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ummer 2020\บรรยาย กระทรางพาณิชย์\Excel\"/>
    </mc:Choice>
  </mc:AlternateContent>
  <xr:revisionPtr revIDLastSave="0" documentId="13_ncr:1_{9AA203F4-BD54-4900-B79D-C3AC41EBA9BB}" xr6:coauthVersionLast="45" xr6:coauthVersionMax="45" xr10:uidLastSave="{00000000-0000-0000-0000-000000000000}"/>
  <bookViews>
    <workbookView xWindow="-108" yWindow="-108" windowWidth="23256" windowHeight="12576" firstSheet="1" activeTab="4" xr2:uid="{00000000-000D-0000-FFFF-FFFF00000000}"/>
  </bookViews>
  <sheets>
    <sheet name="DataIO2010x16" sheetId="1" r:id="rId1"/>
    <sheet name="TH IO  - 2010" sheetId="6" r:id="rId2"/>
    <sheet name="List of Sectors and Items" sheetId="7" r:id="rId3"/>
    <sheet name="Comparison_IO_NI" sheetId="8" r:id="rId4"/>
    <sheet name="Multiplier_Exercises" sheetId="9" r:id="rId5"/>
    <sheet name="NSO_LFS" sheetId="10" r:id="rId6"/>
  </sheets>
  <calcPr calcId="181029"/>
</workbook>
</file>

<file path=xl/calcChain.xml><?xml version="1.0" encoding="utf-8"?>
<calcChain xmlns="http://schemas.openxmlformats.org/spreadsheetml/2006/main">
  <c r="D77" i="9" l="1"/>
  <c r="E64" i="9"/>
  <c r="E63" i="9"/>
  <c r="E62" i="9"/>
  <c r="D104" i="9" l="1"/>
  <c r="D56" i="9"/>
  <c r="C56" i="9"/>
  <c r="B56" i="9"/>
  <c r="I78" i="8"/>
  <c r="H78" i="8"/>
  <c r="H77" i="8"/>
  <c r="H76" i="8"/>
  <c r="I76" i="8" s="1"/>
  <c r="H75" i="8"/>
  <c r="I75" i="8"/>
  <c r="I74" i="8"/>
  <c r="H74" i="8"/>
  <c r="B24" i="8"/>
  <c r="G24" i="8" l="1"/>
  <c r="E88" i="9" l="1"/>
  <c r="E89" i="9"/>
  <c r="E87" i="9"/>
  <c r="D15" i="9"/>
  <c r="D27" i="9" s="1"/>
  <c r="J4" i="9"/>
  <c r="J3" i="9"/>
  <c r="J2" i="9"/>
  <c r="I25" i="8"/>
  <c r="I24" i="8"/>
  <c r="D24" i="8"/>
  <c r="D25" i="8"/>
  <c r="F24" i="8"/>
  <c r="F25" i="8"/>
  <c r="B66" i="8"/>
  <c r="B68" i="8"/>
  <c r="B69" i="8" s="1"/>
  <c r="E25" i="8"/>
  <c r="E24" i="8"/>
  <c r="C25" i="8"/>
  <c r="G25" i="8" s="1"/>
  <c r="C24" i="8"/>
  <c r="B25" i="8"/>
  <c r="B15" i="8"/>
  <c r="D15" i="8"/>
  <c r="C15" i="8"/>
  <c r="C15" i="9" s="1"/>
  <c r="C20" i="9" s="1"/>
  <c r="C40" i="9" s="1"/>
  <c r="J3" i="8"/>
  <c r="J4" i="8"/>
  <c r="J2" i="8"/>
  <c r="D32" i="6"/>
  <c r="E32" i="6"/>
  <c r="F32" i="6"/>
  <c r="G32" i="6"/>
  <c r="H32" i="6"/>
  <c r="I32" i="6"/>
  <c r="J32" i="6"/>
  <c r="K32" i="6"/>
  <c r="L32" i="6"/>
  <c r="M32" i="6"/>
  <c r="N32" i="6"/>
  <c r="O32" i="6"/>
  <c r="P32" i="6"/>
  <c r="Q32" i="6"/>
  <c r="R32" i="6"/>
  <c r="C32" i="6"/>
  <c r="Z5" i="6"/>
  <c r="Z6" i="6"/>
  <c r="Z7" i="6"/>
  <c r="Z8" i="6"/>
  <c r="Z9" i="6"/>
  <c r="Z10" i="6"/>
  <c r="Z11" i="6"/>
  <c r="Z12" i="6"/>
  <c r="Z13" i="6"/>
  <c r="Z14" i="6"/>
  <c r="Z15" i="6"/>
  <c r="Z16" i="6"/>
  <c r="Z17" i="6"/>
  <c r="Z18" i="6"/>
  <c r="Z19" i="6"/>
  <c r="Z4" i="6"/>
  <c r="B15" i="9" l="1"/>
  <c r="B21" i="9" s="1"/>
  <c r="B41" i="9" s="1"/>
  <c r="B20" i="9"/>
  <c r="B40" i="9" s="1"/>
  <c r="B24" i="9"/>
  <c r="B22" i="9"/>
  <c r="B42" i="9" s="1"/>
  <c r="D26" i="9"/>
  <c r="D25" i="9"/>
  <c r="D24" i="9"/>
  <c r="D23" i="9"/>
  <c r="D22" i="9"/>
  <c r="D42" i="9" s="1"/>
  <c r="D21" i="9"/>
  <c r="D41" i="9" s="1"/>
  <c r="D20" i="9"/>
  <c r="D40" i="9" s="1"/>
  <c r="B28" i="9"/>
  <c r="C28" i="9"/>
  <c r="C27" i="9"/>
  <c r="B27" i="9"/>
  <c r="B25" i="9"/>
  <c r="B23" i="9"/>
  <c r="B97" i="9" s="1"/>
  <c r="C26" i="9"/>
  <c r="C25" i="9"/>
  <c r="C24" i="9"/>
  <c r="C23" i="9"/>
  <c r="C97" i="9" s="1"/>
  <c r="C22" i="9"/>
  <c r="C42" i="9" s="1"/>
  <c r="C21" i="9"/>
  <c r="C41" i="9" s="1"/>
  <c r="D28" i="9"/>
  <c r="B17" i="8" a="1"/>
  <c r="B17" i="8" s="1"/>
  <c r="B18" i="8" s="1"/>
  <c r="D72" i="9" l="1"/>
  <c r="D97" i="9"/>
  <c r="B26" i="9"/>
  <c r="C72" i="9"/>
  <c r="B72" i="9"/>
  <c r="B46" i="9" a="1"/>
  <c r="D17" i="8"/>
  <c r="D18" i="8" s="1"/>
  <c r="C17" i="8"/>
  <c r="C18" i="8" s="1"/>
  <c r="C46" i="9" l="1"/>
  <c r="B48" i="9"/>
  <c r="D46" i="9"/>
  <c r="C48" i="9"/>
  <c r="B47" i="9"/>
  <c r="D48" i="9"/>
  <c r="C47" i="9"/>
  <c r="B46" i="9"/>
  <c r="D47" i="9"/>
  <c r="B62" i="9" l="1"/>
  <c r="B87" i="9"/>
  <c r="C64" i="9"/>
  <c r="C89" i="9"/>
  <c r="C63" i="9"/>
  <c r="C88" i="9"/>
  <c r="D62" i="9"/>
  <c r="D87" i="9"/>
  <c r="D64" i="9"/>
  <c r="D89" i="9"/>
  <c r="B64" i="9"/>
  <c r="B89" i="9"/>
  <c r="D63" i="9"/>
  <c r="D88" i="9"/>
  <c r="B63" i="9"/>
  <c r="B88" i="9"/>
  <c r="C62" i="9"/>
  <c r="C87" i="9"/>
  <c r="E47" i="9"/>
  <c r="D50" i="9"/>
  <c r="C50" i="9"/>
  <c r="B50" i="9"/>
  <c r="E46" i="9"/>
  <c r="E48" i="9"/>
  <c r="D102" i="9" l="1"/>
  <c r="E102" i="9" s="1"/>
</calcChain>
</file>

<file path=xl/sharedStrings.xml><?xml version="1.0" encoding="utf-8"?>
<sst xmlns="http://schemas.openxmlformats.org/spreadsheetml/2006/main" count="2104" uniqueCount="215">
  <si>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</si>
  <si>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</si>
  <si>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</si>
  <si>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</si>
  <si>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</si>
  <si>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</si>
  <si>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</si>
  <si>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</si>
  <si>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</si>
  <si>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</si>
  <si>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</si>
  <si>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</si>
  <si>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</si>
  <si>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</si>
  <si>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</si>
  <si>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</si>
  <si>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190</t>
  </si>
  <si>
    <t>201</t>
  </si>
  <si>
    <t>202</t>
  </si>
  <si>
    <t>203</t>
  </si>
  <si>
    <t>204</t>
  </si>
  <si>
    <t>209</t>
  </si>
  <si>
    <t>210</t>
  </si>
  <si>
    <t>301</t>
  </si>
  <si>
    <t>302</t>
  </si>
  <si>
    <t>303</t>
  </si>
  <si>
    <t>304</t>
  </si>
  <si>
    <t>305</t>
  </si>
  <si>
    <t>306</t>
  </si>
  <si>
    <t>309</t>
  </si>
  <si>
    <t>310</t>
  </si>
  <si>
    <t>401</t>
  </si>
  <si>
    <t>402</t>
  </si>
  <si>
    <t>403</t>
  </si>
  <si>
    <t>404</t>
  </si>
  <si>
    <t>409</t>
  </si>
  <si>
    <t>501</t>
  </si>
  <si>
    <t>502</t>
  </si>
  <si>
    <t>503</t>
  </si>
  <si>
    <t>509</t>
  </si>
  <si>
    <t>600</t>
  </si>
  <si>
    <t>700</t>
  </si>
  <si>
    <t xml:space="preserve">                    INPUT - OUTPUT TABLE OF THAILAND 2010 (Final) 16 Sectors</t>
  </si>
  <si>
    <t>ROW</t>
  </si>
  <si>
    <t>COLUMN</t>
  </si>
  <si>
    <t>PURCHASER</t>
  </si>
  <si>
    <t>WHOLESALE</t>
  </si>
  <si>
    <t>RETAIL</t>
  </si>
  <si>
    <t>TRANSPORT</t>
  </si>
  <si>
    <t>IMPORT</t>
  </si>
  <si>
    <t>Agriculture (001-029)</t>
  </si>
  <si>
    <t>Mining and Quarrying (030-041)</t>
  </si>
  <si>
    <t>Food Manufacturing (042-066)</t>
  </si>
  <si>
    <t>Textile Industry (067-074)</t>
  </si>
  <si>
    <t>Saw Mills and Wood Products (078-080)</t>
  </si>
  <si>
    <t>Paper Industries and Printing (081-083)</t>
  </si>
  <si>
    <t>Rubber, Chemical and Petroleum Industries (084-098)</t>
  </si>
  <si>
    <t>Non-metallic Products (099-104)</t>
  </si>
  <si>
    <t>Metal, Metal Products and Machinery (105-128)</t>
  </si>
  <si>
    <t>Other Manufacturing (075-077, 129-134)</t>
  </si>
  <si>
    <t>Public Utilities (135-137)</t>
  </si>
  <si>
    <t>Construction (138-144)</t>
  </si>
  <si>
    <t>Trade (145-146)</t>
  </si>
  <si>
    <t>Transportation and Communication (149-159)</t>
  </si>
  <si>
    <t>Services (147-148, 160-178)</t>
  </si>
  <si>
    <t>Unclassified (180)</t>
  </si>
  <si>
    <t>Wages and Salaries</t>
  </si>
  <si>
    <t>Operating Surplus</t>
  </si>
  <si>
    <t>Depreciation</t>
  </si>
  <si>
    <t>Indirect Taxes less Subsidies</t>
  </si>
  <si>
    <t>Total Value Added</t>
  </si>
  <si>
    <t>Control Total</t>
  </si>
  <si>
    <t>Private Consumption Expenditure</t>
  </si>
  <si>
    <t>Government Consumption Expenditure</t>
  </si>
  <si>
    <t>Gross Fixed Capital Formation</t>
  </si>
  <si>
    <t>Increase in Stock</t>
  </si>
  <si>
    <t>Exports (F.O.B.)</t>
  </si>
  <si>
    <t>Special Exports</t>
  </si>
  <si>
    <t>Total Final Demand</t>
  </si>
  <si>
    <t>Total Demand</t>
  </si>
  <si>
    <t>Imports (C.I.F.)</t>
  </si>
  <si>
    <t>Import Tax</t>
  </si>
  <si>
    <t>Import Duty</t>
  </si>
  <si>
    <t>Special Imports</t>
  </si>
  <si>
    <t>Total Imports</t>
  </si>
  <si>
    <t>Wholesale Trade Margin</t>
  </si>
  <si>
    <t>Retail Trade Margin</t>
  </si>
  <si>
    <t>Transportation Cost</t>
  </si>
  <si>
    <t>Total Margin and Transportation Cost</t>
  </si>
  <si>
    <t>Total Supply</t>
  </si>
  <si>
    <t>Manufacturing</t>
  </si>
  <si>
    <t>Service</t>
  </si>
  <si>
    <t>Account 1   Production account</t>
  </si>
  <si>
    <t>(Millions of Baht)</t>
  </si>
  <si>
    <t>Transactions and balancing items</t>
  </si>
  <si>
    <t>2012r</t>
  </si>
  <si>
    <t>2013r</t>
  </si>
  <si>
    <t>2014p</t>
  </si>
  <si>
    <t>Uses</t>
  </si>
  <si>
    <t>Intermediate consumption</t>
  </si>
  <si>
    <t xml:space="preserve">Value added, gross / Gross domestic product </t>
  </si>
  <si>
    <t xml:space="preserve">Consumption of fixed capital </t>
  </si>
  <si>
    <t xml:space="preserve">Value added, net / Net domestic product </t>
  </si>
  <si>
    <t>Resources</t>
  </si>
  <si>
    <t>Output</t>
  </si>
  <si>
    <t xml:space="preserve">   Market output</t>
  </si>
  <si>
    <t xml:space="preserve">   Non-market output</t>
  </si>
  <si>
    <t>Taxes on products</t>
  </si>
  <si>
    <t>Subsidies on products (-)</t>
  </si>
  <si>
    <t>Account 2   Generation of income account</t>
  </si>
  <si>
    <t>Compensation of employees, payable</t>
  </si>
  <si>
    <t xml:space="preserve">    Wages and salaries</t>
  </si>
  <si>
    <t xml:space="preserve">    Employers' social contributions</t>
  </si>
  <si>
    <t xml:space="preserve">Taxes on production and imports, payable </t>
  </si>
  <si>
    <t xml:space="preserve">    Taxes on products</t>
  </si>
  <si>
    <t xml:space="preserve">    Other taxes on production</t>
  </si>
  <si>
    <t xml:space="preserve">(less) Subsidies, receivable </t>
  </si>
  <si>
    <t xml:space="preserve">    Subsidies on products   </t>
  </si>
  <si>
    <t xml:space="preserve">    Other subsidies on production</t>
  </si>
  <si>
    <t>Mixed income and operating surplus, gross</t>
  </si>
  <si>
    <t>Mixed income and operating surplus, net</t>
  </si>
  <si>
    <t>Value added, gross / Gross domestic product</t>
  </si>
  <si>
    <t>Import</t>
  </si>
  <si>
    <t>Export</t>
  </si>
  <si>
    <t>Total</t>
  </si>
  <si>
    <t xml:space="preserve">Agriculture </t>
  </si>
  <si>
    <t>GDP from IO</t>
  </si>
  <si>
    <t>GDP from NI</t>
  </si>
  <si>
    <t>Wage</t>
  </si>
  <si>
    <t>Opt Surplus</t>
  </si>
  <si>
    <t>Tax (less subsidy)</t>
  </si>
  <si>
    <t>Gross GDP</t>
  </si>
  <si>
    <t>Total  (Row Sum)</t>
  </si>
  <si>
    <t>Total  (Column Sum)</t>
  </si>
  <si>
    <t>National Income (NI)</t>
  </si>
  <si>
    <t>Arranged by: nattpong@econ.tu.ac.th</t>
  </si>
  <si>
    <t>A Matrix</t>
  </si>
  <si>
    <t>I Matrix</t>
  </si>
  <si>
    <t>I-A  Matrix</t>
  </si>
  <si>
    <t>Inverse of (I-A)  Matrix</t>
  </si>
  <si>
    <t>Backward multiplier</t>
  </si>
  <si>
    <t>Forward multiplier</t>
  </si>
  <si>
    <t xml:space="preserve">Ratio of GDP (or total value added) </t>
  </si>
  <si>
    <t>Example 1: GDP incremental due to 5% increase of total export</t>
  </si>
  <si>
    <t>Step 1:</t>
  </si>
  <si>
    <t xml:space="preserve">5% of Export Incremental </t>
  </si>
  <si>
    <t>Step 2:</t>
  </si>
  <si>
    <t>Increase in output</t>
  </si>
  <si>
    <t>Incremental in GDP ---&gt;</t>
  </si>
  <si>
    <t>Increase in agri production --&gt;</t>
  </si>
  <si>
    <t>Increase in manuf production --&gt;</t>
  </si>
  <si>
    <t>Increase in service --&gt;</t>
  </si>
  <si>
    <t>Example 2:  Employemnt incremental due to 5 % increase of total export</t>
  </si>
  <si>
    <t>Ratio of employment (value) per output</t>
  </si>
  <si>
    <t>Incremental in employment ---&gt;</t>
  </si>
  <si>
    <t>Unit: 1000 baht</t>
  </si>
  <si>
    <t>% increase in employment --&gt;</t>
  </si>
  <si>
    <t>Employment value (baht)</t>
  </si>
  <si>
    <t>Average income per capita</t>
  </si>
  <si>
    <t>Increment in emploment (persons)</t>
  </si>
  <si>
    <t>2010</t>
  </si>
  <si>
    <t>2011</t>
  </si>
  <si>
    <t>2014r</t>
  </si>
  <si>
    <t>Private final consumption expenditure</t>
  </si>
  <si>
    <t>General government final consumption expenditure</t>
  </si>
  <si>
    <t>Gross fixed capital formation</t>
  </si>
  <si>
    <t>Change in inventories</t>
  </si>
  <si>
    <t>Plus : Exports of goods and services</t>
  </si>
  <si>
    <t xml:space="preserve">                  Exports of goods  (f.o.b)</t>
  </si>
  <si>
    <t xml:space="preserve">                  Exports of services</t>
  </si>
  <si>
    <t>Less : Imports of goods and services</t>
  </si>
  <si>
    <t xml:space="preserve">                  Imports of goods (f.o.b)</t>
  </si>
  <si>
    <t xml:space="preserve">                  Imports of services</t>
  </si>
  <si>
    <t xml:space="preserve">Expenditure on gross domestic product </t>
  </si>
  <si>
    <t>Plus : Statistical discrepancy</t>
  </si>
  <si>
    <t>Gross domestic product,  (GDP)</t>
  </si>
  <si>
    <t>จำนวนลูกจ้าง ค่าจ้างเฉลี่ย จำแนกตามเพศ ทั่วราชอาณาจักร พ.ศ. 2550 - 2559</t>
  </si>
  <si>
    <t>EMPLOYEE AND AVERAGE WAGE BY SEX, WHOLE KINGDOM: 2007 - 2016</t>
  </si>
  <si>
    <t>2550  (2007)</t>
  </si>
  <si>
    <t>2551  (2008)</t>
  </si>
  <si>
    <t>2552  (2009)</t>
  </si>
  <si>
    <t>2553  (2010)</t>
  </si>
  <si>
    <t>2554  (2011)</t>
  </si>
  <si>
    <t>2555  (2012)</t>
  </si>
  <si>
    <t>2556  (2013)</t>
  </si>
  <si>
    <t>2557  (2014)</t>
  </si>
  <si>
    <t>2558  (2015)</t>
  </si>
  <si>
    <t>2559  (2016)</t>
  </si>
  <si>
    <t>เพศ  (Sex)</t>
  </si>
  <si>
    <t>ไตรมาสที่ 1</t>
  </si>
  <si>
    <t>ไตรมาสที่ 2</t>
  </si>
  <si>
    <t>ไตรมาสที่ 3</t>
  </si>
  <si>
    <t>ไตรมาสที่ 4</t>
  </si>
  <si>
    <t>Quarter 1</t>
  </si>
  <si>
    <t>Quarter 2</t>
  </si>
  <si>
    <t>Quarter 3</t>
  </si>
  <si>
    <t>Quarter 4</t>
  </si>
  <si>
    <t>จำนวนลูกจ้าง  (พันคน)</t>
  </si>
  <si>
    <t xml:space="preserve"> Employee  (Thousand persons)</t>
  </si>
  <si>
    <t>ชาย</t>
  </si>
  <si>
    <t>male</t>
  </si>
  <si>
    <t>หญิง</t>
  </si>
  <si>
    <t>Female</t>
  </si>
  <si>
    <t>ค่าจ้างเฉลี่ย  (บาท / เดือน)</t>
  </si>
  <si>
    <t xml:space="preserve"> Wage  (Baht / Month)</t>
  </si>
  <si>
    <t xml:space="preserve">             ที่มา:</t>
  </si>
  <si>
    <t xml:space="preserve">การสำรวจภาวะการทำงานของประชากร  สำนักงานสถิติแห่งชาติ กระทรวงเทคโนโลยีสารสนเทศและการสื่อสาร </t>
  </si>
  <si>
    <t xml:space="preserve">        Source:</t>
  </si>
  <si>
    <t>The Labor Force Survey,  National Statistical Office, Ministry of Information and Communication Technology</t>
  </si>
  <si>
    <t xml:space="preserve">  รวบรวมโดย:</t>
  </si>
  <si>
    <t>สำนักสถิติพยากรณ์ สำนักงานสถิติแห่งชาติ</t>
  </si>
  <si>
    <t>Compiled by:</t>
  </si>
  <si>
    <t>Statistical Forecasting Bureau, National Statistical Office</t>
  </si>
  <si>
    <t>Incremental in GDP (%)  ---&gt;</t>
  </si>
  <si>
    <t>&lt;-- 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</si>
</sst>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87" formatCode="_-* #,##0.0_-;\-* #,##0.0_-;_-* &quot;-&quot;??_-;_-@_-"/>
    <numFmt numFmtId="188" formatCode="_-* #,##0_-;\-* #,##0_-;_-* &quot;-&quot;??_-;_-@_-"/>
    <numFmt numFmtId="189" formatCode="_-* #,##0.000_-;\-* #,##0.000_-;_-* &quot;-&quot;??_-;_-@_-"/>
    <numFmt numFmtId="190" formatCode="_-* #,##0.0_-;\-* #,##0.0_-;_-* &quot;-&quot;?_-;_-@_-"/>
    <numFmt numFmtId="191" formatCode="0.000%"/>
    <numFmt numFmtId="192" formatCode="_(* #,##0_);_(* \(#,##0\);_(* &quot;-&quot;_);_(@_)"/>
  </numFmts>
  <fonts count="43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sz val="11"/>
      <name val="Tahoma"/>
      <family val="2"/>
      <charset val="222"/>
      <scheme val="minor"/>
    </font>
    <font>
      <sz val="10"/>
      <color theme="1"/>
      <name val="Tahoma"/>
      <family val="2"/>
      <charset val="222"/>
      <scheme val="minor"/>
    </font>
    <font>
      <sz val="9"/>
      <color theme="1"/>
      <name val="Tahoma"/>
      <family val="2"/>
      <charset val="222"/>
      <scheme val="minor"/>
    </font>
    <font>
      <sz val="8"/>
      <color theme="1"/>
      <name val="Tahoma"/>
      <family val="2"/>
      <charset val="222"/>
      <scheme val="minor"/>
    </font>
    <font>
      <b/>
      <sz val="8"/>
      <color theme="1"/>
      <name val="Tahoma"/>
      <family val="2"/>
      <scheme val="minor"/>
    </font>
    <font>
      <b/>
      <sz val="9"/>
      <color theme="1"/>
      <name val="Tahoma"/>
      <family val="2"/>
      <scheme val="minor"/>
    </font>
    <font>
      <b/>
      <sz val="10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b/>
      <sz val="9"/>
      <color theme="1"/>
      <name val="Tahoma"/>
      <family val="2"/>
      <charset val="222"/>
      <scheme val="minor"/>
    </font>
    <font>
      <sz val="8"/>
      <name val="Tahoma"/>
      <family val="2"/>
      <charset val="222"/>
      <scheme val="minor"/>
    </font>
    <font>
      <sz val="8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8"/>
      <name val="Tahoma"/>
      <family val="2"/>
      <scheme val="minor"/>
    </font>
    <font>
      <b/>
      <i/>
      <sz val="9"/>
      <color theme="1"/>
      <name val="Tahoma"/>
      <family val="2"/>
      <scheme val="minor"/>
    </font>
    <font>
      <sz val="8"/>
      <name val="Comic Sans MS"/>
      <family val="4"/>
      <charset val="222"/>
    </font>
    <font>
      <u/>
      <sz val="11"/>
      <color theme="10"/>
      <name val="Tahoma"/>
      <family val="2"/>
      <charset val="222"/>
      <scheme val="minor"/>
    </font>
    <font>
      <u/>
      <sz val="8"/>
      <color theme="10"/>
      <name val="Tahoma"/>
      <family val="2"/>
      <charset val="22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name val="Arial "/>
    </font>
    <font>
      <b/>
      <sz val="9"/>
      <name val="Arial"/>
      <family val="2"/>
    </font>
    <font>
      <b/>
      <sz val="8"/>
      <name val="Angsana New"/>
      <family val="1"/>
    </font>
    <font>
      <sz val="8"/>
      <color theme="1"/>
      <name val="Angsana New"/>
      <family val="1"/>
    </font>
    <font>
      <sz val="9"/>
      <color theme="1"/>
      <name val="Tahoma"/>
      <family val="2"/>
      <scheme val="minor"/>
    </font>
  </fonts>
  <fills count="5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43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3" fillId="0" borderId="0" applyNumberFormat="0" applyFill="0" applyBorder="0" applyAlignment="0" applyProtection="0"/>
    <xf numFmtId="0" fontId="35" fillId="0" borderId="0"/>
  </cellStyleXfs>
  <cellXfs count="23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Fill="1"/>
    <xf numFmtId="0" fontId="0" fillId="39" borderId="0" xfId="0" applyFill="1"/>
    <xf numFmtId="187" fontId="0" fillId="0" borderId="0" xfId="42" applyNumberFormat="1" applyFont="1"/>
    <xf numFmtId="188" fontId="18" fillId="35" borderId="0" xfId="42" applyNumberFormat="1" applyFont="1" applyFill="1"/>
    <xf numFmtId="188" fontId="0" fillId="42" borderId="0" xfId="42" applyNumberFormat="1" applyFont="1" applyFill="1"/>
    <xf numFmtId="188" fontId="0" fillId="37" borderId="0" xfId="42" applyNumberFormat="1" applyFont="1" applyFill="1"/>
    <xf numFmtId="188" fontId="0" fillId="0" borderId="0" xfId="42" applyNumberFormat="1" applyFont="1" applyFill="1"/>
    <xf numFmtId="188" fontId="0" fillId="39" borderId="0" xfId="42" applyNumberFormat="1" applyFont="1" applyFill="1"/>
    <xf numFmtId="188" fontId="0" fillId="0" borderId="0" xfId="42" applyNumberFormat="1" applyFont="1"/>
    <xf numFmtId="188" fontId="0" fillId="40" borderId="0" xfId="42" applyNumberFormat="1" applyFont="1" applyFill="1"/>
    <xf numFmtId="189" fontId="0" fillId="0" borderId="0" xfId="42" applyNumberFormat="1" applyFont="1"/>
    <xf numFmtId="189" fontId="0" fillId="0" borderId="0" xfId="42" applyNumberFormat="1" applyFont="1" applyFill="1"/>
    <xf numFmtId="0" fontId="20" fillId="0" borderId="0" xfId="0" applyFont="1"/>
    <xf numFmtId="0" fontId="21" fillId="0" borderId="0" xfId="0" applyFont="1"/>
    <xf numFmtId="0" fontId="24" fillId="44" borderId="0" xfId="0" applyFont="1" applyFill="1"/>
    <xf numFmtId="0" fontId="24" fillId="44" borderId="0" xfId="0" applyFont="1" applyFill="1" applyAlignment="1">
      <alignment horizontal="right"/>
    </xf>
    <xf numFmtId="0" fontId="21" fillId="0" borderId="0" xfId="0" applyFont="1" applyAlignment="1">
      <alignment horizontal="right"/>
    </xf>
    <xf numFmtId="43" fontId="21" fillId="0" borderId="0" xfId="42" applyFont="1"/>
    <xf numFmtId="189" fontId="21" fillId="0" borderId="0" xfId="42" applyNumberFormat="1" applyFont="1" applyAlignment="1">
      <alignment horizontal="right"/>
    </xf>
    <xf numFmtId="189" fontId="21" fillId="0" borderId="0" xfId="42" applyNumberFormat="1" applyFont="1"/>
    <xf numFmtId="0" fontId="22" fillId="0" borderId="0" xfId="0" applyFont="1"/>
    <xf numFmtId="0" fontId="23" fillId="0" borderId="0" xfId="0" applyFont="1"/>
    <xf numFmtId="0" fontId="21" fillId="33" borderId="0" xfId="0" applyFont="1" applyFill="1" applyAlignment="1">
      <alignment horizontal="right"/>
    </xf>
    <xf numFmtId="0" fontId="22" fillId="34" borderId="0" xfId="0" applyFont="1" applyFill="1"/>
    <xf numFmtId="0" fontId="22" fillId="45" borderId="0" xfId="0" applyFont="1" applyFill="1"/>
    <xf numFmtId="43" fontId="21" fillId="45" borderId="0" xfId="42" applyFont="1" applyFill="1"/>
    <xf numFmtId="189" fontId="22" fillId="45" borderId="0" xfId="42" applyNumberFormat="1" applyFont="1" applyFill="1" applyAlignment="1">
      <alignment horizontal="right"/>
    </xf>
    <xf numFmtId="0" fontId="25" fillId="0" borderId="0" xfId="0" applyFont="1"/>
    <xf numFmtId="187" fontId="20" fillId="0" borderId="0" xfId="42" applyNumberFormat="1" applyFont="1"/>
    <xf numFmtId="188" fontId="27" fillId="46" borderId="11" xfId="42" applyNumberFormat="1" applyFont="1" applyFill="1" applyBorder="1"/>
    <xf numFmtId="188" fontId="27" fillId="46" borderId="12" xfId="42" applyNumberFormat="1" applyFont="1" applyFill="1" applyBorder="1"/>
    <xf numFmtId="188" fontId="27" fillId="46" borderId="13" xfId="42" applyNumberFormat="1" applyFont="1" applyFill="1" applyBorder="1"/>
    <xf numFmtId="188" fontId="21" fillId="0" borderId="0" xfId="42" applyNumberFormat="1" applyFont="1" applyFill="1"/>
    <xf numFmtId="188" fontId="27" fillId="46" borderId="14" xfId="42" applyNumberFormat="1" applyFont="1" applyFill="1" applyBorder="1"/>
    <xf numFmtId="188" fontId="27" fillId="46" borderId="0" xfId="42" applyNumberFormat="1" applyFont="1" applyFill="1" applyBorder="1"/>
    <xf numFmtId="188" fontId="27" fillId="46" borderId="15" xfId="42" applyNumberFormat="1" applyFont="1" applyFill="1" applyBorder="1"/>
    <xf numFmtId="188" fontId="27" fillId="0" borderId="0" xfId="42" applyNumberFormat="1" applyFont="1" applyFill="1"/>
    <xf numFmtId="188" fontId="27" fillId="46" borderId="16" xfId="42" applyNumberFormat="1" applyFont="1" applyFill="1" applyBorder="1"/>
    <xf numFmtId="188" fontId="27" fillId="46" borderId="17" xfId="42" applyNumberFormat="1" applyFont="1" applyFill="1" applyBorder="1"/>
    <xf numFmtId="188" fontId="27" fillId="46" borderId="18" xfId="42" applyNumberFormat="1" applyFont="1" applyFill="1" applyBorder="1"/>
    <xf numFmtId="0" fontId="21" fillId="0" borderId="0" xfId="0" applyFont="1" applyFill="1" applyAlignment="1">
      <alignment horizontal="left" vertical="top"/>
    </xf>
    <xf numFmtId="188" fontId="21" fillId="39" borderId="11" xfId="42" applyNumberFormat="1" applyFont="1" applyFill="1" applyBorder="1"/>
    <xf numFmtId="188" fontId="27" fillId="39" borderId="12" xfId="42" applyNumberFormat="1" applyFont="1" applyFill="1" applyBorder="1"/>
    <xf numFmtId="188" fontId="27" fillId="39" borderId="13" xfId="42" applyNumberFormat="1" applyFont="1" applyFill="1" applyBorder="1"/>
    <xf numFmtId="0" fontId="21" fillId="0" borderId="0" xfId="0" applyFont="1" applyFill="1"/>
    <xf numFmtId="188" fontId="21" fillId="39" borderId="14" xfId="42" applyNumberFormat="1" applyFont="1" applyFill="1" applyBorder="1"/>
    <xf numFmtId="188" fontId="27" fillId="39" borderId="0" xfId="42" applyNumberFormat="1" applyFont="1" applyFill="1" applyBorder="1"/>
    <xf numFmtId="188" fontId="27" fillId="39" borderId="15" xfId="42" applyNumberFormat="1" applyFont="1" applyFill="1" applyBorder="1"/>
    <xf numFmtId="188" fontId="21" fillId="39" borderId="16" xfId="42" applyNumberFormat="1" applyFont="1" applyFill="1" applyBorder="1"/>
    <xf numFmtId="188" fontId="27" fillId="39" borderId="17" xfId="42" applyNumberFormat="1" applyFont="1" applyFill="1" applyBorder="1"/>
    <xf numFmtId="188" fontId="27" fillId="39" borderId="18" xfId="42" applyNumberFormat="1" applyFont="1" applyFill="1" applyBorder="1"/>
    <xf numFmtId="188" fontId="21" fillId="42" borderId="11" xfId="42" applyNumberFormat="1" applyFont="1" applyFill="1" applyBorder="1"/>
    <xf numFmtId="188" fontId="27" fillId="42" borderId="12" xfId="42" applyNumberFormat="1" applyFont="1" applyFill="1" applyBorder="1"/>
    <xf numFmtId="188" fontId="27" fillId="42" borderId="13" xfId="42" applyNumberFormat="1" applyFont="1" applyFill="1" applyBorder="1"/>
    <xf numFmtId="188" fontId="21" fillId="47" borderId="19" xfId="42" applyNumberFormat="1" applyFont="1" applyFill="1" applyBorder="1"/>
    <xf numFmtId="188" fontId="21" fillId="47" borderId="20" xfId="42" applyNumberFormat="1" applyFont="1" applyFill="1" applyBorder="1"/>
    <xf numFmtId="188" fontId="21" fillId="47" borderId="21" xfId="42" applyNumberFormat="1" applyFont="1" applyFill="1" applyBorder="1"/>
    <xf numFmtId="0" fontId="21" fillId="0" borderId="0" xfId="0" applyFont="1" applyAlignment="1">
      <alignment horizontal="left" vertical="top"/>
    </xf>
    <xf numFmtId="188" fontId="21" fillId="0" borderId="0" xfId="42" applyNumberFormat="1" applyFont="1"/>
    <xf numFmtId="0" fontId="28" fillId="0" borderId="0" xfId="0" applyFont="1"/>
    <xf numFmtId="0" fontId="22" fillId="0" borderId="0" xfId="0" applyFont="1" applyFill="1" applyBorder="1" applyAlignment="1">
      <alignment horizontal="left" vertical="top"/>
    </xf>
    <xf numFmtId="188" fontId="30" fillId="0" borderId="0" xfId="42" applyNumberFormat="1" applyFont="1" applyFill="1"/>
    <xf numFmtId="188" fontId="30" fillId="42" borderId="0" xfId="42" applyNumberFormat="1" applyFont="1" applyFill="1"/>
    <xf numFmtId="187" fontId="22" fillId="0" borderId="0" xfId="42" applyNumberFormat="1" applyFont="1"/>
    <xf numFmtId="187" fontId="25" fillId="0" borderId="0" xfId="42" applyNumberFormat="1" applyFont="1"/>
    <xf numFmtId="188" fontId="21" fillId="49" borderId="22" xfId="42" applyNumberFormat="1" applyFont="1" applyFill="1" applyBorder="1"/>
    <xf numFmtId="188" fontId="21" fillId="49" borderId="23" xfId="42" applyNumberFormat="1" applyFont="1" applyFill="1" applyBorder="1"/>
    <xf numFmtId="188" fontId="21" fillId="49" borderId="24" xfId="42" applyNumberFormat="1" applyFont="1" applyFill="1" applyBorder="1"/>
    <xf numFmtId="188" fontId="21" fillId="45" borderId="11" xfId="42" applyNumberFormat="1" applyFont="1" applyFill="1" applyBorder="1"/>
    <xf numFmtId="188" fontId="21" fillId="45" borderId="12" xfId="42" applyNumberFormat="1" applyFont="1" applyFill="1" applyBorder="1"/>
    <xf numFmtId="188" fontId="21" fillId="45" borderId="13" xfId="42" applyNumberFormat="1" applyFont="1" applyFill="1" applyBorder="1"/>
    <xf numFmtId="188" fontId="27" fillId="45" borderId="14" xfId="42" applyNumberFormat="1" applyFont="1" applyFill="1" applyBorder="1"/>
    <xf numFmtId="188" fontId="27" fillId="45" borderId="0" xfId="42" applyNumberFormat="1" applyFont="1" applyFill="1" applyBorder="1"/>
    <xf numFmtId="188" fontId="27" fillId="45" borderId="15" xfId="42" applyNumberFormat="1" applyFont="1" applyFill="1" applyBorder="1"/>
    <xf numFmtId="188" fontId="27" fillId="45" borderId="16" xfId="42" applyNumberFormat="1" applyFont="1" applyFill="1" applyBorder="1"/>
    <xf numFmtId="188" fontId="27" fillId="45" borderId="17" xfId="42" applyNumberFormat="1" applyFont="1" applyFill="1" applyBorder="1"/>
    <xf numFmtId="188" fontId="27" fillId="45" borderId="18" xfId="42" applyNumberFormat="1" applyFont="1" applyFill="1" applyBorder="1"/>
    <xf numFmtId="188" fontId="22" fillId="48" borderId="0" xfId="42" applyNumberFormat="1" applyFont="1" applyFill="1"/>
    <xf numFmtId="43" fontId="0" fillId="0" borderId="0" xfId="0" applyNumberFormat="1"/>
    <xf numFmtId="43" fontId="21" fillId="47" borderId="0" xfId="42" applyFont="1" applyFill="1"/>
    <xf numFmtId="43" fontId="21" fillId="38" borderId="0" xfId="42" applyFont="1" applyFill="1"/>
    <xf numFmtId="187" fontId="26" fillId="38" borderId="0" xfId="42" applyNumberFormat="1" applyFont="1" applyFill="1" applyAlignment="1">
      <alignment horizontal="center"/>
    </xf>
    <xf numFmtId="0" fontId="26" fillId="38" borderId="0" xfId="0" applyFont="1" applyFill="1" applyAlignment="1">
      <alignment horizontal="center"/>
    </xf>
    <xf numFmtId="43" fontId="20" fillId="0" borderId="0" xfId="0" applyNumberFormat="1" applyFont="1"/>
    <xf numFmtId="0" fontId="20" fillId="0" borderId="0" xfId="0" applyFont="1" applyBorder="1"/>
    <xf numFmtId="190" fontId="0" fillId="0" borderId="0" xfId="0" applyNumberFormat="1"/>
    <xf numFmtId="0" fontId="20" fillId="0" borderId="26" xfId="0" applyFont="1" applyBorder="1"/>
    <xf numFmtId="189" fontId="20" fillId="45" borderId="27" xfId="42" applyNumberFormat="1" applyFont="1" applyFill="1" applyBorder="1"/>
    <xf numFmtId="187" fontId="20" fillId="0" borderId="27" xfId="42" applyNumberFormat="1" applyFont="1" applyFill="1" applyBorder="1" applyAlignment="1">
      <alignment horizontal="center"/>
    </xf>
    <xf numFmtId="187" fontId="20" fillId="0" borderId="27" xfId="42" applyNumberFormat="1" applyFont="1" applyBorder="1" applyAlignment="1">
      <alignment horizontal="center"/>
    </xf>
    <xf numFmtId="188" fontId="20" fillId="0" borderId="27" xfId="0" applyNumberFormat="1" applyFont="1" applyBorder="1" applyAlignment="1">
      <alignment horizontal="center"/>
    </xf>
    <xf numFmtId="187" fontId="20" fillId="0" borderId="28" xfId="0" applyNumberFormat="1" applyFont="1" applyBorder="1" applyAlignment="1">
      <alignment horizontal="center"/>
    </xf>
    <xf numFmtId="189" fontId="20" fillId="47" borderId="27" xfId="42" applyNumberFormat="1" applyFont="1" applyFill="1" applyBorder="1"/>
    <xf numFmtId="43" fontId="20" fillId="0" borderId="27" xfId="0" applyNumberFormat="1" applyFont="1" applyBorder="1" applyAlignment="1">
      <alignment horizontal="center"/>
    </xf>
    <xf numFmtId="189" fontId="21" fillId="49" borderId="25" xfId="42" applyNumberFormat="1" applyFont="1" applyFill="1" applyBorder="1" applyAlignment="1">
      <alignment horizontal="right"/>
    </xf>
    <xf numFmtId="43" fontId="21" fillId="49" borderId="25" xfId="42" applyFont="1" applyFill="1" applyBorder="1"/>
    <xf numFmtId="43" fontId="21" fillId="37" borderId="25" xfId="42" applyFont="1" applyFill="1" applyBorder="1"/>
    <xf numFmtId="43" fontId="21" fillId="40" borderId="29" xfId="42" applyFont="1" applyFill="1" applyBorder="1"/>
    <xf numFmtId="187" fontId="23" fillId="41" borderId="25" xfId="42" applyNumberFormat="1" applyFont="1" applyFill="1" applyBorder="1" applyAlignment="1">
      <alignment horizontal="center"/>
    </xf>
    <xf numFmtId="0" fontId="24" fillId="40" borderId="0" xfId="0" applyFont="1" applyFill="1" applyAlignment="1">
      <alignment horizontal="left" vertical="top"/>
    </xf>
    <xf numFmtId="188" fontId="20" fillId="0" borderId="0" xfId="0" applyNumberFormat="1" applyFont="1" applyAlignment="1">
      <alignment horizontal="left" vertical="top"/>
    </xf>
    <xf numFmtId="189" fontId="20" fillId="0" borderId="0" xfId="0" applyNumberFormat="1" applyFont="1" applyAlignment="1">
      <alignment horizontal="left" vertical="top"/>
    </xf>
    <xf numFmtId="0" fontId="25" fillId="43" borderId="0" xfId="0" applyFont="1" applyFill="1"/>
    <xf numFmtId="0" fontId="25" fillId="39" borderId="0" xfId="0" applyFont="1" applyFill="1"/>
    <xf numFmtId="43" fontId="0" fillId="39" borderId="0" xfId="0" applyNumberFormat="1" applyFill="1"/>
    <xf numFmtId="0" fontId="31" fillId="0" borderId="0" xfId="0" applyFont="1"/>
    <xf numFmtId="43" fontId="21" fillId="37" borderId="25" xfId="0" applyNumberFormat="1" applyFont="1" applyFill="1" applyBorder="1"/>
    <xf numFmtId="43" fontId="21" fillId="49" borderId="25" xfId="0" applyNumberFormat="1" applyFont="1" applyFill="1" applyBorder="1"/>
    <xf numFmtId="43" fontId="21" fillId="0" borderId="0" xfId="0" applyNumberFormat="1" applyFont="1"/>
    <xf numFmtId="49" fontId="32" fillId="0" borderId="30" xfId="0" applyNumberFormat="1" applyFont="1" applyBorder="1" applyAlignment="1">
      <alignment horizontal="center"/>
    </xf>
    <xf numFmtId="0" fontId="32" fillId="0" borderId="30" xfId="0" applyFont="1" applyBorder="1"/>
    <xf numFmtId="0" fontId="32" fillId="0" borderId="30" xfId="0" applyFont="1" applyBorder="1" applyAlignment="1">
      <alignment horizontal="center"/>
    </xf>
    <xf numFmtId="189" fontId="21" fillId="0" borderId="25" xfId="42" applyNumberFormat="1" applyFont="1" applyBorder="1" applyAlignment="1">
      <alignment horizontal="right"/>
    </xf>
    <xf numFmtId="188" fontId="22" fillId="0" borderId="0" xfId="42" applyNumberFormat="1" applyFont="1" applyAlignment="1">
      <alignment horizontal="left" vertical="top"/>
    </xf>
    <xf numFmtId="188" fontId="22" fillId="0" borderId="0" xfId="42" applyNumberFormat="1" applyFont="1" applyFill="1" applyAlignment="1">
      <alignment horizontal="left" vertical="top"/>
    </xf>
    <xf numFmtId="188" fontId="21" fillId="0" borderId="0" xfId="42" applyNumberFormat="1" applyFont="1" applyFill="1" applyAlignment="1">
      <alignment horizontal="left" vertical="top"/>
    </xf>
    <xf numFmtId="188" fontId="22" fillId="0" borderId="0" xfId="42" applyNumberFormat="1" applyFont="1" applyFill="1"/>
    <xf numFmtId="188" fontId="22" fillId="42" borderId="0" xfId="42" applyNumberFormat="1" applyFont="1" applyFill="1"/>
    <xf numFmtId="0" fontId="34" fillId="0" borderId="0" xfId="44" applyFont="1"/>
    <xf numFmtId="0" fontId="21" fillId="0" borderId="11" xfId="0" applyFont="1" applyBorder="1"/>
    <xf numFmtId="0" fontId="21" fillId="0" borderId="12" xfId="0" applyFont="1" applyBorder="1"/>
    <xf numFmtId="0" fontId="21" fillId="0" borderId="13" xfId="0" applyFont="1" applyBorder="1"/>
    <xf numFmtId="0" fontId="21" fillId="0" borderId="14" xfId="0" applyFont="1" applyBorder="1"/>
    <xf numFmtId="0" fontId="21" fillId="0" borderId="0" xfId="0" applyFont="1" applyBorder="1"/>
    <xf numFmtId="0" fontId="21" fillId="0" borderId="15" xfId="0" applyFont="1" applyBorder="1"/>
    <xf numFmtId="0" fontId="21" fillId="0" borderId="16" xfId="0" applyFont="1" applyBorder="1"/>
    <xf numFmtId="0" fontId="21" fillId="0" borderId="17" xfId="0" applyFont="1" applyBorder="1"/>
    <xf numFmtId="0" fontId="21" fillId="0" borderId="18" xfId="0" applyFont="1" applyBorder="1"/>
    <xf numFmtId="0" fontId="21" fillId="0" borderId="19" xfId="0" applyFont="1" applyBorder="1"/>
    <xf numFmtId="0" fontId="21" fillId="0" borderId="20" xfId="0" applyFont="1" applyBorder="1"/>
    <xf numFmtId="0" fontId="21" fillId="0" borderId="21" xfId="0" applyFont="1" applyBorder="1"/>
    <xf numFmtId="0" fontId="25" fillId="43" borderId="0" xfId="0" applyFont="1" applyFill="1" applyBorder="1"/>
    <xf numFmtId="0" fontId="25" fillId="0" borderId="0" xfId="0" applyFont="1" applyFill="1"/>
    <xf numFmtId="0" fontId="25" fillId="0" borderId="0" xfId="0" applyFont="1" applyFill="1" applyBorder="1"/>
    <xf numFmtId="0" fontId="20" fillId="0" borderId="11" xfId="0" applyFont="1" applyBorder="1"/>
    <xf numFmtId="0" fontId="20" fillId="0" borderId="12" xfId="0" applyFont="1" applyBorder="1"/>
    <xf numFmtId="0" fontId="20" fillId="0" borderId="14" xfId="0" applyFont="1" applyBorder="1"/>
    <xf numFmtId="0" fontId="20" fillId="0" borderId="16" xfId="0" applyFont="1" applyBorder="1"/>
    <xf numFmtId="0" fontId="20" fillId="0" borderId="17" xfId="0" applyFont="1" applyBorder="1"/>
    <xf numFmtId="0" fontId="31" fillId="0" borderId="0" xfId="0" applyFont="1" applyFill="1" applyAlignment="1">
      <alignment horizontal="right"/>
    </xf>
    <xf numFmtId="0" fontId="31" fillId="0" borderId="0" xfId="0" applyFont="1" applyFill="1" applyBorder="1"/>
    <xf numFmtId="0" fontId="22" fillId="39" borderId="0" xfId="0" applyFont="1" applyFill="1"/>
    <xf numFmtId="0" fontId="29" fillId="0" borderId="0" xfId="0" applyFont="1" applyFill="1"/>
    <xf numFmtId="0" fontId="28" fillId="0" borderId="0" xfId="0" applyFont="1" applyFill="1"/>
    <xf numFmtId="0" fontId="20" fillId="0" borderId="0" xfId="0" applyFont="1" applyFill="1" applyAlignment="1">
      <alignment horizontal="right"/>
    </xf>
    <xf numFmtId="0" fontId="21" fillId="0" borderId="0" xfId="0" applyFont="1" applyFill="1" applyAlignment="1">
      <alignment horizontal="right"/>
    </xf>
    <xf numFmtId="0" fontId="21" fillId="0" borderId="11" xfId="0" applyFont="1" applyBorder="1" applyAlignment="1">
      <alignment horizontal="right"/>
    </xf>
    <xf numFmtId="0" fontId="21" fillId="0" borderId="12" xfId="0" applyFont="1" applyBorder="1" applyAlignment="1">
      <alignment horizontal="right"/>
    </xf>
    <xf numFmtId="0" fontId="21" fillId="0" borderId="13" xfId="0" applyFont="1" applyBorder="1" applyAlignment="1">
      <alignment horizontal="right"/>
    </xf>
    <xf numFmtId="0" fontId="21" fillId="0" borderId="14" xfId="0" applyFont="1" applyBorder="1" applyAlignment="1">
      <alignment horizontal="right"/>
    </xf>
    <xf numFmtId="0" fontId="21" fillId="0" borderId="0" xfId="0" applyFont="1" applyBorder="1" applyAlignment="1">
      <alignment horizontal="right"/>
    </xf>
    <xf numFmtId="0" fontId="21" fillId="0" borderId="15" xfId="0" applyFont="1" applyBorder="1" applyAlignment="1">
      <alignment horizontal="right"/>
    </xf>
    <xf numFmtId="0" fontId="21" fillId="0" borderId="16" xfId="0" applyFont="1" applyBorder="1" applyAlignment="1">
      <alignment horizontal="right"/>
    </xf>
    <xf numFmtId="0" fontId="21" fillId="0" borderId="17" xfId="0" applyFont="1" applyBorder="1" applyAlignment="1">
      <alignment horizontal="right"/>
    </xf>
    <xf numFmtId="0" fontId="21" fillId="0" borderId="18" xfId="0" applyFont="1" applyBorder="1" applyAlignment="1">
      <alignment horizontal="right"/>
    </xf>
    <xf numFmtId="0" fontId="20" fillId="0" borderId="11" xfId="0" applyFont="1" applyBorder="1" applyAlignment="1">
      <alignment horizontal="right"/>
    </xf>
    <xf numFmtId="0" fontId="20" fillId="0" borderId="12" xfId="0" applyFont="1" applyBorder="1" applyAlignment="1">
      <alignment horizontal="right"/>
    </xf>
    <xf numFmtId="0" fontId="20" fillId="0" borderId="13" xfId="0" applyFont="1" applyBorder="1" applyAlignment="1">
      <alignment horizontal="right"/>
    </xf>
    <xf numFmtId="0" fontId="20" fillId="0" borderId="14" xfId="0" applyFont="1" applyBorder="1" applyAlignment="1">
      <alignment horizontal="right"/>
    </xf>
    <xf numFmtId="0" fontId="20" fillId="0" borderId="0" xfId="0" applyFont="1" applyBorder="1" applyAlignment="1">
      <alignment horizontal="right"/>
    </xf>
    <xf numFmtId="0" fontId="20" fillId="0" borderId="15" xfId="0" applyFont="1" applyBorder="1" applyAlignment="1">
      <alignment horizontal="right"/>
    </xf>
    <xf numFmtId="0" fontId="20" fillId="0" borderId="16" xfId="0" applyFont="1" applyBorder="1" applyAlignment="1">
      <alignment horizontal="right"/>
    </xf>
    <xf numFmtId="0" fontId="20" fillId="0" borderId="17" xfId="0" applyFont="1" applyBorder="1" applyAlignment="1">
      <alignment horizontal="right"/>
    </xf>
    <xf numFmtId="0" fontId="20" fillId="0" borderId="18" xfId="0" applyFont="1" applyBorder="1" applyAlignment="1">
      <alignment horizontal="right"/>
    </xf>
    <xf numFmtId="0" fontId="0" fillId="0" borderId="0" xfId="0" applyAlignment="1">
      <alignment horizontal="right"/>
    </xf>
    <xf numFmtId="0" fontId="21" fillId="0" borderId="19" xfId="0" applyFont="1" applyBorder="1" applyAlignment="1">
      <alignment horizontal="right"/>
    </xf>
    <xf numFmtId="0" fontId="21" fillId="0" borderId="20" xfId="0" applyFont="1" applyBorder="1" applyAlignment="1">
      <alignment horizontal="right"/>
    </xf>
    <xf numFmtId="0" fontId="21" fillId="0" borderId="21" xfId="0" applyFont="1" applyBorder="1" applyAlignment="1">
      <alignment horizontal="right"/>
    </xf>
    <xf numFmtId="43" fontId="20" fillId="0" borderId="22" xfId="0" applyNumberFormat="1" applyFont="1" applyBorder="1"/>
    <xf numFmtId="43" fontId="20" fillId="0" borderId="23" xfId="0" applyNumberFormat="1" applyFont="1" applyBorder="1"/>
    <xf numFmtId="43" fontId="20" fillId="0" borderId="24" xfId="0" applyNumberFormat="1" applyFont="1" applyBorder="1"/>
    <xf numFmtId="0" fontId="24" fillId="36" borderId="0" xfId="0" applyFont="1" applyFill="1"/>
    <xf numFmtId="43" fontId="20" fillId="0" borderId="22" xfId="42" applyFont="1" applyBorder="1"/>
    <xf numFmtId="43" fontId="20" fillId="0" borderId="23" xfId="42" applyFont="1" applyBorder="1"/>
    <xf numFmtId="43" fontId="20" fillId="0" borderId="24" xfId="42" applyFont="1" applyBorder="1"/>
    <xf numFmtId="0" fontId="24" fillId="0" borderId="0" xfId="0" applyFont="1" applyFill="1"/>
    <xf numFmtId="0" fontId="19" fillId="0" borderId="19" xfId="0" applyFont="1" applyBorder="1"/>
    <xf numFmtId="0" fontId="19" fillId="0" borderId="20" xfId="0" applyFont="1" applyBorder="1"/>
    <xf numFmtId="0" fontId="19" fillId="0" borderId="21" xfId="0" applyFont="1" applyBorder="1"/>
    <xf numFmtId="0" fontId="22" fillId="0" borderId="0" xfId="0" applyFont="1" applyFill="1"/>
    <xf numFmtId="43" fontId="20" fillId="34" borderId="10" xfId="42" applyFont="1" applyFill="1" applyBorder="1"/>
    <xf numFmtId="191" fontId="0" fillId="35" borderId="10" xfId="43" applyNumberFormat="1" applyFont="1" applyFill="1" applyBorder="1"/>
    <xf numFmtId="43" fontId="20" fillId="0" borderId="13" xfId="0" applyNumberFormat="1" applyFont="1" applyBorder="1"/>
    <xf numFmtId="43" fontId="28" fillId="0" borderId="10" xfId="0" applyNumberFormat="1" applyFont="1" applyBorder="1"/>
    <xf numFmtId="43" fontId="0" fillId="0" borderId="0" xfId="42" applyFont="1"/>
    <xf numFmtId="0" fontId="23" fillId="44" borderId="0" xfId="0" applyFont="1" applyFill="1" applyAlignment="1">
      <alignment horizontal="right"/>
    </xf>
    <xf numFmtId="0" fontId="19" fillId="0" borderId="0" xfId="0" applyFont="1"/>
    <xf numFmtId="187" fontId="19" fillId="0" borderId="0" xfId="42" applyNumberFormat="1" applyFont="1"/>
    <xf numFmtId="188" fontId="0" fillId="0" borderId="0" xfId="0" applyNumberFormat="1"/>
    <xf numFmtId="9" fontId="0" fillId="0" borderId="0" xfId="43" applyFont="1"/>
    <xf numFmtId="192" fontId="36" fillId="0" borderId="0" xfId="0" applyNumberFormat="1" applyFont="1"/>
    <xf numFmtId="192" fontId="37" fillId="0" borderId="0" xfId="0" applyNumberFormat="1" applyFont="1"/>
    <xf numFmtId="0" fontId="37" fillId="0" borderId="0" xfId="0" applyFont="1"/>
    <xf numFmtId="192" fontId="36" fillId="50" borderId="31" xfId="0" applyNumberFormat="1" applyFont="1" applyFill="1" applyBorder="1" applyAlignment="1">
      <alignment vertical="center"/>
    </xf>
    <xf numFmtId="192" fontId="38" fillId="50" borderId="32" xfId="0" applyNumberFormat="1" applyFont="1" applyFill="1" applyBorder="1" applyAlignment="1">
      <alignment horizontal="center" vertical="center"/>
    </xf>
    <xf numFmtId="192" fontId="38" fillId="50" borderId="33" xfId="0" applyNumberFormat="1" applyFont="1" applyFill="1" applyBorder="1" applyAlignment="1">
      <alignment horizontal="center" vertical="center"/>
    </xf>
    <xf numFmtId="192" fontId="38" fillId="50" borderId="34" xfId="0" applyNumberFormat="1" applyFont="1" applyFill="1" applyBorder="1" applyAlignment="1">
      <alignment horizontal="center" vertical="center"/>
    </xf>
    <xf numFmtId="192" fontId="36" fillId="50" borderId="35" xfId="0" applyNumberFormat="1" applyFont="1" applyFill="1" applyBorder="1" applyAlignment="1">
      <alignment horizontal="center" vertical="center"/>
    </xf>
    <xf numFmtId="192" fontId="36" fillId="50" borderId="36" xfId="0" applyNumberFormat="1" applyFont="1" applyFill="1" applyBorder="1" applyAlignment="1">
      <alignment horizontal="center" vertical="center"/>
    </xf>
    <xf numFmtId="192" fontId="36" fillId="50" borderId="37" xfId="0" applyNumberFormat="1" applyFont="1" applyFill="1" applyBorder="1" applyAlignment="1">
      <alignment horizontal="center" vertical="center"/>
    </xf>
    <xf numFmtId="192" fontId="36" fillId="50" borderId="38" xfId="0" applyNumberFormat="1" applyFont="1" applyFill="1" applyBorder="1" applyAlignment="1">
      <alignment horizontal="center" vertical="center"/>
    </xf>
    <xf numFmtId="192" fontId="36" fillId="50" borderId="39" xfId="0" applyNumberFormat="1" applyFont="1" applyFill="1" applyBorder="1" applyAlignment="1">
      <alignment horizontal="center" vertical="center"/>
    </xf>
    <xf numFmtId="192" fontId="36" fillId="50" borderId="40" xfId="0" applyNumberFormat="1" applyFont="1" applyFill="1" applyBorder="1" applyAlignment="1">
      <alignment horizontal="center" vertical="center"/>
    </xf>
    <xf numFmtId="192" fontId="36" fillId="50" borderId="41" xfId="0" applyNumberFormat="1" applyFont="1" applyFill="1" applyBorder="1" applyAlignment="1">
      <alignment horizontal="center" vertical="center"/>
    </xf>
    <xf numFmtId="192" fontId="36" fillId="50" borderId="42" xfId="0" applyNumberFormat="1" applyFont="1" applyFill="1" applyBorder="1" applyAlignment="1">
      <alignment vertical="center"/>
    </xf>
    <xf numFmtId="192" fontId="38" fillId="50" borderId="42" xfId="0" applyNumberFormat="1" applyFont="1" applyFill="1" applyBorder="1" applyAlignment="1">
      <alignment horizontal="center" vertical="center"/>
    </xf>
    <xf numFmtId="192" fontId="36" fillId="0" borderId="31" xfId="0" applyNumberFormat="1" applyFont="1" applyBorder="1" applyAlignment="1">
      <alignment horizontal="center" vertical="center"/>
    </xf>
    <xf numFmtId="192" fontId="36" fillId="0" borderId="39" xfId="0" applyNumberFormat="1" applyFont="1" applyBorder="1" applyAlignment="1">
      <alignment horizontal="center" vertical="center"/>
    </xf>
    <xf numFmtId="192" fontId="36" fillId="0" borderId="38" xfId="0" applyNumberFormat="1" applyFont="1" applyBorder="1" applyAlignment="1">
      <alignment horizontal="left" vertical="center"/>
    </xf>
    <xf numFmtId="192" fontId="36" fillId="0" borderId="40" xfId="0" applyNumberFormat="1" applyFont="1" applyBorder="1" applyAlignment="1">
      <alignment horizontal="right" vertical="center"/>
    </xf>
    <xf numFmtId="192" fontId="36" fillId="0" borderId="38" xfId="0" applyNumberFormat="1" applyFont="1" applyBorder="1" applyAlignment="1">
      <alignment horizontal="left"/>
    </xf>
    <xf numFmtId="192" fontId="37" fillId="0" borderId="38" xfId="0" applyNumberFormat="1" applyFont="1" applyBorder="1" applyAlignment="1">
      <alignment horizontal="left" indent="2"/>
    </xf>
    <xf numFmtId="192" fontId="36" fillId="0" borderId="40" xfId="0" applyNumberFormat="1" applyFont="1" applyBorder="1" applyAlignment="1">
      <alignment horizontal="right"/>
    </xf>
    <xf numFmtId="192" fontId="37" fillId="0" borderId="40" xfId="0" applyNumberFormat="1" applyFont="1" applyBorder="1" applyAlignment="1">
      <alignment horizontal="right" vertical="center"/>
    </xf>
    <xf numFmtId="192" fontId="37" fillId="0" borderId="42" xfId="0" applyNumberFormat="1" applyFont="1" applyBorder="1" applyAlignment="1">
      <alignment horizontal="left" vertical="center" indent="2"/>
    </xf>
    <xf numFmtId="192" fontId="37" fillId="0" borderId="42" xfId="0" applyNumberFormat="1" applyFont="1" applyBorder="1" applyAlignment="1">
      <alignment horizontal="right" vertical="center"/>
    </xf>
    <xf numFmtId="0" fontId="37" fillId="0" borderId="0" xfId="0" applyFont="1" applyAlignment="1">
      <alignment horizontal="right"/>
    </xf>
    <xf numFmtId="0" fontId="37" fillId="0" borderId="0" xfId="0" applyFont="1" applyAlignment="1">
      <alignment horizontal="left"/>
    </xf>
    <xf numFmtId="192" fontId="36" fillId="0" borderId="43" xfId="0" applyNumberFormat="1" applyFont="1" applyBorder="1" applyAlignment="1">
      <alignment horizontal="right" vertical="center"/>
    </xf>
    <xf numFmtId="192" fontId="36" fillId="0" borderId="44" xfId="0" applyNumberFormat="1" applyFont="1" applyBorder="1" applyAlignment="1">
      <alignment horizontal="right" vertical="center"/>
    </xf>
    <xf numFmtId="192" fontId="39" fillId="37" borderId="45" xfId="0" applyNumberFormat="1" applyFont="1" applyFill="1" applyBorder="1" applyAlignment="1">
      <alignment horizontal="right" vertical="center"/>
    </xf>
    <xf numFmtId="192" fontId="39" fillId="37" borderId="46" xfId="0" applyNumberFormat="1" applyFont="1" applyFill="1" applyBorder="1" applyAlignment="1">
      <alignment horizontal="right" vertical="center"/>
    </xf>
    <xf numFmtId="192" fontId="39" fillId="37" borderId="47" xfId="0" applyNumberFormat="1" applyFont="1" applyFill="1" applyBorder="1" applyAlignment="1">
      <alignment horizontal="right" vertical="center"/>
    </xf>
    <xf numFmtId="0" fontId="40" fillId="0" borderId="0" xfId="0" applyFont="1" applyAlignment="1">
      <alignment horizontal="center"/>
    </xf>
    <xf numFmtId="0" fontId="41" fillId="0" borderId="0" xfId="0" applyFont="1" applyAlignment="1"/>
    <xf numFmtId="0" fontId="41" fillId="0" borderId="0" xfId="0" applyFont="1"/>
    <xf numFmtId="0" fontId="40" fillId="0" borderId="0" xfId="0" applyFont="1" applyAlignment="1">
      <alignment horizontal="center"/>
    </xf>
    <xf numFmtId="49" fontId="41" fillId="0" borderId="0" xfId="0" applyNumberFormat="1" applyFont="1"/>
    <xf numFmtId="188" fontId="24" fillId="35" borderId="10" xfId="0" applyNumberFormat="1" applyFont="1" applyFill="1" applyBorder="1"/>
    <xf numFmtId="43" fontId="42" fillId="37" borderId="10" xfId="42" applyFont="1" applyFill="1" applyBorder="1"/>
  </cellXfs>
  <cellStyles count="46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Hyperlink" xfId="44" builtinId="8"/>
    <cellStyle name="Normal 2" xfId="45" xr:uid="{00000000-0005-0000-0000-000015000000}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จุลภาค" xfId="42" builtinId="3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เปอร์เซ็นต์" xfId="43" builtinId="5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nattpong@econ.tu.ac.th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nattpong@econ.tu.ac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27"/>
  <sheetViews>
    <sheetView topLeftCell="A806" workbookViewId="0">
      <selection activeCell="I832" sqref="A832:I833"/>
    </sheetView>
  </sheetViews>
  <sheetFormatPr defaultColWidth="9.09765625" defaultRowHeight="11.4"/>
  <cols>
    <col min="1" max="1" width="2.69921875" style="228" bestFit="1" customWidth="1"/>
    <col min="2" max="2" width="4.296875" style="228" bestFit="1" customWidth="1"/>
    <col min="3" max="3" width="5.796875" style="228" bestFit="1" customWidth="1"/>
    <col min="4" max="4" width="6.296875" style="228" bestFit="1" customWidth="1"/>
    <col min="5" max="5" width="4.796875" style="228" bestFit="1" customWidth="1"/>
    <col min="6" max="6" width="5.796875" style="228" bestFit="1" customWidth="1"/>
    <col min="7" max="7" width="4.796875" style="228" bestFit="1" customWidth="1"/>
    <col min="8" max="16384" width="9.09765625" style="228"/>
  </cols>
  <sheetData>
    <row r="1" spans="1:7">
      <c r="A1" s="226" t="s">
        <v>42</v>
      </c>
      <c r="B1" s="226"/>
      <c r="C1" s="226"/>
      <c r="D1" s="226"/>
      <c r="E1" s="226"/>
      <c r="F1" s="227"/>
      <c r="G1" s="227"/>
    </row>
    <row r="2" spans="1:7">
      <c r="A2" s="229" t="s">
        <v>43</v>
      </c>
      <c r="B2" s="229" t="s">
        <v>44</v>
      </c>
      <c r="C2" s="229" t="s">
        <v>45</v>
      </c>
      <c r="D2" s="229" t="s">
        <v>46</v>
      </c>
      <c r="E2" s="229" t="s">
        <v>47</v>
      </c>
      <c r="F2" s="229" t="s">
        <v>48</v>
      </c>
      <c r="G2" s="229" t="s">
        <v>49</v>
      </c>
    </row>
    <row r="3" spans="1:7">
      <c r="A3" s="230" t="s">
        <v>0</v>
      </c>
      <c r="B3" s="230" t="s">
        <v>0</v>
      </c>
      <c r="C3" s="228">
        <v>167539500</v>
      </c>
      <c r="D3" s="228">
        <v>7199389</v>
      </c>
      <c r="E3" s="228">
        <v>5808001</v>
      </c>
      <c r="F3" s="228">
        <v>2306491</v>
      </c>
      <c r="G3" s="228">
        <v>5289153</v>
      </c>
    </row>
    <row r="4" spans="1:7">
      <c r="A4" s="230" t="s">
        <v>1</v>
      </c>
      <c r="B4" s="230" t="s">
        <v>0</v>
      </c>
      <c r="C4" s="228">
        <v>159521</v>
      </c>
      <c r="D4" s="228">
        <v>5122</v>
      </c>
      <c r="E4" s="228">
        <v>3094</v>
      </c>
      <c r="F4" s="228">
        <v>8344</v>
      </c>
      <c r="G4" s="228">
        <v>0</v>
      </c>
    </row>
    <row r="5" spans="1:7">
      <c r="A5" s="230" t="s">
        <v>2</v>
      </c>
      <c r="B5" s="230" t="s">
        <v>0</v>
      </c>
      <c r="C5" s="228">
        <v>117932862</v>
      </c>
      <c r="D5" s="228">
        <v>2285964</v>
      </c>
      <c r="E5" s="228">
        <v>6733771</v>
      </c>
      <c r="F5" s="228">
        <v>1299277</v>
      </c>
      <c r="G5" s="228">
        <v>5604183</v>
      </c>
    </row>
    <row r="6" spans="1:7">
      <c r="A6" s="230" t="s">
        <v>3</v>
      </c>
      <c r="B6" s="230" t="s">
        <v>0</v>
      </c>
      <c r="C6" s="228">
        <v>2179447</v>
      </c>
      <c r="D6" s="228">
        <v>125935</v>
      </c>
      <c r="E6" s="228">
        <v>10188</v>
      </c>
      <c r="F6" s="228">
        <v>34044</v>
      </c>
      <c r="G6" s="228">
        <v>424234</v>
      </c>
    </row>
    <row r="7" spans="1:7">
      <c r="A7" s="230" t="s">
        <v>4</v>
      </c>
      <c r="B7" s="230" t="s">
        <v>0</v>
      </c>
      <c r="C7" s="228">
        <v>2904500</v>
      </c>
      <c r="D7" s="228">
        <v>345781</v>
      </c>
      <c r="E7" s="228">
        <v>289204</v>
      </c>
      <c r="F7" s="228">
        <v>69609</v>
      </c>
      <c r="G7" s="228">
        <v>103</v>
      </c>
    </row>
    <row r="8" spans="1:7">
      <c r="A8" s="230" t="s">
        <v>5</v>
      </c>
      <c r="B8" s="230" t="s">
        <v>0</v>
      </c>
      <c r="C8" s="228">
        <v>628728</v>
      </c>
      <c r="D8" s="228">
        <v>19270</v>
      </c>
      <c r="E8" s="228">
        <v>15270</v>
      </c>
      <c r="F8" s="228">
        <v>10959</v>
      </c>
      <c r="G8" s="228">
        <v>0</v>
      </c>
    </row>
    <row r="9" spans="1:7">
      <c r="A9" s="230" t="s">
        <v>6</v>
      </c>
      <c r="B9" s="230" t="s">
        <v>0</v>
      </c>
      <c r="C9" s="228">
        <v>285493781</v>
      </c>
      <c r="D9" s="228">
        <v>39088237</v>
      </c>
      <c r="E9" s="228">
        <v>33749366</v>
      </c>
      <c r="F9" s="228">
        <v>11465025</v>
      </c>
      <c r="G9" s="228">
        <v>88738493</v>
      </c>
    </row>
    <row r="10" spans="1:7">
      <c r="A10" s="230" t="s">
        <v>7</v>
      </c>
      <c r="B10" s="230" t="s">
        <v>0</v>
      </c>
      <c r="C10" s="228">
        <v>1201817</v>
      </c>
      <c r="D10" s="228">
        <v>78462</v>
      </c>
      <c r="E10" s="228">
        <v>84430</v>
      </c>
      <c r="F10" s="228">
        <v>26776</v>
      </c>
      <c r="G10" s="228">
        <v>0</v>
      </c>
    </row>
    <row r="11" spans="1:7">
      <c r="A11" s="230" t="s">
        <v>8</v>
      </c>
      <c r="B11" s="230" t="s">
        <v>0</v>
      </c>
      <c r="C11" s="228">
        <v>34101283</v>
      </c>
      <c r="D11" s="228">
        <v>1826471</v>
      </c>
      <c r="E11" s="228">
        <v>1945803</v>
      </c>
      <c r="F11" s="228">
        <v>387446</v>
      </c>
      <c r="G11" s="228">
        <v>2263727</v>
      </c>
    </row>
    <row r="12" spans="1:7">
      <c r="A12" s="230" t="s">
        <v>9</v>
      </c>
      <c r="B12" s="230" t="s">
        <v>0</v>
      </c>
      <c r="C12" s="228">
        <v>524031</v>
      </c>
      <c r="D12" s="228">
        <v>41164</v>
      </c>
      <c r="E12" s="228">
        <v>34339</v>
      </c>
      <c r="F12" s="228">
        <v>13916</v>
      </c>
      <c r="G12" s="228">
        <v>0</v>
      </c>
    </row>
    <row r="13" spans="1:7">
      <c r="A13" s="230" t="s">
        <v>10</v>
      </c>
      <c r="B13" s="230" t="s">
        <v>0</v>
      </c>
      <c r="C13" s="228">
        <v>6271827</v>
      </c>
      <c r="D13" s="228">
        <v>756</v>
      </c>
      <c r="E13" s="228">
        <v>2153</v>
      </c>
      <c r="F13" s="228">
        <v>952</v>
      </c>
      <c r="G13" s="228">
        <v>0</v>
      </c>
    </row>
    <row r="14" spans="1:7">
      <c r="A14" s="230" t="s">
        <v>11</v>
      </c>
      <c r="B14" s="230" t="s">
        <v>0</v>
      </c>
      <c r="C14" s="228">
        <v>1279581</v>
      </c>
      <c r="D14" s="228">
        <v>0</v>
      </c>
      <c r="E14" s="228">
        <v>0</v>
      </c>
      <c r="F14" s="228">
        <v>0</v>
      </c>
      <c r="G14" s="228">
        <v>0</v>
      </c>
    </row>
    <row r="15" spans="1:7">
      <c r="A15" s="230" t="s">
        <v>12</v>
      </c>
      <c r="B15" s="230" t="s">
        <v>0</v>
      </c>
      <c r="C15" s="228">
        <v>0</v>
      </c>
      <c r="D15" s="228">
        <v>-51016551</v>
      </c>
      <c r="E15" s="228">
        <v>-48675619</v>
      </c>
      <c r="F15" s="228">
        <v>0</v>
      </c>
      <c r="G15" s="228">
        <v>0</v>
      </c>
    </row>
    <row r="16" spans="1:7">
      <c r="A16" s="230" t="s">
        <v>13</v>
      </c>
      <c r="B16" s="230" t="s">
        <v>0</v>
      </c>
      <c r="C16" s="228">
        <v>6202843</v>
      </c>
      <c r="D16" s="228">
        <v>0</v>
      </c>
      <c r="E16" s="228">
        <v>0</v>
      </c>
      <c r="F16" s="228">
        <v>-15622839</v>
      </c>
      <c r="G16" s="228">
        <v>0</v>
      </c>
    </row>
    <row r="17" spans="1:7">
      <c r="A17" s="230" t="s">
        <v>14</v>
      </c>
      <c r="B17" s="230" t="s">
        <v>0</v>
      </c>
      <c r="C17" s="228">
        <v>47005673</v>
      </c>
      <c r="D17" s="228">
        <v>0</v>
      </c>
      <c r="E17" s="228">
        <v>0</v>
      </c>
      <c r="F17" s="228">
        <v>0</v>
      </c>
      <c r="G17" s="228">
        <v>0</v>
      </c>
    </row>
    <row r="18" spans="1:7">
      <c r="A18" s="230" t="s">
        <v>15</v>
      </c>
      <c r="B18" s="230" t="s">
        <v>0</v>
      </c>
      <c r="C18" s="228">
        <v>1856885</v>
      </c>
      <c r="D18" s="228">
        <v>0</v>
      </c>
      <c r="E18" s="228">
        <v>0</v>
      </c>
      <c r="F18" s="228">
        <v>0</v>
      </c>
      <c r="G18" s="228">
        <v>0</v>
      </c>
    </row>
    <row r="19" spans="1:7">
      <c r="A19" s="230" t="s">
        <v>16</v>
      </c>
      <c r="B19" s="230" t="s">
        <v>0</v>
      </c>
      <c r="C19" s="228">
        <v>675282279</v>
      </c>
      <c r="D19" s="228">
        <v>0</v>
      </c>
      <c r="E19" s="228">
        <v>0</v>
      </c>
      <c r="F19" s="228">
        <v>0</v>
      </c>
      <c r="G19" s="228">
        <v>102319893</v>
      </c>
    </row>
    <row r="20" spans="1:7">
      <c r="A20" s="230" t="s">
        <v>17</v>
      </c>
      <c r="B20" s="230" t="s">
        <v>0</v>
      </c>
      <c r="C20" s="228">
        <v>310362799</v>
      </c>
      <c r="D20" s="228">
        <v>0</v>
      </c>
      <c r="E20" s="228">
        <v>0</v>
      </c>
      <c r="F20" s="228">
        <v>0</v>
      </c>
      <c r="G20" s="228">
        <v>0</v>
      </c>
    </row>
    <row r="21" spans="1:7">
      <c r="A21" s="230" t="s">
        <v>18</v>
      </c>
      <c r="B21" s="230" t="s">
        <v>0</v>
      </c>
      <c r="C21" s="228">
        <v>757903156</v>
      </c>
      <c r="D21" s="228">
        <v>0</v>
      </c>
      <c r="E21" s="228">
        <v>0</v>
      </c>
      <c r="F21" s="228">
        <v>0</v>
      </c>
      <c r="G21" s="228">
        <v>0</v>
      </c>
    </row>
    <row r="22" spans="1:7">
      <c r="A22" s="230" t="s">
        <v>19</v>
      </c>
      <c r="B22" s="230" t="s">
        <v>0</v>
      </c>
      <c r="C22" s="228">
        <v>44261120</v>
      </c>
      <c r="D22" s="228">
        <v>0</v>
      </c>
      <c r="E22" s="228">
        <v>0</v>
      </c>
      <c r="F22" s="228">
        <v>0</v>
      </c>
      <c r="G22" s="228">
        <v>0</v>
      </c>
    </row>
    <row r="23" spans="1:7">
      <c r="A23" s="230" t="s">
        <v>20</v>
      </c>
      <c r="B23" s="230" t="s">
        <v>0</v>
      </c>
      <c r="C23" s="228">
        <v>-450208</v>
      </c>
      <c r="D23" s="228">
        <v>0</v>
      </c>
      <c r="E23" s="228">
        <v>0</v>
      </c>
      <c r="F23" s="228">
        <v>0</v>
      </c>
      <c r="G23" s="228">
        <v>0</v>
      </c>
    </row>
    <row r="24" spans="1:7">
      <c r="A24" s="230" t="s">
        <v>21</v>
      </c>
      <c r="B24" s="230" t="s">
        <v>0</v>
      </c>
      <c r="C24" s="228">
        <v>1112076867</v>
      </c>
      <c r="D24" s="228">
        <v>0</v>
      </c>
      <c r="E24" s="228">
        <v>0</v>
      </c>
      <c r="F24" s="228">
        <v>0</v>
      </c>
      <c r="G24" s="228">
        <v>0</v>
      </c>
    </row>
    <row r="25" spans="1:7">
      <c r="A25" s="230" t="s">
        <v>22</v>
      </c>
      <c r="B25" s="230" t="s">
        <v>0</v>
      </c>
      <c r="C25" s="228">
        <v>1787359146</v>
      </c>
      <c r="D25" s="228">
        <v>0</v>
      </c>
      <c r="E25" s="228">
        <v>0</v>
      </c>
      <c r="F25" s="228">
        <v>0</v>
      </c>
      <c r="G25" s="228">
        <v>0</v>
      </c>
    </row>
    <row r="26" spans="1:7">
      <c r="A26" s="230" t="s">
        <v>0</v>
      </c>
      <c r="B26" s="230" t="s">
        <v>1</v>
      </c>
      <c r="C26" s="228">
        <v>226898</v>
      </c>
      <c r="D26" s="228">
        <v>31724</v>
      </c>
      <c r="E26" s="228">
        <v>630</v>
      </c>
      <c r="F26" s="228">
        <v>31680</v>
      </c>
      <c r="G26" s="228">
        <v>0</v>
      </c>
    </row>
    <row r="27" spans="1:7">
      <c r="A27" s="230" t="s">
        <v>1</v>
      </c>
      <c r="B27" s="230" t="s">
        <v>1</v>
      </c>
      <c r="C27" s="228">
        <v>14740964</v>
      </c>
      <c r="D27" s="228">
        <v>15402</v>
      </c>
      <c r="E27" s="228">
        <v>7195</v>
      </c>
      <c r="F27" s="228">
        <v>12742</v>
      </c>
      <c r="G27" s="228">
        <v>0</v>
      </c>
    </row>
    <row r="28" spans="1:7">
      <c r="A28" s="230" t="s">
        <v>2</v>
      </c>
      <c r="B28" s="230" t="s">
        <v>1</v>
      </c>
      <c r="C28" s="228">
        <v>0</v>
      </c>
      <c r="D28" s="228">
        <v>0</v>
      </c>
      <c r="E28" s="228">
        <v>0</v>
      </c>
      <c r="F28" s="228">
        <v>0</v>
      </c>
      <c r="G28" s="228">
        <v>0</v>
      </c>
    </row>
    <row r="29" spans="1:7">
      <c r="A29" s="230" t="s">
        <v>3</v>
      </c>
      <c r="B29" s="230" t="s">
        <v>1</v>
      </c>
      <c r="C29" s="228">
        <v>41420</v>
      </c>
      <c r="D29" s="228">
        <v>935</v>
      </c>
      <c r="E29" s="228">
        <v>58</v>
      </c>
      <c r="F29" s="228">
        <v>229</v>
      </c>
      <c r="G29" s="228">
        <v>0</v>
      </c>
    </row>
    <row r="30" spans="1:7">
      <c r="A30" s="230" t="s">
        <v>4</v>
      </c>
      <c r="B30" s="230" t="s">
        <v>1</v>
      </c>
      <c r="C30" s="228">
        <v>262750</v>
      </c>
      <c r="D30" s="228">
        <v>21708</v>
      </c>
      <c r="E30" s="228">
        <v>22812</v>
      </c>
      <c r="F30" s="228">
        <v>16095</v>
      </c>
      <c r="G30" s="228">
        <v>0</v>
      </c>
    </row>
    <row r="31" spans="1:7">
      <c r="A31" s="230" t="s">
        <v>5</v>
      </c>
      <c r="B31" s="230" t="s">
        <v>1</v>
      </c>
      <c r="C31" s="228">
        <v>255312</v>
      </c>
      <c r="D31" s="228">
        <v>6057</v>
      </c>
      <c r="E31" s="228">
        <v>11310</v>
      </c>
      <c r="F31" s="228">
        <v>3827</v>
      </c>
      <c r="G31" s="228">
        <v>0</v>
      </c>
    </row>
    <row r="32" spans="1:7">
      <c r="A32" s="230" t="s">
        <v>6</v>
      </c>
      <c r="B32" s="230" t="s">
        <v>1</v>
      </c>
      <c r="C32" s="228">
        <v>64824489</v>
      </c>
      <c r="D32" s="228">
        <v>3208492</v>
      </c>
      <c r="E32" s="228">
        <v>3613352</v>
      </c>
      <c r="F32" s="228">
        <v>993202</v>
      </c>
      <c r="G32" s="228">
        <v>5594525</v>
      </c>
    </row>
    <row r="33" spans="1:7">
      <c r="A33" s="230" t="s">
        <v>7</v>
      </c>
      <c r="B33" s="230" t="s">
        <v>1</v>
      </c>
      <c r="C33" s="228">
        <v>26335</v>
      </c>
      <c r="D33" s="228">
        <v>2426</v>
      </c>
      <c r="E33" s="228">
        <v>2763</v>
      </c>
      <c r="F33" s="228">
        <v>777</v>
      </c>
      <c r="G33" s="228">
        <v>0</v>
      </c>
    </row>
    <row r="34" spans="1:7">
      <c r="A34" s="230" t="s">
        <v>8</v>
      </c>
      <c r="B34" s="230" t="s">
        <v>1</v>
      </c>
      <c r="C34" s="228">
        <v>19261334</v>
      </c>
      <c r="D34" s="228">
        <v>1169491</v>
      </c>
      <c r="E34" s="228">
        <v>198748</v>
      </c>
      <c r="F34" s="228">
        <v>200842</v>
      </c>
      <c r="G34" s="228">
        <v>259670</v>
      </c>
    </row>
    <row r="35" spans="1:7">
      <c r="A35" s="230" t="s">
        <v>9</v>
      </c>
      <c r="B35" s="230" t="s">
        <v>1</v>
      </c>
      <c r="C35" s="228">
        <v>1099981</v>
      </c>
      <c r="D35" s="228">
        <v>95990</v>
      </c>
      <c r="E35" s="228">
        <v>30780</v>
      </c>
      <c r="F35" s="228">
        <v>25133</v>
      </c>
      <c r="G35" s="228">
        <v>0</v>
      </c>
    </row>
    <row r="36" spans="1:7">
      <c r="A36" s="230" t="s">
        <v>10</v>
      </c>
      <c r="B36" s="230" t="s">
        <v>1</v>
      </c>
      <c r="C36" s="228">
        <v>5006817</v>
      </c>
      <c r="D36" s="228">
        <v>2908</v>
      </c>
      <c r="E36" s="228">
        <v>7085</v>
      </c>
      <c r="F36" s="228">
        <v>537</v>
      </c>
      <c r="G36" s="228">
        <v>0</v>
      </c>
    </row>
    <row r="37" spans="1:7">
      <c r="A37" s="230" t="s">
        <v>11</v>
      </c>
      <c r="B37" s="230" t="s">
        <v>1</v>
      </c>
      <c r="C37" s="228">
        <v>304857</v>
      </c>
      <c r="D37" s="228">
        <v>0</v>
      </c>
      <c r="E37" s="228">
        <v>0</v>
      </c>
      <c r="F37" s="228">
        <v>0</v>
      </c>
      <c r="G37" s="228">
        <v>0</v>
      </c>
    </row>
    <row r="38" spans="1:7">
      <c r="A38" s="230" t="s">
        <v>12</v>
      </c>
      <c r="B38" s="230" t="s">
        <v>1</v>
      </c>
      <c r="C38" s="228">
        <v>0</v>
      </c>
      <c r="D38" s="228">
        <v>-4555133</v>
      </c>
      <c r="E38" s="228">
        <v>-3894733</v>
      </c>
      <c r="F38" s="228">
        <v>0</v>
      </c>
      <c r="G38" s="228">
        <v>0</v>
      </c>
    </row>
    <row r="39" spans="1:7">
      <c r="A39" s="230" t="s">
        <v>13</v>
      </c>
      <c r="B39" s="230" t="s">
        <v>1</v>
      </c>
      <c r="C39" s="228">
        <v>7881713</v>
      </c>
      <c r="D39" s="228">
        <v>0</v>
      </c>
      <c r="E39" s="228">
        <v>0</v>
      </c>
      <c r="F39" s="228">
        <v>-1285064</v>
      </c>
      <c r="G39" s="228">
        <v>0</v>
      </c>
    </row>
    <row r="40" spans="1:7">
      <c r="A40" s="230" t="s">
        <v>14</v>
      </c>
      <c r="B40" s="230" t="s">
        <v>1</v>
      </c>
      <c r="C40" s="228">
        <v>61987421</v>
      </c>
      <c r="D40" s="228">
        <v>0</v>
      </c>
      <c r="E40" s="228">
        <v>0</v>
      </c>
      <c r="F40" s="228">
        <v>0</v>
      </c>
      <c r="G40" s="228">
        <v>0</v>
      </c>
    </row>
    <row r="41" spans="1:7">
      <c r="A41" s="230" t="s">
        <v>15</v>
      </c>
      <c r="B41" s="230" t="s">
        <v>1</v>
      </c>
      <c r="C41" s="228">
        <v>291527</v>
      </c>
      <c r="D41" s="228">
        <v>0</v>
      </c>
      <c r="E41" s="228">
        <v>0</v>
      </c>
      <c r="F41" s="228">
        <v>0</v>
      </c>
      <c r="G41" s="228">
        <v>0</v>
      </c>
    </row>
    <row r="42" spans="1:7">
      <c r="A42" s="230" t="s">
        <v>16</v>
      </c>
      <c r="B42" s="230" t="s">
        <v>1</v>
      </c>
      <c r="C42" s="228">
        <v>176211818</v>
      </c>
      <c r="D42" s="228">
        <v>0</v>
      </c>
      <c r="E42" s="228">
        <v>0</v>
      </c>
      <c r="F42" s="228">
        <v>0</v>
      </c>
      <c r="G42" s="228">
        <v>5854195</v>
      </c>
    </row>
    <row r="43" spans="1:7">
      <c r="A43" s="230" t="s">
        <v>17</v>
      </c>
      <c r="B43" s="230" t="s">
        <v>1</v>
      </c>
      <c r="C43" s="228">
        <v>75067360</v>
      </c>
      <c r="D43" s="228">
        <v>0</v>
      </c>
      <c r="E43" s="228">
        <v>0</v>
      </c>
      <c r="F43" s="228">
        <v>0</v>
      </c>
      <c r="G43" s="228">
        <v>0</v>
      </c>
    </row>
    <row r="44" spans="1:7">
      <c r="A44" s="230" t="s">
        <v>18</v>
      </c>
      <c r="B44" s="230" t="s">
        <v>1</v>
      </c>
      <c r="C44" s="228">
        <v>129620022</v>
      </c>
      <c r="D44" s="228">
        <v>0</v>
      </c>
      <c r="E44" s="228">
        <v>0</v>
      </c>
      <c r="F44" s="228">
        <v>0</v>
      </c>
      <c r="G44" s="228">
        <v>0</v>
      </c>
    </row>
    <row r="45" spans="1:7">
      <c r="A45" s="230" t="s">
        <v>19</v>
      </c>
      <c r="B45" s="230" t="s">
        <v>1</v>
      </c>
      <c r="C45" s="228">
        <v>51481015</v>
      </c>
      <c r="D45" s="228">
        <v>0</v>
      </c>
      <c r="E45" s="228">
        <v>0</v>
      </c>
      <c r="F45" s="228">
        <v>0</v>
      </c>
      <c r="G45" s="228">
        <v>0</v>
      </c>
    </row>
    <row r="46" spans="1:7">
      <c r="A46" s="230" t="s">
        <v>20</v>
      </c>
      <c r="B46" s="230" t="s">
        <v>1</v>
      </c>
      <c r="C46" s="228">
        <v>43892613</v>
      </c>
      <c r="D46" s="228">
        <v>0</v>
      </c>
      <c r="E46" s="228">
        <v>0</v>
      </c>
      <c r="F46" s="228">
        <v>0</v>
      </c>
      <c r="G46" s="228">
        <v>0</v>
      </c>
    </row>
    <row r="47" spans="1:7">
      <c r="A47" s="230" t="s">
        <v>21</v>
      </c>
      <c r="B47" s="230" t="s">
        <v>1</v>
      </c>
      <c r="C47" s="228">
        <v>300061010</v>
      </c>
      <c r="D47" s="228">
        <v>0</v>
      </c>
      <c r="E47" s="228">
        <v>0</v>
      </c>
      <c r="F47" s="228">
        <v>0</v>
      </c>
      <c r="G47" s="228">
        <v>0</v>
      </c>
    </row>
    <row r="48" spans="1:7">
      <c r="A48" s="230" t="s">
        <v>22</v>
      </c>
      <c r="B48" s="230" t="s">
        <v>1</v>
      </c>
      <c r="C48" s="228">
        <v>476272828</v>
      </c>
      <c r="D48" s="228">
        <v>0</v>
      </c>
      <c r="E48" s="228">
        <v>0</v>
      </c>
      <c r="F48" s="228">
        <v>0</v>
      </c>
      <c r="G48" s="228">
        <v>0</v>
      </c>
    </row>
    <row r="49" spans="1:7">
      <c r="A49" s="230" t="s">
        <v>0</v>
      </c>
      <c r="B49" s="230" t="s">
        <v>2</v>
      </c>
      <c r="C49" s="228">
        <v>970191446</v>
      </c>
      <c r="D49" s="228">
        <v>59661415</v>
      </c>
      <c r="E49" s="228">
        <v>19896323</v>
      </c>
      <c r="F49" s="228">
        <v>19796535</v>
      </c>
      <c r="G49" s="228">
        <v>48803134</v>
      </c>
    </row>
    <row r="50" spans="1:7">
      <c r="A50" s="230" t="s">
        <v>1</v>
      </c>
      <c r="B50" s="230" t="s">
        <v>2</v>
      </c>
      <c r="C50" s="228">
        <v>2453732</v>
      </c>
      <c r="D50" s="228">
        <v>293864</v>
      </c>
      <c r="E50" s="228">
        <v>198912</v>
      </c>
      <c r="F50" s="228">
        <v>139748</v>
      </c>
      <c r="G50" s="228">
        <v>0</v>
      </c>
    </row>
    <row r="51" spans="1:7">
      <c r="A51" s="230" t="s">
        <v>2</v>
      </c>
      <c r="B51" s="230" t="s">
        <v>2</v>
      </c>
      <c r="C51" s="228">
        <v>416922010</v>
      </c>
      <c r="D51" s="228">
        <v>10438546</v>
      </c>
      <c r="E51" s="228">
        <v>12232066</v>
      </c>
      <c r="F51" s="228">
        <v>6443277</v>
      </c>
      <c r="G51" s="228">
        <v>118625694</v>
      </c>
    </row>
    <row r="52" spans="1:7">
      <c r="A52" s="230" t="s">
        <v>3</v>
      </c>
      <c r="B52" s="230" t="s">
        <v>2</v>
      </c>
      <c r="C52" s="228">
        <v>1671506</v>
      </c>
      <c r="D52" s="228">
        <v>137925</v>
      </c>
      <c r="E52" s="228">
        <v>55656</v>
      </c>
      <c r="F52" s="228">
        <v>61876</v>
      </c>
      <c r="G52" s="228">
        <v>22446</v>
      </c>
    </row>
    <row r="53" spans="1:7">
      <c r="A53" s="230" t="s">
        <v>4</v>
      </c>
      <c r="B53" s="230" t="s">
        <v>2</v>
      </c>
      <c r="C53" s="228">
        <v>1944399</v>
      </c>
      <c r="D53" s="228">
        <v>394768</v>
      </c>
      <c r="E53" s="228">
        <v>290076</v>
      </c>
      <c r="F53" s="228">
        <v>124050</v>
      </c>
      <c r="G53" s="228">
        <v>0</v>
      </c>
    </row>
    <row r="54" spans="1:7">
      <c r="A54" s="230" t="s">
        <v>5</v>
      </c>
      <c r="B54" s="230" t="s">
        <v>2</v>
      </c>
      <c r="C54" s="228">
        <v>9924058</v>
      </c>
      <c r="D54" s="228">
        <v>534185</v>
      </c>
      <c r="E54" s="228">
        <v>471524</v>
      </c>
      <c r="F54" s="228">
        <v>217154</v>
      </c>
      <c r="G54" s="228">
        <v>2003454</v>
      </c>
    </row>
    <row r="55" spans="1:7">
      <c r="A55" s="230" t="s">
        <v>6</v>
      </c>
      <c r="B55" s="230" t="s">
        <v>2</v>
      </c>
      <c r="C55" s="228">
        <v>76934923</v>
      </c>
      <c r="D55" s="228">
        <v>7182148</v>
      </c>
      <c r="E55" s="228">
        <v>6550615</v>
      </c>
      <c r="F55" s="228">
        <v>2944242</v>
      </c>
      <c r="G55" s="228">
        <v>24310943</v>
      </c>
    </row>
    <row r="56" spans="1:7">
      <c r="A56" s="230" t="s">
        <v>7</v>
      </c>
      <c r="B56" s="230" t="s">
        <v>2</v>
      </c>
      <c r="C56" s="228">
        <v>11325507</v>
      </c>
      <c r="D56" s="228">
        <v>1178215</v>
      </c>
      <c r="E56" s="228">
        <v>970947</v>
      </c>
      <c r="F56" s="228">
        <v>231202</v>
      </c>
      <c r="G56" s="228">
        <v>30276</v>
      </c>
    </row>
    <row r="57" spans="1:7">
      <c r="A57" s="230" t="s">
        <v>8</v>
      </c>
      <c r="B57" s="230" t="s">
        <v>2</v>
      </c>
      <c r="C57" s="228">
        <v>57957695</v>
      </c>
      <c r="D57" s="228">
        <v>3093230</v>
      </c>
      <c r="E57" s="228">
        <v>3018704</v>
      </c>
      <c r="F57" s="228">
        <v>494881</v>
      </c>
      <c r="G57" s="228">
        <v>29790938</v>
      </c>
    </row>
    <row r="58" spans="1:7">
      <c r="A58" s="230" t="s">
        <v>9</v>
      </c>
      <c r="B58" s="230" t="s">
        <v>2</v>
      </c>
      <c r="C58" s="228">
        <v>921418</v>
      </c>
      <c r="D58" s="228">
        <v>49050</v>
      </c>
      <c r="E58" s="228">
        <v>47397</v>
      </c>
      <c r="F58" s="228">
        <v>20944</v>
      </c>
      <c r="G58" s="228">
        <v>0</v>
      </c>
    </row>
    <row r="59" spans="1:7">
      <c r="A59" s="230" t="s">
        <v>10</v>
      </c>
      <c r="B59" s="230" t="s">
        <v>2</v>
      </c>
      <c r="C59" s="228">
        <v>54778477</v>
      </c>
      <c r="D59" s="228">
        <v>23950</v>
      </c>
      <c r="E59" s="228">
        <v>83984</v>
      </c>
      <c r="F59" s="228">
        <v>40328</v>
      </c>
      <c r="G59" s="228">
        <v>0</v>
      </c>
    </row>
    <row r="60" spans="1:7">
      <c r="A60" s="230" t="s">
        <v>11</v>
      </c>
      <c r="B60" s="230" t="s">
        <v>2</v>
      </c>
      <c r="C60" s="228">
        <v>1232947</v>
      </c>
      <c r="D60" s="228">
        <v>0</v>
      </c>
      <c r="E60" s="228">
        <v>0</v>
      </c>
      <c r="F60" s="228">
        <v>0</v>
      </c>
      <c r="G60" s="228">
        <v>0</v>
      </c>
    </row>
    <row r="61" spans="1:7">
      <c r="A61" s="230" t="s">
        <v>12</v>
      </c>
      <c r="B61" s="230" t="s">
        <v>2</v>
      </c>
      <c r="C61" s="228">
        <v>0</v>
      </c>
      <c r="D61" s="228">
        <v>-82987296</v>
      </c>
      <c r="E61" s="228">
        <v>-43816204</v>
      </c>
      <c r="F61" s="228">
        <v>0</v>
      </c>
      <c r="G61" s="228">
        <v>0</v>
      </c>
    </row>
    <row r="62" spans="1:7">
      <c r="A62" s="230" t="s">
        <v>13</v>
      </c>
      <c r="B62" s="230" t="s">
        <v>2</v>
      </c>
      <c r="C62" s="228">
        <v>13986477</v>
      </c>
      <c r="D62" s="228">
        <v>0</v>
      </c>
      <c r="E62" s="228">
        <v>0</v>
      </c>
      <c r="F62" s="228">
        <v>-30514237</v>
      </c>
      <c r="G62" s="228">
        <v>0</v>
      </c>
    </row>
    <row r="63" spans="1:7">
      <c r="A63" s="230" t="s">
        <v>14</v>
      </c>
      <c r="B63" s="230" t="s">
        <v>2</v>
      </c>
      <c r="C63" s="228">
        <v>62125091</v>
      </c>
      <c r="D63" s="228">
        <v>0</v>
      </c>
      <c r="E63" s="228">
        <v>0</v>
      </c>
      <c r="F63" s="228">
        <v>0</v>
      </c>
      <c r="G63" s="228">
        <v>0</v>
      </c>
    </row>
    <row r="64" spans="1:7">
      <c r="A64" s="230" t="s">
        <v>15</v>
      </c>
      <c r="B64" s="230" t="s">
        <v>2</v>
      </c>
      <c r="C64" s="228">
        <v>11603667</v>
      </c>
      <c r="D64" s="228">
        <v>0</v>
      </c>
      <c r="E64" s="228">
        <v>0</v>
      </c>
      <c r="F64" s="228">
        <v>0</v>
      </c>
      <c r="G64" s="228">
        <v>0</v>
      </c>
    </row>
    <row r="65" spans="1:7">
      <c r="A65" s="230" t="s">
        <v>16</v>
      </c>
      <c r="B65" s="230" t="s">
        <v>2</v>
      </c>
      <c r="C65" s="228">
        <v>1693973353</v>
      </c>
      <c r="D65" s="228">
        <v>0</v>
      </c>
      <c r="E65" s="228">
        <v>0</v>
      </c>
      <c r="F65" s="228">
        <v>0</v>
      </c>
      <c r="G65" s="228">
        <v>223586885</v>
      </c>
    </row>
    <row r="66" spans="1:7">
      <c r="A66" s="230" t="s">
        <v>17</v>
      </c>
      <c r="B66" s="230" t="s">
        <v>2</v>
      </c>
      <c r="C66" s="228">
        <v>144955858</v>
      </c>
      <c r="D66" s="228">
        <v>0</v>
      </c>
      <c r="E66" s="228">
        <v>0</v>
      </c>
      <c r="F66" s="228">
        <v>0</v>
      </c>
      <c r="G66" s="228">
        <v>0</v>
      </c>
    </row>
    <row r="67" spans="1:7">
      <c r="A67" s="230" t="s">
        <v>18</v>
      </c>
      <c r="B67" s="230" t="s">
        <v>2</v>
      </c>
      <c r="C67" s="228">
        <v>288741726</v>
      </c>
      <c r="D67" s="228">
        <v>0</v>
      </c>
      <c r="E67" s="228">
        <v>0</v>
      </c>
      <c r="F67" s="228">
        <v>0</v>
      </c>
      <c r="G67" s="228">
        <v>0</v>
      </c>
    </row>
    <row r="68" spans="1:7">
      <c r="A68" s="230" t="s">
        <v>19</v>
      </c>
      <c r="B68" s="230" t="s">
        <v>2</v>
      </c>
      <c r="C68" s="228">
        <v>53218482</v>
      </c>
      <c r="D68" s="228">
        <v>0</v>
      </c>
      <c r="E68" s="228">
        <v>0</v>
      </c>
      <c r="F68" s="228">
        <v>0</v>
      </c>
      <c r="G68" s="228">
        <v>0</v>
      </c>
    </row>
    <row r="69" spans="1:7">
      <c r="A69" s="230" t="s">
        <v>20</v>
      </c>
      <c r="B69" s="230" t="s">
        <v>2</v>
      </c>
      <c r="C69" s="228">
        <v>200347716</v>
      </c>
      <c r="D69" s="228">
        <v>0</v>
      </c>
      <c r="E69" s="228">
        <v>0</v>
      </c>
      <c r="F69" s="228">
        <v>0</v>
      </c>
      <c r="G69" s="228">
        <v>0</v>
      </c>
    </row>
    <row r="70" spans="1:7">
      <c r="A70" s="230" t="s">
        <v>21</v>
      </c>
      <c r="B70" s="230" t="s">
        <v>2</v>
      </c>
      <c r="C70" s="228">
        <v>687263782</v>
      </c>
      <c r="D70" s="228">
        <v>0</v>
      </c>
      <c r="E70" s="228">
        <v>0</v>
      </c>
      <c r="F70" s="228">
        <v>0</v>
      </c>
      <c r="G70" s="228">
        <v>0</v>
      </c>
    </row>
    <row r="71" spans="1:7">
      <c r="A71" s="230" t="s">
        <v>22</v>
      </c>
      <c r="B71" s="230" t="s">
        <v>2</v>
      </c>
      <c r="C71" s="228">
        <v>2381237135</v>
      </c>
      <c r="D71" s="228">
        <v>0</v>
      </c>
      <c r="E71" s="228">
        <v>0</v>
      </c>
      <c r="F71" s="228">
        <v>0</v>
      </c>
      <c r="G71" s="228">
        <v>0</v>
      </c>
    </row>
    <row r="72" spans="1:7">
      <c r="A72" s="230" t="s">
        <v>0</v>
      </c>
      <c r="B72" s="230" t="s">
        <v>3</v>
      </c>
      <c r="C72" s="228">
        <v>4285639</v>
      </c>
      <c r="D72" s="228">
        <v>71479</v>
      </c>
      <c r="E72" s="228">
        <v>44663</v>
      </c>
      <c r="F72" s="228">
        <v>36119</v>
      </c>
      <c r="G72" s="228">
        <v>108293</v>
      </c>
    </row>
    <row r="73" spans="1:7">
      <c r="A73" s="230" t="s">
        <v>1</v>
      </c>
      <c r="B73" s="230" t="s">
        <v>3</v>
      </c>
      <c r="C73" s="228">
        <v>104759</v>
      </c>
      <c r="D73" s="228">
        <v>4127</v>
      </c>
      <c r="E73" s="228">
        <v>1653</v>
      </c>
      <c r="F73" s="228">
        <v>1754</v>
      </c>
      <c r="G73" s="228">
        <v>0</v>
      </c>
    </row>
    <row r="74" spans="1:7">
      <c r="A74" s="230" t="s">
        <v>2</v>
      </c>
      <c r="B74" s="230" t="s">
        <v>3</v>
      </c>
      <c r="C74" s="228">
        <v>429379</v>
      </c>
      <c r="D74" s="228">
        <v>912</v>
      </c>
      <c r="E74" s="228">
        <v>6532</v>
      </c>
      <c r="F74" s="228">
        <v>7408</v>
      </c>
      <c r="G74" s="228">
        <v>0</v>
      </c>
    </row>
    <row r="75" spans="1:7">
      <c r="A75" s="230" t="s">
        <v>3</v>
      </c>
      <c r="B75" s="230" t="s">
        <v>3</v>
      </c>
      <c r="C75" s="228">
        <v>341194706</v>
      </c>
      <c r="D75" s="228">
        <v>20283529</v>
      </c>
      <c r="E75" s="228">
        <v>20114189</v>
      </c>
      <c r="F75" s="228">
        <v>3439418</v>
      </c>
      <c r="G75" s="228">
        <v>95646719</v>
      </c>
    </row>
    <row r="76" spans="1:7">
      <c r="A76" s="230" t="s">
        <v>4</v>
      </c>
      <c r="B76" s="230" t="s">
        <v>3</v>
      </c>
      <c r="C76" s="228">
        <v>111646</v>
      </c>
      <c r="D76" s="228">
        <v>12992</v>
      </c>
      <c r="E76" s="228">
        <v>11735</v>
      </c>
      <c r="F76" s="228">
        <v>6274</v>
      </c>
      <c r="G76" s="228">
        <v>0</v>
      </c>
    </row>
    <row r="77" spans="1:7">
      <c r="A77" s="230" t="s">
        <v>5</v>
      </c>
      <c r="B77" s="230" t="s">
        <v>3</v>
      </c>
      <c r="C77" s="228">
        <v>5184353</v>
      </c>
      <c r="D77" s="228">
        <v>457898</v>
      </c>
      <c r="E77" s="228">
        <v>433663</v>
      </c>
      <c r="F77" s="228">
        <v>137024</v>
      </c>
      <c r="G77" s="228">
        <v>1306034</v>
      </c>
    </row>
    <row r="78" spans="1:7">
      <c r="A78" s="230" t="s">
        <v>6</v>
      </c>
      <c r="B78" s="230" t="s">
        <v>3</v>
      </c>
      <c r="C78" s="228">
        <v>92653070</v>
      </c>
      <c r="D78" s="228">
        <v>6712409</v>
      </c>
      <c r="E78" s="228">
        <v>5418220</v>
      </c>
      <c r="F78" s="228">
        <v>1981835</v>
      </c>
      <c r="G78" s="228">
        <v>18134387</v>
      </c>
    </row>
    <row r="79" spans="1:7">
      <c r="A79" s="230" t="s">
        <v>7</v>
      </c>
      <c r="B79" s="230" t="s">
        <v>3</v>
      </c>
      <c r="C79" s="228">
        <v>42638</v>
      </c>
      <c r="D79" s="228">
        <v>4467</v>
      </c>
      <c r="E79" s="228">
        <v>4013</v>
      </c>
      <c r="F79" s="228">
        <v>516</v>
      </c>
      <c r="G79" s="228">
        <v>6777</v>
      </c>
    </row>
    <row r="80" spans="1:7">
      <c r="A80" s="230" t="s">
        <v>8</v>
      </c>
      <c r="B80" s="230" t="s">
        <v>3</v>
      </c>
      <c r="C80" s="228">
        <v>8787447</v>
      </c>
      <c r="D80" s="228">
        <v>740918</v>
      </c>
      <c r="E80" s="228">
        <v>134403</v>
      </c>
      <c r="F80" s="228">
        <v>154626</v>
      </c>
      <c r="G80" s="228">
        <v>1891295</v>
      </c>
    </row>
    <row r="81" spans="1:7">
      <c r="A81" s="230" t="s">
        <v>9</v>
      </c>
      <c r="B81" s="230" t="s">
        <v>3</v>
      </c>
      <c r="C81" s="228">
        <v>17545427</v>
      </c>
      <c r="D81" s="228">
        <v>823177</v>
      </c>
      <c r="E81" s="228">
        <v>1423392</v>
      </c>
      <c r="F81" s="228">
        <v>662105</v>
      </c>
      <c r="G81" s="228">
        <v>3804382</v>
      </c>
    </row>
    <row r="82" spans="1:7">
      <c r="A82" s="230" t="s">
        <v>10</v>
      </c>
      <c r="B82" s="230" t="s">
        <v>3</v>
      </c>
      <c r="C82" s="228">
        <v>43149731</v>
      </c>
      <c r="D82" s="228">
        <v>9008</v>
      </c>
      <c r="E82" s="228">
        <v>25445</v>
      </c>
      <c r="F82" s="228">
        <v>6993</v>
      </c>
      <c r="G82" s="228">
        <v>0</v>
      </c>
    </row>
    <row r="83" spans="1:7">
      <c r="A83" s="230" t="s">
        <v>11</v>
      </c>
      <c r="B83" s="230" t="s">
        <v>3</v>
      </c>
      <c r="C83" s="228">
        <v>700557</v>
      </c>
      <c r="D83" s="228">
        <v>0</v>
      </c>
      <c r="E83" s="228">
        <v>0</v>
      </c>
      <c r="F83" s="228">
        <v>0</v>
      </c>
      <c r="G83" s="228">
        <v>0</v>
      </c>
    </row>
    <row r="84" spans="1:7">
      <c r="A84" s="230" t="s">
        <v>12</v>
      </c>
      <c r="B84" s="230" t="s">
        <v>3</v>
      </c>
      <c r="C84" s="228">
        <v>0</v>
      </c>
      <c r="D84" s="228">
        <v>-29120916</v>
      </c>
      <c r="E84" s="228">
        <v>-27617908</v>
      </c>
      <c r="F84" s="228">
        <v>0</v>
      </c>
      <c r="G84" s="228">
        <v>0</v>
      </c>
    </row>
    <row r="85" spans="1:7">
      <c r="A85" s="230" t="s">
        <v>13</v>
      </c>
      <c r="B85" s="230" t="s">
        <v>3</v>
      </c>
      <c r="C85" s="228">
        <v>6350199</v>
      </c>
      <c r="D85" s="228">
        <v>0</v>
      </c>
      <c r="E85" s="228">
        <v>0</v>
      </c>
      <c r="F85" s="228">
        <v>-6434072</v>
      </c>
      <c r="G85" s="228">
        <v>0</v>
      </c>
    </row>
    <row r="86" spans="1:7">
      <c r="A86" s="230" t="s">
        <v>14</v>
      </c>
      <c r="B86" s="230" t="s">
        <v>3</v>
      </c>
      <c r="C86" s="228">
        <v>25120191</v>
      </c>
      <c r="D86" s="228">
        <v>0</v>
      </c>
      <c r="E86" s="228">
        <v>0</v>
      </c>
      <c r="F86" s="228">
        <v>0</v>
      </c>
      <c r="G86" s="228">
        <v>0</v>
      </c>
    </row>
    <row r="87" spans="1:7">
      <c r="A87" s="230" t="s">
        <v>15</v>
      </c>
      <c r="B87" s="230" t="s">
        <v>3</v>
      </c>
      <c r="C87" s="228">
        <v>3757480</v>
      </c>
      <c r="D87" s="228">
        <v>0</v>
      </c>
      <c r="E87" s="228">
        <v>0</v>
      </c>
      <c r="F87" s="228">
        <v>0</v>
      </c>
      <c r="G87" s="228">
        <v>0</v>
      </c>
    </row>
    <row r="88" spans="1:7">
      <c r="A88" s="230" t="s">
        <v>16</v>
      </c>
      <c r="B88" s="230" t="s">
        <v>3</v>
      </c>
      <c r="C88" s="228">
        <v>549417222</v>
      </c>
      <c r="D88" s="228">
        <v>0</v>
      </c>
      <c r="E88" s="228">
        <v>0</v>
      </c>
      <c r="F88" s="228">
        <v>0</v>
      </c>
      <c r="G88" s="228">
        <v>120897887</v>
      </c>
    </row>
    <row r="89" spans="1:7">
      <c r="A89" s="230" t="s">
        <v>17</v>
      </c>
      <c r="B89" s="230" t="s">
        <v>3</v>
      </c>
      <c r="C89" s="228">
        <v>73988590</v>
      </c>
      <c r="D89" s="228">
        <v>0</v>
      </c>
      <c r="E89" s="228">
        <v>0</v>
      </c>
      <c r="F89" s="228">
        <v>0</v>
      </c>
      <c r="G89" s="228">
        <v>0</v>
      </c>
    </row>
    <row r="90" spans="1:7">
      <c r="A90" s="230" t="s">
        <v>18</v>
      </c>
      <c r="B90" s="230" t="s">
        <v>3</v>
      </c>
      <c r="C90" s="228">
        <v>102877251</v>
      </c>
      <c r="D90" s="228">
        <v>0</v>
      </c>
      <c r="E90" s="228">
        <v>0</v>
      </c>
      <c r="F90" s="228">
        <v>0</v>
      </c>
      <c r="G90" s="228">
        <v>0</v>
      </c>
    </row>
    <row r="91" spans="1:7">
      <c r="A91" s="230" t="s">
        <v>19</v>
      </c>
      <c r="B91" s="230" t="s">
        <v>3</v>
      </c>
      <c r="C91" s="228">
        <v>33634696</v>
      </c>
      <c r="D91" s="228">
        <v>0</v>
      </c>
      <c r="E91" s="228">
        <v>0</v>
      </c>
      <c r="F91" s="228">
        <v>0</v>
      </c>
      <c r="G91" s="228">
        <v>0</v>
      </c>
    </row>
    <row r="92" spans="1:7">
      <c r="A92" s="230" t="s">
        <v>20</v>
      </c>
      <c r="B92" s="230" t="s">
        <v>3</v>
      </c>
      <c r="C92" s="228">
        <v>11839286</v>
      </c>
      <c r="D92" s="228">
        <v>0</v>
      </c>
      <c r="E92" s="228">
        <v>0</v>
      </c>
      <c r="F92" s="228">
        <v>0</v>
      </c>
      <c r="G92" s="228">
        <v>0</v>
      </c>
    </row>
    <row r="93" spans="1:7">
      <c r="A93" s="230" t="s">
        <v>21</v>
      </c>
      <c r="B93" s="230" t="s">
        <v>3</v>
      </c>
      <c r="C93" s="228">
        <v>222339823</v>
      </c>
      <c r="D93" s="228">
        <v>0</v>
      </c>
      <c r="E93" s="228">
        <v>0</v>
      </c>
      <c r="F93" s="228">
        <v>0</v>
      </c>
      <c r="G93" s="228">
        <v>0</v>
      </c>
    </row>
    <row r="94" spans="1:7">
      <c r="A94" s="230" t="s">
        <v>22</v>
      </c>
      <c r="B94" s="230" t="s">
        <v>3</v>
      </c>
      <c r="C94" s="228">
        <v>771757045</v>
      </c>
      <c r="D94" s="228">
        <v>0</v>
      </c>
      <c r="E94" s="228">
        <v>0</v>
      </c>
      <c r="F94" s="228">
        <v>0</v>
      </c>
      <c r="G94" s="228">
        <v>0</v>
      </c>
    </row>
    <row r="95" spans="1:7">
      <c r="A95" s="230" t="s">
        <v>0</v>
      </c>
      <c r="B95" s="230" t="s">
        <v>4</v>
      </c>
      <c r="C95" s="228">
        <v>26752122</v>
      </c>
      <c r="D95" s="228">
        <v>2709681</v>
      </c>
      <c r="E95" s="228">
        <v>568114</v>
      </c>
      <c r="F95" s="228">
        <v>1941642</v>
      </c>
      <c r="G95" s="228">
        <v>2927690</v>
      </c>
    </row>
    <row r="96" spans="1:7">
      <c r="A96" s="230" t="s">
        <v>1</v>
      </c>
      <c r="B96" s="230" t="s">
        <v>4</v>
      </c>
      <c r="C96" s="228">
        <v>38640</v>
      </c>
      <c r="D96" s="228">
        <v>2258</v>
      </c>
      <c r="E96" s="228">
        <v>491</v>
      </c>
      <c r="F96" s="228">
        <v>5095</v>
      </c>
      <c r="G96" s="228">
        <v>0</v>
      </c>
    </row>
    <row r="97" spans="1:7">
      <c r="A97" s="230" t="s">
        <v>2</v>
      </c>
      <c r="B97" s="230" t="s">
        <v>4</v>
      </c>
      <c r="C97" s="228">
        <v>273545</v>
      </c>
      <c r="D97" s="228">
        <v>6809</v>
      </c>
      <c r="E97" s="228">
        <v>181</v>
      </c>
      <c r="F97" s="228">
        <v>5363</v>
      </c>
      <c r="G97" s="228">
        <v>0</v>
      </c>
    </row>
    <row r="98" spans="1:7">
      <c r="A98" s="230" t="s">
        <v>3</v>
      </c>
      <c r="B98" s="230" t="s">
        <v>4</v>
      </c>
      <c r="C98" s="228">
        <v>848547</v>
      </c>
      <c r="D98" s="228">
        <v>20383</v>
      </c>
      <c r="E98" s="228">
        <v>49343</v>
      </c>
      <c r="F98" s="228">
        <v>3638</v>
      </c>
      <c r="G98" s="228">
        <v>0</v>
      </c>
    </row>
    <row r="99" spans="1:7">
      <c r="A99" s="230" t="s">
        <v>4</v>
      </c>
      <c r="B99" s="230" t="s">
        <v>4</v>
      </c>
      <c r="C99" s="228">
        <v>45894492</v>
      </c>
      <c r="D99" s="228">
        <v>6921278</v>
      </c>
      <c r="E99" s="228">
        <v>6629854</v>
      </c>
      <c r="F99" s="228">
        <v>1504762</v>
      </c>
      <c r="G99" s="228">
        <v>15337911</v>
      </c>
    </row>
    <row r="100" spans="1:7">
      <c r="A100" s="230" t="s">
        <v>5</v>
      </c>
      <c r="B100" s="230" t="s">
        <v>4</v>
      </c>
      <c r="C100" s="228">
        <v>1451065</v>
      </c>
      <c r="D100" s="228">
        <v>44841</v>
      </c>
      <c r="E100" s="228">
        <v>35905</v>
      </c>
      <c r="F100" s="228">
        <v>20915</v>
      </c>
      <c r="G100" s="228">
        <v>0</v>
      </c>
    </row>
    <row r="101" spans="1:7">
      <c r="A101" s="230" t="s">
        <v>6</v>
      </c>
      <c r="B101" s="230" t="s">
        <v>4</v>
      </c>
      <c r="C101" s="228">
        <v>21136819</v>
      </c>
      <c r="D101" s="228">
        <v>1821553</v>
      </c>
      <c r="E101" s="228">
        <v>1465490</v>
      </c>
      <c r="F101" s="228">
        <v>425084</v>
      </c>
      <c r="G101" s="228">
        <v>5167931</v>
      </c>
    </row>
    <row r="102" spans="1:7">
      <c r="A102" s="230" t="s">
        <v>7</v>
      </c>
      <c r="B102" s="230" t="s">
        <v>4</v>
      </c>
      <c r="C102" s="228">
        <v>803981</v>
      </c>
      <c r="D102" s="228">
        <v>101358</v>
      </c>
      <c r="E102" s="228">
        <v>106362</v>
      </c>
      <c r="F102" s="228">
        <v>21931</v>
      </c>
      <c r="G102" s="228">
        <v>0</v>
      </c>
    </row>
    <row r="103" spans="1:7">
      <c r="A103" s="230" t="s">
        <v>8</v>
      </c>
      <c r="B103" s="230" t="s">
        <v>4</v>
      </c>
      <c r="C103" s="228">
        <v>8972989</v>
      </c>
      <c r="D103" s="228">
        <v>338168</v>
      </c>
      <c r="E103" s="228">
        <v>239617</v>
      </c>
      <c r="F103" s="228">
        <v>64894</v>
      </c>
      <c r="G103" s="228">
        <v>4023160</v>
      </c>
    </row>
    <row r="104" spans="1:7">
      <c r="A104" s="230" t="s">
        <v>9</v>
      </c>
      <c r="B104" s="230" t="s">
        <v>4</v>
      </c>
      <c r="C104" s="228">
        <v>1709317</v>
      </c>
      <c r="D104" s="228">
        <v>50515</v>
      </c>
      <c r="E104" s="228">
        <v>54054</v>
      </c>
      <c r="F104" s="228">
        <v>7473</v>
      </c>
      <c r="G104" s="228">
        <v>54947</v>
      </c>
    </row>
    <row r="105" spans="1:7">
      <c r="A105" s="230" t="s">
        <v>10</v>
      </c>
      <c r="B105" s="230" t="s">
        <v>4</v>
      </c>
      <c r="C105" s="228">
        <v>5576510</v>
      </c>
      <c r="D105" s="228">
        <v>449</v>
      </c>
      <c r="E105" s="228">
        <v>1377</v>
      </c>
      <c r="F105" s="228">
        <v>692</v>
      </c>
      <c r="G105" s="228">
        <v>0</v>
      </c>
    </row>
    <row r="106" spans="1:7">
      <c r="A106" s="230" t="s">
        <v>11</v>
      </c>
      <c r="B106" s="230" t="s">
        <v>4</v>
      </c>
      <c r="C106" s="228">
        <v>161646</v>
      </c>
      <c r="D106" s="228">
        <v>0</v>
      </c>
      <c r="E106" s="228">
        <v>0</v>
      </c>
      <c r="F106" s="228">
        <v>0</v>
      </c>
      <c r="G106" s="228">
        <v>0</v>
      </c>
    </row>
    <row r="107" spans="1:7">
      <c r="A107" s="230" t="s">
        <v>12</v>
      </c>
      <c r="B107" s="230" t="s">
        <v>4</v>
      </c>
      <c r="C107" s="228">
        <v>0</v>
      </c>
      <c r="D107" s="228">
        <v>-12017293</v>
      </c>
      <c r="E107" s="228">
        <v>-9150788</v>
      </c>
      <c r="F107" s="228">
        <v>0</v>
      </c>
      <c r="G107" s="228">
        <v>0</v>
      </c>
    </row>
    <row r="108" spans="1:7">
      <c r="A108" s="230" t="s">
        <v>13</v>
      </c>
      <c r="B108" s="230" t="s">
        <v>4</v>
      </c>
      <c r="C108" s="228">
        <v>2277727</v>
      </c>
      <c r="D108" s="228">
        <v>0</v>
      </c>
      <c r="E108" s="228">
        <v>0</v>
      </c>
      <c r="F108" s="228">
        <v>-4001489</v>
      </c>
      <c r="G108" s="228">
        <v>0</v>
      </c>
    </row>
    <row r="109" spans="1:7">
      <c r="A109" s="230" t="s">
        <v>14</v>
      </c>
      <c r="B109" s="230" t="s">
        <v>4</v>
      </c>
      <c r="C109" s="228">
        <v>8579374</v>
      </c>
      <c r="D109" s="228">
        <v>0</v>
      </c>
      <c r="E109" s="228">
        <v>0</v>
      </c>
      <c r="F109" s="228">
        <v>0</v>
      </c>
      <c r="G109" s="228">
        <v>0</v>
      </c>
    </row>
    <row r="110" spans="1:7">
      <c r="A110" s="230" t="s">
        <v>15</v>
      </c>
      <c r="B110" s="230" t="s">
        <v>4</v>
      </c>
      <c r="C110" s="228">
        <v>675304</v>
      </c>
      <c r="D110" s="228">
        <v>0</v>
      </c>
      <c r="E110" s="228">
        <v>0</v>
      </c>
      <c r="F110" s="228">
        <v>0</v>
      </c>
      <c r="G110" s="228">
        <v>0</v>
      </c>
    </row>
    <row r="111" spans="1:7">
      <c r="A111" s="230" t="s">
        <v>16</v>
      </c>
      <c r="B111" s="230" t="s">
        <v>4</v>
      </c>
      <c r="C111" s="228">
        <v>125152078</v>
      </c>
      <c r="D111" s="228">
        <v>0</v>
      </c>
      <c r="E111" s="228">
        <v>0</v>
      </c>
      <c r="F111" s="228">
        <v>0</v>
      </c>
      <c r="G111" s="228">
        <v>27511639</v>
      </c>
    </row>
    <row r="112" spans="1:7">
      <c r="A112" s="230" t="s">
        <v>17</v>
      </c>
      <c r="B112" s="230" t="s">
        <v>4</v>
      </c>
      <c r="C112" s="228">
        <v>25654501</v>
      </c>
      <c r="D112" s="228">
        <v>0</v>
      </c>
      <c r="E112" s="228">
        <v>0</v>
      </c>
      <c r="F112" s="228">
        <v>0</v>
      </c>
      <c r="G112" s="228">
        <v>0</v>
      </c>
    </row>
    <row r="113" spans="1:7">
      <c r="A113" s="230" t="s">
        <v>18</v>
      </c>
      <c r="B113" s="230" t="s">
        <v>4</v>
      </c>
      <c r="C113" s="228">
        <v>36599154</v>
      </c>
      <c r="D113" s="228">
        <v>0</v>
      </c>
      <c r="E113" s="228">
        <v>0</v>
      </c>
      <c r="F113" s="228">
        <v>0</v>
      </c>
      <c r="G113" s="228">
        <v>0</v>
      </c>
    </row>
    <row r="114" spans="1:7">
      <c r="A114" s="230" t="s">
        <v>19</v>
      </c>
      <c r="B114" s="230" t="s">
        <v>4</v>
      </c>
      <c r="C114" s="228">
        <v>8774652</v>
      </c>
      <c r="D114" s="228">
        <v>0</v>
      </c>
      <c r="E114" s="228">
        <v>0</v>
      </c>
      <c r="F114" s="228">
        <v>0</v>
      </c>
      <c r="G114" s="228">
        <v>0</v>
      </c>
    </row>
    <row r="115" spans="1:7">
      <c r="A115" s="230" t="s">
        <v>20</v>
      </c>
      <c r="B115" s="230" t="s">
        <v>4</v>
      </c>
      <c r="C115" s="228">
        <v>3051229</v>
      </c>
      <c r="D115" s="228">
        <v>0</v>
      </c>
      <c r="E115" s="228">
        <v>0</v>
      </c>
      <c r="F115" s="228">
        <v>0</v>
      </c>
      <c r="G115" s="228">
        <v>0</v>
      </c>
    </row>
    <row r="116" spans="1:7">
      <c r="A116" s="230" t="s">
        <v>21</v>
      </c>
      <c r="B116" s="230" t="s">
        <v>4</v>
      </c>
      <c r="C116" s="228">
        <v>74079536</v>
      </c>
      <c r="D116" s="228">
        <v>0</v>
      </c>
      <c r="E116" s="228">
        <v>0</v>
      </c>
      <c r="F116" s="228">
        <v>0</v>
      </c>
      <c r="G116" s="228">
        <v>0</v>
      </c>
    </row>
    <row r="117" spans="1:7">
      <c r="A117" s="230" t="s">
        <v>22</v>
      </c>
      <c r="B117" s="230" t="s">
        <v>4</v>
      </c>
      <c r="C117" s="228">
        <v>199231614</v>
      </c>
      <c r="D117" s="228">
        <v>0</v>
      </c>
      <c r="E117" s="228">
        <v>0</v>
      </c>
      <c r="F117" s="228">
        <v>0</v>
      </c>
      <c r="G117" s="228">
        <v>0</v>
      </c>
    </row>
    <row r="118" spans="1:7">
      <c r="A118" s="230" t="s">
        <v>0</v>
      </c>
      <c r="B118" s="230" t="s">
        <v>5</v>
      </c>
      <c r="C118" s="228">
        <v>4588563</v>
      </c>
      <c r="D118" s="228">
        <v>433531</v>
      </c>
      <c r="E118" s="228">
        <v>16581</v>
      </c>
      <c r="F118" s="228">
        <v>229230</v>
      </c>
      <c r="G118" s="228">
        <v>0</v>
      </c>
    </row>
    <row r="119" spans="1:7">
      <c r="A119" s="230" t="s">
        <v>1</v>
      </c>
      <c r="B119" s="230" t="s">
        <v>5</v>
      </c>
      <c r="C119" s="228">
        <v>646891</v>
      </c>
      <c r="D119" s="228">
        <v>25591</v>
      </c>
      <c r="E119" s="228">
        <v>0</v>
      </c>
      <c r="F119" s="228">
        <v>22947</v>
      </c>
      <c r="G119" s="228">
        <v>72638</v>
      </c>
    </row>
    <row r="120" spans="1:7">
      <c r="A120" s="230" t="s">
        <v>2</v>
      </c>
      <c r="B120" s="230" t="s">
        <v>5</v>
      </c>
      <c r="C120" s="228">
        <v>2424771</v>
      </c>
      <c r="D120" s="228">
        <v>105486</v>
      </c>
      <c r="E120" s="228">
        <v>137256</v>
      </c>
      <c r="F120" s="228">
        <v>100821</v>
      </c>
      <c r="G120" s="228">
        <v>0</v>
      </c>
    </row>
    <row r="121" spans="1:7">
      <c r="A121" s="230" t="s">
        <v>3</v>
      </c>
      <c r="B121" s="230" t="s">
        <v>5</v>
      </c>
      <c r="C121" s="228">
        <v>283255</v>
      </c>
      <c r="D121" s="228">
        <v>21868</v>
      </c>
      <c r="E121" s="228">
        <v>28285</v>
      </c>
      <c r="F121" s="228">
        <v>5293</v>
      </c>
      <c r="G121" s="228">
        <v>0</v>
      </c>
    </row>
    <row r="122" spans="1:7">
      <c r="A122" s="230" t="s">
        <v>4</v>
      </c>
      <c r="B122" s="230" t="s">
        <v>5</v>
      </c>
      <c r="C122" s="228">
        <v>190204</v>
      </c>
      <c r="D122" s="228">
        <v>18202</v>
      </c>
      <c r="E122" s="228">
        <v>30832</v>
      </c>
      <c r="F122" s="228">
        <v>9974</v>
      </c>
      <c r="G122" s="228">
        <v>0</v>
      </c>
    </row>
    <row r="123" spans="1:7">
      <c r="A123" s="230" t="s">
        <v>5</v>
      </c>
      <c r="B123" s="230" t="s">
        <v>5</v>
      </c>
      <c r="C123" s="228">
        <v>104149932</v>
      </c>
      <c r="D123" s="228">
        <v>11129102</v>
      </c>
      <c r="E123" s="228">
        <v>9210689</v>
      </c>
      <c r="F123" s="228">
        <v>2781889</v>
      </c>
      <c r="G123" s="228">
        <v>60671455</v>
      </c>
    </row>
    <row r="124" spans="1:7">
      <c r="A124" s="230" t="s">
        <v>6</v>
      </c>
      <c r="B124" s="230" t="s">
        <v>5</v>
      </c>
      <c r="C124" s="228">
        <v>37474972</v>
      </c>
      <c r="D124" s="228">
        <v>5137987</v>
      </c>
      <c r="E124" s="228">
        <v>3593484</v>
      </c>
      <c r="F124" s="228">
        <v>1491616</v>
      </c>
      <c r="G124" s="228">
        <v>17082542</v>
      </c>
    </row>
    <row r="125" spans="1:7">
      <c r="A125" s="230" t="s">
        <v>7</v>
      </c>
      <c r="B125" s="230" t="s">
        <v>5</v>
      </c>
      <c r="C125" s="228">
        <v>41403</v>
      </c>
      <c r="D125" s="228">
        <v>1821</v>
      </c>
      <c r="E125" s="228">
        <v>1753</v>
      </c>
      <c r="F125" s="228">
        <v>1245</v>
      </c>
      <c r="G125" s="228">
        <v>0</v>
      </c>
    </row>
    <row r="126" spans="1:7">
      <c r="A126" s="230" t="s">
        <v>8</v>
      </c>
      <c r="B126" s="230" t="s">
        <v>5</v>
      </c>
      <c r="C126" s="228">
        <v>6143937</v>
      </c>
      <c r="D126" s="228">
        <v>295857</v>
      </c>
      <c r="E126" s="228">
        <v>98230</v>
      </c>
      <c r="F126" s="228">
        <v>73165</v>
      </c>
      <c r="G126" s="228">
        <v>1776278</v>
      </c>
    </row>
    <row r="127" spans="1:7">
      <c r="A127" s="230" t="s">
        <v>9</v>
      </c>
      <c r="B127" s="230" t="s">
        <v>5</v>
      </c>
      <c r="C127" s="228">
        <v>1359240</v>
      </c>
      <c r="D127" s="228">
        <v>60873</v>
      </c>
      <c r="E127" s="228">
        <v>73220</v>
      </c>
      <c r="F127" s="228">
        <v>22365</v>
      </c>
      <c r="G127" s="228">
        <v>474321</v>
      </c>
    </row>
    <row r="128" spans="1:7">
      <c r="A128" s="230" t="s">
        <v>10</v>
      </c>
      <c r="B128" s="230" t="s">
        <v>5</v>
      </c>
      <c r="C128" s="228">
        <v>6296107</v>
      </c>
      <c r="D128" s="228">
        <v>3343</v>
      </c>
      <c r="E128" s="228">
        <v>10561</v>
      </c>
      <c r="F128" s="228">
        <v>10323</v>
      </c>
      <c r="G128" s="228">
        <v>0</v>
      </c>
    </row>
    <row r="129" spans="1:7">
      <c r="A129" s="230" t="s">
        <v>11</v>
      </c>
      <c r="B129" s="230" t="s">
        <v>5</v>
      </c>
      <c r="C129" s="228">
        <v>336354</v>
      </c>
      <c r="D129" s="228">
        <v>0</v>
      </c>
      <c r="E129" s="228">
        <v>0</v>
      </c>
      <c r="F129" s="228">
        <v>0</v>
      </c>
      <c r="G129" s="228">
        <v>0</v>
      </c>
    </row>
    <row r="130" spans="1:7">
      <c r="A130" s="230" t="s">
        <v>12</v>
      </c>
      <c r="B130" s="230" t="s">
        <v>5</v>
      </c>
      <c r="C130" s="228">
        <v>0</v>
      </c>
      <c r="D130" s="228">
        <v>-17233661</v>
      </c>
      <c r="E130" s="228">
        <v>-13200891</v>
      </c>
      <c r="F130" s="228">
        <v>0</v>
      </c>
      <c r="G130" s="228">
        <v>0</v>
      </c>
    </row>
    <row r="131" spans="1:7">
      <c r="A131" s="230" t="s">
        <v>13</v>
      </c>
      <c r="B131" s="230" t="s">
        <v>5</v>
      </c>
      <c r="C131" s="228">
        <v>3251680</v>
      </c>
      <c r="D131" s="228">
        <v>0</v>
      </c>
      <c r="E131" s="228">
        <v>0</v>
      </c>
      <c r="F131" s="228">
        <v>-4748868</v>
      </c>
      <c r="G131" s="228">
        <v>0</v>
      </c>
    </row>
    <row r="132" spans="1:7">
      <c r="A132" s="230" t="s">
        <v>14</v>
      </c>
      <c r="B132" s="230" t="s">
        <v>5</v>
      </c>
      <c r="C132" s="228">
        <v>12490527</v>
      </c>
      <c r="D132" s="228">
        <v>0</v>
      </c>
      <c r="E132" s="228">
        <v>0</v>
      </c>
      <c r="F132" s="228">
        <v>0</v>
      </c>
      <c r="G132" s="228">
        <v>0</v>
      </c>
    </row>
    <row r="133" spans="1:7">
      <c r="A133" s="230" t="s">
        <v>15</v>
      </c>
      <c r="B133" s="230" t="s">
        <v>5</v>
      </c>
      <c r="C133" s="228">
        <v>1546402</v>
      </c>
      <c r="D133" s="228">
        <v>0</v>
      </c>
      <c r="E133" s="228">
        <v>0</v>
      </c>
      <c r="F133" s="228">
        <v>0</v>
      </c>
      <c r="G133" s="228">
        <v>0</v>
      </c>
    </row>
    <row r="134" spans="1:7">
      <c r="A134" s="230" t="s">
        <v>16</v>
      </c>
      <c r="B134" s="230" t="s">
        <v>5</v>
      </c>
      <c r="C134" s="228">
        <v>181224238</v>
      </c>
      <c r="D134" s="228">
        <v>0</v>
      </c>
      <c r="E134" s="228">
        <v>0</v>
      </c>
      <c r="F134" s="228">
        <v>0</v>
      </c>
      <c r="G134" s="228">
        <v>80077234</v>
      </c>
    </row>
    <row r="135" spans="1:7">
      <c r="A135" s="230" t="s">
        <v>17</v>
      </c>
      <c r="B135" s="230" t="s">
        <v>5</v>
      </c>
      <c r="C135" s="228">
        <v>21401807</v>
      </c>
      <c r="D135" s="228">
        <v>0</v>
      </c>
      <c r="E135" s="228">
        <v>0</v>
      </c>
      <c r="F135" s="228">
        <v>0</v>
      </c>
      <c r="G135" s="228">
        <v>0</v>
      </c>
    </row>
    <row r="136" spans="1:7">
      <c r="A136" s="230" t="s">
        <v>18</v>
      </c>
      <c r="B136" s="230" t="s">
        <v>5</v>
      </c>
      <c r="C136" s="228">
        <v>39187728</v>
      </c>
      <c r="D136" s="228">
        <v>0</v>
      </c>
      <c r="E136" s="228">
        <v>0</v>
      </c>
      <c r="F136" s="228">
        <v>0</v>
      </c>
      <c r="G136" s="228">
        <v>0</v>
      </c>
    </row>
    <row r="137" spans="1:7">
      <c r="A137" s="230" t="s">
        <v>19</v>
      </c>
      <c r="B137" s="230" t="s">
        <v>5</v>
      </c>
      <c r="C137" s="228">
        <v>10416012</v>
      </c>
      <c r="D137" s="228">
        <v>0</v>
      </c>
      <c r="E137" s="228">
        <v>0</v>
      </c>
      <c r="F137" s="228">
        <v>0</v>
      </c>
      <c r="G137" s="228">
        <v>0</v>
      </c>
    </row>
    <row r="138" spans="1:7">
      <c r="A138" s="230" t="s">
        <v>20</v>
      </c>
      <c r="B138" s="230" t="s">
        <v>5</v>
      </c>
      <c r="C138" s="228">
        <v>3937130</v>
      </c>
      <c r="D138" s="228">
        <v>0</v>
      </c>
      <c r="E138" s="228">
        <v>0</v>
      </c>
      <c r="F138" s="228">
        <v>0</v>
      </c>
      <c r="G138" s="228">
        <v>0</v>
      </c>
    </row>
    <row r="139" spans="1:7">
      <c r="A139" s="230" t="s">
        <v>21</v>
      </c>
      <c r="B139" s="230" t="s">
        <v>5</v>
      </c>
      <c r="C139" s="228">
        <v>74942677</v>
      </c>
      <c r="D139" s="228">
        <v>0</v>
      </c>
      <c r="E139" s="228">
        <v>0</v>
      </c>
      <c r="F139" s="228">
        <v>0</v>
      </c>
      <c r="G139" s="228">
        <v>0</v>
      </c>
    </row>
    <row r="140" spans="1:7">
      <c r="A140" s="230" t="s">
        <v>22</v>
      </c>
      <c r="B140" s="230" t="s">
        <v>5</v>
      </c>
      <c r="C140" s="228">
        <v>256166915</v>
      </c>
      <c r="D140" s="228">
        <v>0</v>
      </c>
      <c r="E140" s="228">
        <v>0</v>
      </c>
      <c r="F140" s="228">
        <v>0</v>
      </c>
      <c r="G140" s="228">
        <v>0</v>
      </c>
    </row>
    <row r="141" spans="1:7">
      <c r="A141" s="230" t="s">
        <v>0</v>
      </c>
      <c r="B141" s="230" t="s">
        <v>6</v>
      </c>
      <c r="C141" s="228">
        <v>185799944</v>
      </c>
      <c r="D141" s="228">
        <v>11741055</v>
      </c>
      <c r="E141" s="228">
        <v>615068</v>
      </c>
      <c r="F141" s="228">
        <v>3832542</v>
      </c>
      <c r="G141" s="228">
        <v>31745156</v>
      </c>
    </row>
    <row r="142" spans="1:7">
      <c r="A142" s="230" t="s">
        <v>1</v>
      </c>
      <c r="B142" s="230" t="s">
        <v>6</v>
      </c>
      <c r="C142" s="228">
        <v>946965249</v>
      </c>
      <c r="D142" s="228">
        <v>450159</v>
      </c>
      <c r="E142" s="228">
        <v>65689</v>
      </c>
      <c r="F142" s="228">
        <v>417161</v>
      </c>
      <c r="G142" s="228">
        <v>853434365</v>
      </c>
    </row>
    <row r="143" spans="1:7">
      <c r="A143" s="230" t="s">
        <v>2</v>
      </c>
      <c r="B143" s="230" t="s">
        <v>6</v>
      </c>
      <c r="C143" s="228">
        <v>16740383</v>
      </c>
      <c r="D143" s="228">
        <v>731214</v>
      </c>
      <c r="E143" s="228">
        <v>465276</v>
      </c>
      <c r="F143" s="228">
        <v>181717</v>
      </c>
      <c r="G143" s="228">
        <v>3645966</v>
      </c>
    </row>
    <row r="144" spans="1:7">
      <c r="A144" s="230" t="s">
        <v>3</v>
      </c>
      <c r="B144" s="230" t="s">
        <v>6</v>
      </c>
      <c r="C144" s="228">
        <v>17441089</v>
      </c>
      <c r="D144" s="228">
        <v>1468931</v>
      </c>
      <c r="E144" s="228">
        <v>930229</v>
      </c>
      <c r="F144" s="228">
        <v>252670</v>
      </c>
      <c r="G144" s="228">
        <v>5493369</v>
      </c>
    </row>
    <row r="145" spans="1:7">
      <c r="A145" s="230" t="s">
        <v>4</v>
      </c>
      <c r="B145" s="230" t="s">
        <v>6</v>
      </c>
      <c r="C145" s="228">
        <v>2336204</v>
      </c>
      <c r="D145" s="228">
        <v>238108</v>
      </c>
      <c r="E145" s="228">
        <v>291017</v>
      </c>
      <c r="F145" s="228">
        <v>75346</v>
      </c>
      <c r="G145" s="228">
        <v>13</v>
      </c>
    </row>
    <row r="146" spans="1:7">
      <c r="A146" s="230" t="s">
        <v>5</v>
      </c>
      <c r="B146" s="230" t="s">
        <v>6</v>
      </c>
      <c r="C146" s="228">
        <v>9096881</v>
      </c>
      <c r="D146" s="228">
        <v>976558</v>
      </c>
      <c r="E146" s="228">
        <v>992748</v>
      </c>
      <c r="F146" s="228">
        <v>359586</v>
      </c>
      <c r="G146" s="228">
        <v>0</v>
      </c>
    </row>
    <row r="147" spans="1:7">
      <c r="A147" s="230" t="s">
        <v>6</v>
      </c>
      <c r="B147" s="230" t="s">
        <v>6</v>
      </c>
      <c r="C147" s="228">
        <v>848942161</v>
      </c>
      <c r="D147" s="228">
        <v>73165633</v>
      </c>
      <c r="E147" s="228">
        <v>40239155</v>
      </c>
      <c r="F147" s="228">
        <v>20821168</v>
      </c>
      <c r="G147" s="228">
        <v>430195363</v>
      </c>
    </row>
    <row r="148" spans="1:7">
      <c r="A148" s="230" t="s">
        <v>7</v>
      </c>
      <c r="B148" s="230" t="s">
        <v>6</v>
      </c>
      <c r="C148" s="228">
        <v>3610042</v>
      </c>
      <c r="D148" s="228">
        <v>351412</v>
      </c>
      <c r="E148" s="228">
        <v>327992</v>
      </c>
      <c r="F148" s="228">
        <v>93253</v>
      </c>
      <c r="G148" s="228">
        <v>1371524</v>
      </c>
    </row>
    <row r="149" spans="1:7">
      <c r="A149" s="230" t="s">
        <v>8</v>
      </c>
      <c r="B149" s="230" t="s">
        <v>6</v>
      </c>
      <c r="C149" s="228">
        <v>29332402</v>
      </c>
      <c r="D149" s="228">
        <v>1549411</v>
      </c>
      <c r="E149" s="228">
        <v>387473</v>
      </c>
      <c r="F149" s="228">
        <v>416878</v>
      </c>
      <c r="G149" s="228">
        <v>7730227</v>
      </c>
    </row>
    <row r="150" spans="1:7">
      <c r="A150" s="230" t="s">
        <v>9</v>
      </c>
      <c r="B150" s="230" t="s">
        <v>6</v>
      </c>
      <c r="C150" s="228">
        <v>3588216</v>
      </c>
      <c r="D150" s="228">
        <v>211745</v>
      </c>
      <c r="E150" s="228">
        <v>187120</v>
      </c>
      <c r="F150" s="228">
        <v>69876</v>
      </c>
      <c r="G150" s="228">
        <v>210550</v>
      </c>
    </row>
    <row r="151" spans="1:7">
      <c r="A151" s="230" t="s">
        <v>10</v>
      </c>
      <c r="B151" s="230" t="s">
        <v>6</v>
      </c>
      <c r="C151" s="228">
        <v>77342274</v>
      </c>
      <c r="D151" s="228">
        <v>206209</v>
      </c>
      <c r="E151" s="228">
        <v>567368</v>
      </c>
      <c r="F151" s="228">
        <v>84447</v>
      </c>
      <c r="G151" s="228">
        <v>120053</v>
      </c>
    </row>
    <row r="152" spans="1:7">
      <c r="A152" s="230" t="s">
        <v>11</v>
      </c>
      <c r="B152" s="230" t="s">
        <v>6</v>
      </c>
      <c r="C152" s="228">
        <v>1840628</v>
      </c>
      <c r="D152" s="228">
        <v>0</v>
      </c>
      <c r="E152" s="228">
        <v>0</v>
      </c>
      <c r="F152" s="228">
        <v>0</v>
      </c>
      <c r="G152" s="228">
        <v>0</v>
      </c>
    </row>
    <row r="153" spans="1:7">
      <c r="A153" s="230" t="s">
        <v>12</v>
      </c>
      <c r="B153" s="230" t="s">
        <v>6</v>
      </c>
      <c r="C153" s="228">
        <v>0</v>
      </c>
      <c r="D153" s="228">
        <v>-91090435</v>
      </c>
      <c r="E153" s="228">
        <v>-45069135</v>
      </c>
      <c r="F153" s="228">
        <v>0</v>
      </c>
      <c r="G153" s="228">
        <v>0</v>
      </c>
    </row>
    <row r="154" spans="1:7">
      <c r="A154" s="230" t="s">
        <v>13</v>
      </c>
      <c r="B154" s="230" t="s">
        <v>6</v>
      </c>
      <c r="C154" s="228">
        <v>20886931</v>
      </c>
      <c r="D154" s="228">
        <v>0</v>
      </c>
      <c r="E154" s="228">
        <v>0</v>
      </c>
      <c r="F154" s="228">
        <v>-26604644</v>
      </c>
      <c r="G154" s="228">
        <v>0</v>
      </c>
    </row>
    <row r="155" spans="1:7">
      <c r="A155" s="230" t="s">
        <v>14</v>
      </c>
      <c r="B155" s="230" t="s">
        <v>6</v>
      </c>
      <c r="C155" s="228">
        <v>61782716</v>
      </c>
      <c r="D155" s="228">
        <v>0</v>
      </c>
      <c r="E155" s="228">
        <v>0</v>
      </c>
      <c r="F155" s="228">
        <v>0</v>
      </c>
      <c r="G155" s="228">
        <v>0</v>
      </c>
    </row>
    <row r="156" spans="1:7">
      <c r="A156" s="230" t="s">
        <v>15</v>
      </c>
      <c r="B156" s="230" t="s">
        <v>6</v>
      </c>
      <c r="C156" s="228">
        <v>4759082</v>
      </c>
      <c r="D156" s="228">
        <v>0</v>
      </c>
      <c r="E156" s="228">
        <v>0</v>
      </c>
      <c r="F156" s="228">
        <v>0</v>
      </c>
      <c r="G156" s="228">
        <v>0</v>
      </c>
    </row>
    <row r="157" spans="1:7">
      <c r="A157" s="230" t="s">
        <v>16</v>
      </c>
      <c r="B157" s="230" t="s">
        <v>6</v>
      </c>
      <c r="C157" s="228">
        <v>2230464202</v>
      </c>
      <c r="D157" s="228">
        <v>0</v>
      </c>
      <c r="E157" s="228">
        <v>0</v>
      </c>
      <c r="F157" s="228">
        <v>0</v>
      </c>
      <c r="G157" s="228">
        <v>1333946586</v>
      </c>
    </row>
    <row r="158" spans="1:7">
      <c r="A158" s="230" t="s">
        <v>17</v>
      </c>
      <c r="B158" s="230" t="s">
        <v>6</v>
      </c>
      <c r="C158" s="228">
        <v>145637203</v>
      </c>
      <c r="D158" s="228">
        <v>0</v>
      </c>
      <c r="E158" s="228">
        <v>0</v>
      </c>
      <c r="F158" s="228">
        <v>0</v>
      </c>
      <c r="G158" s="228">
        <v>0</v>
      </c>
    </row>
    <row r="159" spans="1:7">
      <c r="A159" s="230" t="s">
        <v>18</v>
      </c>
      <c r="B159" s="230" t="s">
        <v>6</v>
      </c>
      <c r="C159" s="228">
        <v>250351977</v>
      </c>
      <c r="D159" s="228">
        <v>0</v>
      </c>
      <c r="E159" s="228">
        <v>0</v>
      </c>
      <c r="F159" s="228">
        <v>0</v>
      </c>
      <c r="G159" s="228">
        <v>0</v>
      </c>
    </row>
    <row r="160" spans="1:7">
      <c r="A160" s="230" t="s">
        <v>19</v>
      </c>
      <c r="B160" s="230" t="s">
        <v>6</v>
      </c>
      <c r="C160" s="228">
        <v>82301960</v>
      </c>
      <c r="D160" s="228">
        <v>0</v>
      </c>
      <c r="E160" s="228">
        <v>0</v>
      </c>
      <c r="F160" s="228">
        <v>0</v>
      </c>
      <c r="G160" s="228">
        <v>0</v>
      </c>
    </row>
    <row r="161" spans="1:7">
      <c r="A161" s="230" t="s">
        <v>20</v>
      </c>
      <c r="B161" s="230" t="s">
        <v>6</v>
      </c>
      <c r="C161" s="228">
        <v>195713771</v>
      </c>
      <c r="D161" s="228">
        <v>0</v>
      </c>
      <c r="E161" s="228">
        <v>0</v>
      </c>
      <c r="F161" s="228">
        <v>0</v>
      </c>
      <c r="G161" s="228">
        <v>0</v>
      </c>
    </row>
    <row r="162" spans="1:7">
      <c r="A162" s="230" t="s">
        <v>21</v>
      </c>
      <c r="B162" s="230" t="s">
        <v>6</v>
      </c>
      <c r="C162" s="228">
        <v>674004911</v>
      </c>
      <c r="D162" s="228">
        <v>0</v>
      </c>
      <c r="E162" s="228">
        <v>0</v>
      </c>
      <c r="F162" s="228">
        <v>0</v>
      </c>
      <c r="G162" s="228">
        <v>0</v>
      </c>
    </row>
    <row r="163" spans="1:7">
      <c r="A163" s="230" t="s">
        <v>22</v>
      </c>
      <c r="B163" s="230" t="s">
        <v>6</v>
      </c>
      <c r="C163" s="228">
        <v>2904469113</v>
      </c>
      <c r="D163" s="228">
        <v>0</v>
      </c>
      <c r="E163" s="228">
        <v>0</v>
      </c>
      <c r="F163" s="228">
        <v>0</v>
      </c>
      <c r="G163" s="228">
        <v>0</v>
      </c>
    </row>
    <row r="164" spans="1:7">
      <c r="A164" s="230" t="s">
        <v>0</v>
      </c>
      <c r="B164" s="230" t="s">
        <v>7</v>
      </c>
      <c r="C164" s="228">
        <v>906014</v>
      </c>
      <c r="D164" s="228">
        <v>105130</v>
      </c>
      <c r="E164" s="228">
        <v>44761</v>
      </c>
      <c r="F164" s="228">
        <v>6450</v>
      </c>
      <c r="G164" s="228">
        <v>0</v>
      </c>
    </row>
    <row r="165" spans="1:7">
      <c r="A165" s="230" t="s">
        <v>1</v>
      </c>
      <c r="B165" s="230" t="s">
        <v>7</v>
      </c>
      <c r="C165" s="228">
        <v>73955140</v>
      </c>
      <c r="D165" s="228">
        <v>3636170</v>
      </c>
      <c r="E165" s="228">
        <v>0</v>
      </c>
      <c r="F165" s="228">
        <v>8627358</v>
      </c>
      <c r="G165" s="228">
        <v>12856284</v>
      </c>
    </row>
    <row r="166" spans="1:7">
      <c r="A166" s="230" t="s">
        <v>2</v>
      </c>
      <c r="B166" s="230" t="s">
        <v>7</v>
      </c>
      <c r="C166" s="228">
        <v>1166960</v>
      </c>
      <c r="D166" s="228">
        <v>37540</v>
      </c>
      <c r="E166" s="228">
        <v>46281</v>
      </c>
      <c r="F166" s="228">
        <v>10203</v>
      </c>
      <c r="G166" s="228">
        <v>0</v>
      </c>
    </row>
    <row r="167" spans="1:7">
      <c r="A167" s="230" t="s">
        <v>3</v>
      </c>
      <c r="B167" s="230" t="s">
        <v>7</v>
      </c>
      <c r="C167" s="228">
        <v>814228</v>
      </c>
      <c r="D167" s="228">
        <v>21562</v>
      </c>
      <c r="E167" s="228">
        <v>33636</v>
      </c>
      <c r="F167" s="228">
        <v>4032</v>
      </c>
      <c r="G167" s="228">
        <v>0</v>
      </c>
    </row>
    <row r="168" spans="1:7">
      <c r="A168" s="230" t="s">
        <v>4</v>
      </c>
      <c r="B168" s="230" t="s">
        <v>7</v>
      </c>
      <c r="C168" s="228">
        <v>778563</v>
      </c>
      <c r="D168" s="228">
        <v>61146</v>
      </c>
      <c r="E168" s="228">
        <v>105669</v>
      </c>
      <c r="F168" s="228">
        <v>23677</v>
      </c>
      <c r="G168" s="228">
        <v>7036</v>
      </c>
    </row>
    <row r="169" spans="1:7">
      <c r="A169" s="230" t="s">
        <v>5</v>
      </c>
      <c r="B169" s="230" t="s">
        <v>7</v>
      </c>
      <c r="C169" s="228">
        <v>2957883</v>
      </c>
      <c r="D169" s="228">
        <v>211509</v>
      </c>
      <c r="E169" s="228">
        <v>154187</v>
      </c>
      <c r="F169" s="228">
        <v>67812</v>
      </c>
      <c r="G169" s="228">
        <v>609344</v>
      </c>
    </row>
    <row r="170" spans="1:7">
      <c r="A170" s="230" t="s">
        <v>6</v>
      </c>
      <c r="B170" s="230" t="s">
        <v>7</v>
      </c>
      <c r="C170" s="228">
        <v>59446826</v>
      </c>
      <c r="D170" s="228">
        <v>3609441</v>
      </c>
      <c r="E170" s="228">
        <v>2649261</v>
      </c>
      <c r="F170" s="228">
        <v>1596194</v>
      </c>
      <c r="G170" s="228">
        <v>25229413</v>
      </c>
    </row>
    <row r="171" spans="1:7">
      <c r="A171" s="230" t="s">
        <v>7</v>
      </c>
      <c r="B171" s="230" t="s">
        <v>7</v>
      </c>
      <c r="C171" s="228">
        <v>54291423</v>
      </c>
      <c r="D171" s="228">
        <v>2598485</v>
      </c>
      <c r="E171" s="228">
        <v>3382749</v>
      </c>
      <c r="F171" s="228">
        <v>914555</v>
      </c>
      <c r="G171" s="228">
        <v>5041762</v>
      </c>
    </row>
    <row r="172" spans="1:7">
      <c r="A172" s="230" t="s">
        <v>8</v>
      </c>
      <c r="B172" s="230" t="s">
        <v>7</v>
      </c>
      <c r="C172" s="228">
        <v>19838110</v>
      </c>
      <c r="D172" s="228">
        <v>1649808</v>
      </c>
      <c r="E172" s="228">
        <v>1107641</v>
      </c>
      <c r="F172" s="228">
        <v>501937</v>
      </c>
      <c r="G172" s="228">
        <v>4452781</v>
      </c>
    </row>
    <row r="173" spans="1:7">
      <c r="A173" s="230" t="s">
        <v>9</v>
      </c>
      <c r="B173" s="230" t="s">
        <v>7</v>
      </c>
      <c r="C173" s="228">
        <v>656086</v>
      </c>
      <c r="D173" s="228">
        <v>35990</v>
      </c>
      <c r="E173" s="228">
        <v>47420</v>
      </c>
      <c r="F173" s="228">
        <v>11924</v>
      </c>
      <c r="G173" s="228">
        <v>10499</v>
      </c>
    </row>
    <row r="174" spans="1:7">
      <c r="A174" s="230" t="s">
        <v>10</v>
      </c>
      <c r="B174" s="230" t="s">
        <v>7</v>
      </c>
      <c r="C174" s="228">
        <v>29937557</v>
      </c>
      <c r="D174" s="228">
        <v>45356</v>
      </c>
      <c r="E174" s="228">
        <v>85250</v>
      </c>
      <c r="F174" s="228">
        <v>23642</v>
      </c>
      <c r="G174" s="228">
        <v>0</v>
      </c>
    </row>
    <row r="175" spans="1:7">
      <c r="A175" s="230" t="s">
        <v>11</v>
      </c>
      <c r="B175" s="230" t="s">
        <v>7</v>
      </c>
      <c r="C175" s="228">
        <v>716496</v>
      </c>
      <c r="D175" s="228">
        <v>0</v>
      </c>
      <c r="E175" s="228">
        <v>0</v>
      </c>
      <c r="F175" s="228">
        <v>0</v>
      </c>
      <c r="G175" s="228">
        <v>0</v>
      </c>
    </row>
    <row r="176" spans="1:7">
      <c r="A176" s="230" t="s">
        <v>12</v>
      </c>
      <c r="B176" s="230" t="s">
        <v>7</v>
      </c>
      <c r="C176" s="228">
        <v>0</v>
      </c>
      <c r="D176" s="228">
        <v>-12012137</v>
      </c>
      <c r="E176" s="228">
        <v>-7656855</v>
      </c>
      <c r="F176" s="228">
        <v>0</v>
      </c>
      <c r="G176" s="228">
        <v>0</v>
      </c>
    </row>
    <row r="177" spans="1:7">
      <c r="A177" s="230" t="s">
        <v>13</v>
      </c>
      <c r="B177" s="230" t="s">
        <v>7</v>
      </c>
      <c r="C177" s="228">
        <v>5495481</v>
      </c>
      <c r="D177" s="228">
        <v>0</v>
      </c>
      <c r="E177" s="228">
        <v>0</v>
      </c>
      <c r="F177" s="228">
        <v>-11787784</v>
      </c>
      <c r="G177" s="228">
        <v>0</v>
      </c>
    </row>
    <row r="178" spans="1:7">
      <c r="A178" s="230" t="s">
        <v>14</v>
      </c>
      <c r="B178" s="230" t="s">
        <v>7</v>
      </c>
      <c r="C178" s="228">
        <v>24358804</v>
      </c>
      <c r="D178" s="228">
        <v>0</v>
      </c>
      <c r="E178" s="228">
        <v>0</v>
      </c>
      <c r="F178" s="228">
        <v>0</v>
      </c>
      <c r="G178" s="228">
        <v>0</v>
      </c>
    </row>
    <row r="179" spans="1:7">
      <c r="A179" s="230" t="s">
        <v>15</v>
      </c>
      <c r="B179" s="230" t="s">
        <v>7</v>
      </c>
      <c r="C179" s="228">
        <v>4209399</v>
      </c>
      <c r="D179" s="228">
        <v>0</v>
      </c>
      <c r="E179" s="228">
        <v>0</v>
      </c>
      <c r="F179" s="228">
        <v>0</v>
      </c>
      <c r="G179" s="228">
        <v>0</v>
      </c>
    </row>
    <row r="180" spans="1:7">
      <c r="A180" s="230" t="s">
        <v>16</v>
      </c>
      <c r="B180" s="230" t="s">
        <v>7</v>
      </c>
      <c r="C180" s="228">
        <v>279528970</v>
      </c>
      <c r="D180" s="228">
        <v>0</v>
      </c>
      <c r="E180" s="228">
        <v>0</v>
      </c>
      <c r="F180" s="228">
        <v>0</v>
      </c>
      <c r="G180" s="228">
        <v>48207119</v>
      </c>
    </row>
    <row r="181" spans="1:7">
      <c r="A181" s="230" t="s">
        <v>17</v>
      </c>
      <c r="B181" s="230" t="s">
        <v>7</v>
      </c>
      <c r="C181" s="228">
        <v>33343359</v>
      </c>
      <c r="D181" s="228">
        <v>0</v>
      </c>
      <c r="E181" s="228">
        <v>0</v>
      </c>
      <c r="F181" s="228">
        <v>0</v>
      </c>
      <c r="G181" s="228">
        <v>0</v>
      </c>
    </row>
    <row r="182" spans="1:7">
      <c r="A182" s="230" t="s">
        <v>18</v>
      </c>
      <c r="B182" s="230" t="s">
        <v>7</v>
      </c>
      <c r="C182" s="228">
        <v>57593255</v>
      </c>
      <c r="D182" s="228">
        <v>0</v>
      </c>
      <c r="E182" s="228">
        <v>0</v>
      </c>
      <c r="F182" s="228">
        <v>0</v>
      </c>
      <c r="G182" s="228">
        <v>0</v>
      </c>
    </row>
    <row r="183" spans="1:7">
      <c r="A183" s="230" t="s">
        <v>19</v>
      </c>
      <c r="B183" s="230" t="s">
        <v>7</v>
      </c>
      <c r="C183" s="228">
        <v>22947204</v>
      </c>
      <c r="D183" s="228">
        <v>0</v>
      </c>
      <c r="E183" s="228">
        <v>0</v>
      </c>
      <c r="F183" s="228">
        <v>0</v>
      </c>
      <c r="G183" s="228">
        <v>0</v>
      </c>
    </row>
    <row r="184" spans="1:7">
      <c r="A184" s="230" t="s">
        <v>20</v>
      </c>
      <c r="B184" s="230" t="s">
        <v>7</v>
      </c>
      <c r="C184" s="228">
        <v>6169605</v>
      </c>
      <c r="D184" s="228">
        <v>0</v>
      </c>
      <c r="E184" s="228">
        <v>0</v>
      </c>
      <c r="F184" s="228">
        <v>0</v>
      </c>
      <c r="G184" s="228">
        <v>0</v>
      </c>
    </row>
    <row r="185" spans="1:7">
      <c r="A185" s="230" t="s">
        <v>21</v>
      </c>
      <c r="B185" s="230" t="s">
        <v>7</v>
      </c>
      <c r="C185" s="228">
        <v>120053423</v>
      </c>
      <c r="D185" s="228">
        <v>0</v>
      </c>
      <c r="E185" s="228">
        <v>0</v>
      </c>
      <c r="F185" s="228">
        <v>0</v>
      </c>
      <c r="G185" s="228">
        <v>0</v>
      </c>
    </row>
    <row r="186" spans="1:7">
      <c r="A186" s="230" t="s">
        <v>22</v>
      </c>
      <c r="B186" s="230" t="s">
        <v>7</v>
      </c>
      <c r="C186" s="228">
        <v>399582393</v>
      </c>
      <c r="D186" s="228">
        <v>0</v>
      </c>
      <c r="E186" s="228">
        <v>0</v>
      </c>
      <c r="F186" s="228">
        <v>0</v>
      </c>
      <c r="G186" s="228">
        <v>0</v>
      </c>
    </row>
    <row r="187" spans="1:7">
      <c r="A187" s="230" t="s">
        <v>0</v>
      </c>
      <c r="B187" s="230" t="s">
        <v>8</v>
      </c>
      <c r="C187" s="228">
        <v>159937</v>
      </c>
      <c r="D187" s="228">
        <v>10263</v>
      </c>
      <c r="E187" s="228">
        <v>2905</v>
      </c>
      <c r="F187" s="228">
        <v>2847</v>
      </c>
      <c r="G187" s="228">
        <v>4044</v>
      </c>
    </row>
    <row r="188" spans="1:7">
      <c r="A188" s="230" t="s">
        <v>1</v>
      </c>
      <c r="B188" s="230" t="s">
        <v>8</v>
      </c>
      <c r="C188" s="228">
        <v>31496941</v>
      </c>
      <c r="D188" s="228">
        <v>291523</v>
      </c>
      <c r="E188" s="228">
        <v>0</v>
      </c>
      <c r="F188" s="228">
        <v>278878</v>
      </c>
      <c r="G188" s="228">
        <v>15260347</v>
      </c>
    </row>
    <row r="189" spans="1:7">
      <c r="A189" s="230" t="s">
        <v>2</v>
      </c>
      <c r="B189" s="230" t="s">
        <v>8</v>
      </c>
      <c r="C189" s="228">
        <v>59166</v>
      </c>
      <c r="D189" s="228">
        <v>2562</v>
      </c>
      <c r="E189" s="228">
        <v>4193</v>
      </c>
      <c r="F189" s="228">
        <v>1524</v>
      </c>
      <c r="G189" s="228">
        <v>0</v>
      </c>
    </row>
    <row r="190" spans="1:7">
      <c r="A190" s="230" t="s">
        <v>3</v>
      </c>
      <c r="B190" s="230" t="s">
        <v>8</v>
      </c>
      <c r="C190" s="228">
        <v>7845614</v>
      </c>
      <c r="D190" s="228">
        <v>237398</v>
      </c>
      <c r="E190" s="228">
        <v>551021</v>
      </c>
      <c r="F190" s="228">
        <v>54713</v>
      </c>
      <c r="G190" s="228">
        <v>391462</v>
      </c>
    </row>
    <row r="191" spans="1:7">
      <c r="A191" s="230" t="s">
        <v>4</v>
      </c>
      <c r="B191" s="230" t="s">
        <v>8</v>
      </c>
      <c r="C191" s="228">
        <v>13376145</v>
      </c>
      <c r="D191" s="228">
        <v>966538</v>
      </c>
      <c r="E191" s="228">
        <v>1309566</v>
      </c>
      <c r="F191" s="228">
        <v>379638</v>
      </c>
      <c r="G191" s="228">
        <v>35</v>
      </c>
    </row>
    <row r="192" spans="1:7">
      <c r="A192" s="230" t="s">
        <v>5</v>
      </c>
      <c r="B192" s="230" t="s">
        <v>8</v>
      </c>
      <c r="C192" s="228">
        <v>20518710</v>
      </c>
      <c r="D192" s="228">
        <v>1196265</v>
      </c>
      <c r="E192" s="228">
        <v>933447</v>
      </c>
      <c r="F192" s="228">
        <v>390202</v>
      </c>
      <c r="G192" s="228">
        <v>0</v>
      </c>
    </row>
    <row r="193" spans="1:7">
      <c r="A193" s="230" t="s">
        <v>6</v>
      </c>
      <c r="B193" s="230" t="s">
        <v>8</v>
      </c>
      <c r="C193" s="228">
        <v>429028834</v>
      </c>
      <c r="D193" s="228">
        <v>37101560</v>
      </c>
      <c r="E193" s="228">
        <v>32677933</v>
      </c>
      <c r="F193" s="228">
        <v>13098591</v>
      </c>
      <c r="G193" s="228">
        <v>118937599</v>
      </c>
    </row>
    <row r="194" spans="1:7">
      <c r="A194" s="230" t="s">
        <v>7</v>
      </c>
      <c r="B194" s="230" t="s">
        <v>8</v>
      </c>
      <c r="C194" s="228">
        <v>44348721</v>
      </c>
      <c r="D194" s="228">
        <v>5210200</v>
      </c>
      <c r="E194" s="228">
        <v>4176118</v>
      </c>
      <c r="F194" s="228">
        <v>1177667</v>
      </c>
      <c r="G194" s="228">
        <v>6508930</v>
      </c>
    </row>
    <row r="195" spans="1:7">
      <c r="A195" s="230" t="s">
        <v>8</v>
      </c>
      <c r="B195" s="230" t="s">
        <v>8</v>
      </c>
      <c r="C195" s="228">
        <v>3804570599</v>
      </c>
      <c r="D195" s="228">
        <v>227325979</v>
      </c>
      <c r="E195" s="228">
        <v>248132732</v>
      </c>
      <c r="F195" s="228">
        <v>35715869</v>
      </c>
      <c r="G195" s="228">
        <v>2083163613</v>
      </c>
    </row>
    <row r="196" spans="1:7">
      <c r="A196" s="230" t="s">
        <v>9</v>
      </c>
      <c r="B196" s="230" t="s">
        <v>8</v>
      </c>
      <c r="C196" s="228">
        <v>28873719</v>
      </c>
      <c r="D196" s="228">
        <v>2496277</v>
      </c>
      <c r="E196" s="228">
        <v>2408358</v>
      </c>
      <c r="F196" s="228">
        <v>314600</v>
      </c>
      <c r="G196" s="228">
        <v>4829954</v>
      </c>
    </row>
    <row r="197" spans="1:7">
      <c r="A197" s="230" t="s">
        <v>10</v>
      </c>
      <c r="B197" s="230" t="s">
        <v>8</v>
      </c>
      <c r="C197" s="228">
        <v>119733501</v>
      </c>
      <c r="D197" s="228">
        <v>76872</v>
      </c>
      <c r="E197" s="228">
        <v>231597</v>
      </c>
      <c r="F197" s="228">
        <v>59489</v>
      </c>
      <c r="G197" s="228">
        <v>0</v>
      </c>
    </row>
    <row r="198" spans="1:7">
      <c r="A198" s="230" t="s">
        <v>11</v>
      </c>
      <c r="B198" s="230" t="s">
        <v>8</v>
      </c>
      <c r="C198" s="228">
        <v>6014955</v>
      </c>
      <c r="D198" s="228">
        <v>0</v>
      </c>
      <c r="E198" s="228">
        <v>0</v>
      </c>
      <c r="F198" s="228">
        <v>0</v>
      </c>
      <c r="G198" s="228">
        <v>0</v>
      </c>
    </row>
    <row r="199" spans="1:7">
      <c r="A199" s="230" t="s">
        <v>12</v>
      </c>
      <c r="B199" s="230" t="s">
        <v>8</v>
      </c>
      <c r="C199" s="228">
        <v>0</v>
      </c>
      <c r="D199" s="228">
        <v>-274915437</v>
      </c>
      <c r="E199" s="228">
        <v>-290427870</v>
      </c>
      <c r="F199" s="228">
        <v>0</v>
      </c>
      <c r="G199" s="228">
        <v>0</v>
      </c>
    </row>
    <row r="200" spans="1:7">
      <c r="A200" s="230" t="s">
        <v>13</v>
      </c>
      <c r="B200" s="230" t="s">
        <v>8</v>
      </c>
      <c r="C200" s="228">
        <v>48533200</v>
      </c>
      <c r="D200" s="228">
        <v>0</v>
      </c>
      <c r="E200" s="228">
        <v>0</v>
      </c>
      <c r="F200" s="228">
        <v>-51474018</v>
      </c>
      <c r="G200" s="228">
        <v>0</v>
      </c>
    </row>
    <row r="201" spans="1:7">
      <c r="A201" s="230" t="s">
        <v>14</v>
      </c>
      <c r="B201" s="230" t="s">
        <v>8</v>
      </c>
      <c r="C201" s="228">
        <v>126890891</v>
      </c>
      <c r="D201" s="228">
        <v>0</v>
      </c>
      <c r="E201" s="228">
        <v>0</v>
      </c>
      <c r="F201" s="228">
        <v>0</v>
      </c>
      <c r="G201" s="228">
        <v>0</v>
      </c>
    </row>
    <row r="202" spans="1:7">
      <c r="A202" s="230" t="s">
        <v>15</v>
      </c>
      <c r="B202" s="230" t="s">
        <v>8</v>
      </c>
      <c r="C202" s="228">
        <v>11925874</v>
      </c>
      <c r="D202" s="228">
        <v>0</v>
      </c>
      <c r="E202" s="228">
        <v>0</v>
      </c>
      <c r="F202" s="228">
        <v>0</v>
      </c>
      <c r="G202" s="228">
        <v>0</v>
      </c>
    </row>
    <row r="203" spans="1:7">
      <c r="A203" s="230" t="s">
        <v>16</v>
      </c>
      <c r="B203" s="230" t="s">
        <v>8</v>
      </c>
      <c r="C203" s="228">
        <v>4693376807</v>
      </c>
      <c r="D203" s="228">
        <v>0</v>
      </c>
      <c r="E203" s="228">
        <v>0</v>
      </c>
      <c r="F203" s="228">
        <v>0</v>
      </c>
      <c r="G203" s="228">
        <v>2229095984</v>
      </c>
    </row>
    <row r="204" spans="1:7">
      <c r="A204" s="230" t="s">
        <v>17</v>
      </c>
      <c r="B204" s="230" t="s">
        <v>8</v>
      </c>
      <c r="C204" s="228">
        <v>291217943</v>
      </c>
      <c r="D204" s="228">
        <v>0</v>
      </c>
      <c r="E204" s="228">
        <v>0</v>
      </c>
      <c r="F204" s="228">
        <v>0</v>
      </c>
      <c r="G204" s="228">
        <v>0</v>
      </c>
    </row>
    <row r="205" spans="1:7">
      <c r="A205" s="230" t="s">
        <v>18</v>
      </c>
      <c r="B205" s="230" t="s">
        <v>8</v>
      </c>
      <c r="C205" s="228">
        <v>565139405</v>
      </c>
      <c r="D205" s="228">
        <v>0</v>
      </c>
      <c r="E205" s="228">
        <v>0</v>
      </c>
      <c r="F205" s="228">
        <v>0</v>
      </c>
      <c r="G205" s="228">
        <v>0</v>
      </c>
    </row>
    <row r="206" spans="1:7">
      <c r="A206" s="230" t="s">
        <v>19</v>
      </c>
      <c r="B206" s="230" t="s">
        <v>8</v>
      </c>
      <c r="C206" s="228">
        <v>183555628</v>
      </c>
      <c r="D206" s="228">
        <v>0</v>
      </c>
      <c r="E206" s="228">
        <v>0</v>
      </c>
      <c r="F206" s="228">
        <v>0</v>
      </c>
      <c r="G206" s="228">
        <v>0</v>
      </c>
    </row>
    <row r="207" spans="1:7">
      <c r="A207" s="230" t="s">
        <v>20</v>
      </c>
      <c r="B207" s="230" t="s">
        <v>8</v>
      </c>
      <c r="C207" s="228">
        <v>142384578</v>
      </c>
      <c r="D207" s="228">
        <v>0</v>
      </c>
      <c r="E207" s="228">
        <v>0</v>
      </c>
      <c r="F207" s="228">
        <v>0</v>
      </c>
      <c r="G207" s="228">
        <v>0</v>
      </c>
    </row>
    <row r="208" spans="1:7">
      <c r="A208" s="230" t="s">
        <v>21</v>
      </c>
      <c r="B208" s="230" t="s">
        <v>8</v>
      </c>
      <c r="C208" s="228">
        <v>1182297554</v>
      </c>
      <c r="D208" s="228">
        <v>0</v>
      </c>
      <c r="E208" s="228">
        <v>0</v>
      </c>
      <c r="F208" s="228">
        <v>0</v>
      </c>
      <c r="G208" s="228">
        <v>0</v>
      </c>
    </row>
    <row r="209" spans="1:7">
      <c r="A209" s="230" t="s">
        <v>22</v>
      </c>
      <c r="B209" s="230" t="s">
        <v>8</v>
      </c>
      <c r="C209" s="228">
        <v>5875674361</v>
      </c>
      <c r="D209" s="228">
        <v>0</v>
      </c>
      <c r="E209" s="228">
        <v>0</v>
      </c>
      <c r="F209" s="228">
        <v>0</v>
      </c>
      <c r="G209" s="228">
        <v>0</v>
      </c>
    </row>
    <row r="210" spans="1:7">
      <c r="A210" s="230" t="s">
        <v>0</v>
      </c>
      <c r="B210" s="230" t="s">
        <v>9</v>
      </c>
      <c r="C210" s="228">
        <v>2757089</v>
      </c>
      <c r="D210" s="228">
        <v>159304</v>
      </c>
      <c r="E210" s="228">
        <v>55350</v>
      </c>
      <c r="F210" s="228">
        <v>51104</v>
      </c>
      <c r="G210" s="228">
        <v>1609419</v>
      </c>
    </row>
    <row r="211" spans="1:7">
      <c r="A211" s="230" t="s">
        <v>1</v>
      </c>
      <c r="B211" s="230" t="s">
        <v>9</v>
      </c>
      <c r="C211" s="228">
        <v>17918557</v>
      </c>
      <c r="D211" s="228">
        <v>537708</v>
      </c>
      <c r="E211" s="228">
        <v>3050</v>
      </c>
      <c r="F211" s="228">
        <v>1590908</v>
      </c>
      <c r="G211" s="228">
        <v>32539</v>
      </c>
    </row>
    <row r="212" spans="1:7">
      <c r="A212" s="230" t="s">
        <v>2</v>
      </c>
      <c r="B212" s="230" t="s">
        <v>9</v>
      </c>
      <c r="C212" s="228">
        <v>10719429</v>
      </c>
      <c r="D212" s="228">
        <v>13150</v>
      </c>
      <c r="E212" s="228">
        <v>19524</v>
      </c>
      <c r="F212" s="228">
        <v>3149</v>
      </c>
      <c r="G212" s="228">
        <v>6206465</v>
      </c>
    </row>
    <row r="213" spans="1:7">
      <c r="A213" s="230" t="s">
        <v>3</v>
      </c>
      <c r="B213" s="230" t="s">
        <v>9</v>
      </c>
      <c r="C213" s="228">
        <v>18279452</v>
      </c>
      <c r="D213" s="228">
        <v>789844</v>
      </c>
      <c r="E213" s="228">
        <v>907592</v>
      </c>
      <c r="F213" s="228">
        <v>152102</v>
      </c>
      <c r="G213" s="228">
        <v>2781258</v>
      </c>
    </row>
    <row r="214" spans="1:7">
      <c r="A214" s="230" t="s">
        <v>4</v>
      </c>
      <c r="B214" s="230" t="s">
        <v>9</v>
      </c>
      <c r="C214" s="228">
        <v>4302422</v>
      </c>
      <c r="D214" s="228">
        <v>553153</v>
      </c>
      <c r="E214" s="228">
        <v>791246</v>
      </c>
      <c r="F214" s="228">
        <v>203348</v>
      </c>
      <c r="G214" s="228">
        <v>77707</v>
      </c>
    </row>
    <row r="215" spans="1:7">
      <c r="A215" s="230" t="s">
        <v>5</v>
      </c>
      <c r="B215" s="230" t="s">
        <v>9</v>
      </c>
      <c r="C215" s="228">
        <v>7965733</v>
      </c>
      <c r="D215" s="228">
        <v>1068099</v>
      </c>
      <c r="E215" s="228">
        <v>1168716</v>
      </c>
      <c r="F215" s="228">
        <v>377245</v>
      </c>
      <c r="G215" s="228">
        <v>1037646</v>
      </c>
    </row>
    <row r="216" spans="1:7">
      <c r="A216" s="230" t="s">
        <v>6</v>
      </c>
      <c r="B216" s="230" t="s">
        <v>9</v>
      </c>
      <c r="C216" s="228">
        <v>76917919</v>
      </c>
      <c r="D216" s="228">
        <v>7869784</v>
      </c>
      <c r="E216" s="228">
        <v>6731175</v>
      </c>
      <c r="F216" s="228">
        <v>2835217</v>
      </c>
      <c r="G216" s="228">
        <v>22659655</v>
      </c>
    </row>
    <row r="217" spans="1:7">
      <c r="A217" s="230" t="s">
        <v>7</v>
      </c>
      <c r="B217" s="230" t="s">
        <v>9</v>
      </c>
      <c r="C217" s="228">
        <v>12648956</v>
      </c>
      <c r="D217" s="228">
        <v>842628</v>
      </c>
      <c r="E217" s="228">
        <v>865562</v>
      </c>
      <c r="F217" s="228">
        <v>353659</v>
      </c>
      <c r="G217" s="228">
        <v>7965763</v>
      </c>
    </row>
    <row r="218" spans="1:7">
      <c r="A218" s="230" t="s">
        <v>8</v>
      </c>
      <c r="B218" s="230" t="s">
        <v>9</v>
      </c>
      <c r="C218" s="228">
        <v>215888583</v>
      </c>
      <c r="D218" s="228">
        <v>13008054</v>
      </c>
      <c r="E218" s="228">
        <v>5656846</v>
      </c>
      <c r="F218" s="228">
        <v>1072527</v>
      </c>
      <c r="G218" s="228">
        <v>178069370</v>
      </c>
    </row>
    <row r="219" spans="1:7">
      <c r="A219" s="230" t="s">
        <v>9</v>
      </c>
      <c r="B219" s="230" t="s">
        <v>9</v>
      </c>
      <c r="C219" s="228">
        <v>364437148</v>
      </c>
      <c r="D219" s="228">
        <v>19603953</v>
      </c>
      <c r="E219" s="228">
        <v>50423514</v>
      </c>
      <c r="F219" s="228">
        <v>1015575</v>
      </c>
      <c r="G219" s="228">
        <v>147292507</v>
      </c>
    </row>
    <row r="220" spans="1:7">
      <c r="A220" s="230" t="s">
        <v>10</v>
      </c>
      <c r="B220" s="230" t="s">
        <v>9</v>
      </c>
      <c r="C220" s="228">
        <v>16224067</v>
      </c>
      <c r="D220" s="228">
        <v>14937</v>
      </c>
      <c r="E220" s="228">
        <v>39603</v>
      </c>
      <c r="F220" s="228">
        <v>34682</v>
      </c>
      <c r="G220" s="228">
        <v>0</v>
      </c>
    </row>
    <row r="221" spans="1:7">
      <c r="A221" s="230" t="s">
        <v>11</v>
      </c>
      <c r="B221" s="230" t="s">
        <v>9</v>
      </c>
      <c r="C221" s="228">
        <v>1194577</v>
      </c>
      <c r="D221" s="228">
        <v>0</v>
      </c>
      <c r="E221" s="228">
        <v>0</v>
      </c>
      <c r="F221" s="228">
        <v>0</v>
      </c>
      <c r="G221" s="228">
        <v>0</v>
      </c>
    </row>
    <row r="222" spans="1:7">
      <c r="A222" s="230" t="s">
        <v>12</v>
      </c>
      <c r="B222" s="230" t="s">
        <v>9</v>
      </c>
      <c r="C222" s="228">
        <v>0</v>
      </c>
      <c r="D222" s="228">
        <v>-44460614</v>
      </c>
      <c r="E222" s="228">
        <v>-66662178</v>
      </c>
      <c r="F222" s="228">
        <v>0</v>
      </c>
      <c r="G222" s="228">
        <v>0</v>
      </c>
    </row>
    <row r="223" spans="1:7">
      <c r="A223" s="230" t="s">
        <v>13</v>
      </c>
      <c r="B223" s="230" t="s">
        <v>9</v>
      </c>
      <c r="C223" s="228">
        <v>13116648</v>
      </c>
      <c r="D223" s="228">
        <v>0</v>
      </c>
      <c r="E223" s="228">
        <v>0</v>
      </c>
      <c r="F223" s="228">
        <v>-7689516</v>
      </c>
      <c r="G223" s="228">
        <v>0</v>
      </c>
    </row>
    <row r="224" spans="1:7">
      <c r="A224" s="230" t="s">
        <v>14</v>
      </c>
      <c r="B224" s="230" t="s">
        <v>9</v>
      </c>
      <c r="C224" s="228">
        <v>34222666</v>
      </c>
      <c r="D224" s="228">
        <v>0</v>
      </c>
      <c r="E224" s="228">
        <v>0</v>
      </c>
      <c r="F224" s="228">
        <v>0</v>
      </c>
      <c r="G224" s="228">
        <v>0</v>
      </c>
    </row>
    <row r="225" spans="1:7">
      <c r="A225" s="230" t="s">
        <v>15</v>
      </c>
      <c r="B225" s="230" t="s">
        <v>9</v>
      </c>
      <c r="C225" s="228">
        <v>2062113</v>
      </c>
      <c r="D225" s="228">
        <v>0</v>
      </c>
      <c r="E225" s="228">
        <v>0</v>
      </c>
      <c r="F225" s="228">
        <v>0</v>
      </c>
      <c r="G225" s="228">
        <v>0</v>
      </c>
    </row>
    <row r="226" spans="1:7">
      <c r="A226" s="230" t="s">
        <v>16</v>
      </c>
      <c r="B226" s="230" t="s">
        <v>9</v>
      </c>
      <c r="C226" s="228">
        <v>798655359</v>
      </c>
      <c r="D226" s="228">
        <v>0</v>
      </c>
      <c r="E226" s="228">
        <v>0</v>
      </c>
      <c r="F226" s="228">
        <v>0</v>
      </c>
      <c r="G226" s="228">
        <v>367732329</v>
      </c>
    </row>
    <row r="227" spans="1:7">
      <c r="A227" s="230" t="s">
        <v>17</v>
      </c>
      <c r="B227" s="230" t="s">
        <v>9</v>
      </c>
      <c r="C227" s="228">
        <v>94020939</v>
      </c>
      <c r="D227" s="228">
        <v>0</v>
      </c>
      <c r="E227" s="228">
        <v>0</v>
      </c>
      <c r="F227" s="228">
        <v>0</v>
      </c>
      <c r="G227" s="228">
        <v>0</v>
      </c>
    </row>
    <row r="228" spans="1:7">
      <c r="A228" s="230" t="s">
        <v>18</v>
      </c>
      <c r="B228" s="230" t="s">
        <v>9</v>
      </c>
      <c r="C228" s="228">
        <v>112967505</v>
      </c>
      <c r="D228" s="228">
        <v>0</v>
      </c>
      <c r="E228" s="228">
        <v>0</v>
      </c>
      <c r="F228" s="228">
        <v>0</v>
      </c>
      <c r="G228" s="228">
        <v>0</v>
      </c>
    </row>
    <row r="229" spans="1:7">
      <c r="A229" s="230" t="s">
        <v>19</v>
      </c>
      <c r="B229" s="230" t="s">
        <v>9</v>
      </c>
      <c r="C229" s="228">
        <v>28409810</v>
      </c>
      <c r="D229" s="228">
        <v>0</v>
      </c>
      <c r="E229" s="228">
        <v>0</v>
      </c>
      <c r="F229" s="228">
        <v>0</v>
      </c>
      <c r="G229" s="228">
        <v>0</v>
      </c>
    </row>
    <row r="230" spans="1:7">
      <c r="A230" s="230" t="s">
        <v>20</v>
      </c>
      <c r="B230" s="230" t="s">
        <v>9</v>
      </c>
      <c r="C230" s="228">
        <v>16562624</v>
      </c>
      <c r="D230" s="228">
        <v>0</v>
      </c>
      <c r="E230" s="228">
        <v>0</v>
      </c>
      <c r="F230" s="228">
        <v>0</v>
      </c>
      <c r="G230" s="228">
        <v>0</v>
      </c>
    </row>
    <row r="231" spans="1:7">
      <c r="A231" s="230" t="s">
        <v>21</v>
      </c>
      <c r="B231" s="230" t="s">
        <v>9</v>
      </c>
      <c r="C231" s="228">
        <v>251960878</v>
      </c>
      <c r="D231" s="228">
        <v>0</v>
      </c>
      <c r="E231" s="228">
        <v>0</v>
      </c>
      <c r="F231" s="228">
        <v>0</v>
      </c>
      <c r="G231" s="228">
        <v>0</v>
      </c>
    </row>
    <row r="232" spans="1:7">
      <c r="A232" s="230" t="s">
        <v>22</v>
      </c>
      <c r="B232" s="230" t="s">
        <v>9</v>
      </c>
      <c r="C232" s="228">
        <v>1050616237</v>
      </c>
      <c r="D232" s="228">
        <v>0</v>
      </c>
      <c r="E232" s="228">
        <v>0</v>
      </c>
      <c r="F232" s="228">
        <v>0</v>
      </c>
      <c r="G232" s="228">
        <v>0</v>
      </c>
    </row>
    <row r="233" spans="1:7">
      <c r="A233" s="230" t="s">
        <v>0</v>
      </c>
      <c r="B233" s="230" t="s">
        <v>10</v>
      </c>
      <c r="C233" s="228">
        <v>480171</v>
      </c>
      <c r="D233" s="228">
        <v>43693</v>
      </c>
      <c r="E233" s="228">
        <v>43714</v>
      </c>
      <c r="F233" s="228">
        <v>4793</v>
      </c>
      <c r="G233" s="228">
        <v>0</v>
      </c>
    </row>
    <row r="234" spans="1:7">
      <c r="A234" s="230" t="s">
        <v>1</v>
      </c>
      <c r="B234" s="230" t="s">
        <v>10</v>
      </c>
      <c r="C234" s="228">
        <v>351945752</v>
      </c>
      <c r="D234" s="228">
        <v>325567</v>
      </c>
      <c r="E234" s="228">
        <v>5918</v>
      </c>
      <c r="F234" s="228">
        <v>1265637</v>
      </c>
      <c r="G234" s="228">
        <v>119745411</v>
      </c>
    </row>
    <row r="235" spans="1:7">
      <c r="A235" s="230" t="s">
        <v>2</v>
      </c>
      <c r="B235" s="230" t="s">
        <v>10</v>
      </c>
      <c r="C235" s="228">
        <v>1265227</v>
      </c>
      <c r="D235" s="228">
        <v>24632</v>
      </c>
      <c r="E235" s="228">
        <v>14448</v>
      </c>
      <c r="F235" s="228">
        <v>22137</v>
      </c>
      <c r="G235" s="228">
        <v>0</v>
      </c>
    </row>
    <row r="236" spans="1:7">
      <c r="A236" s="230" t="s">
        <v>3</v>
      </c>
      <c r="B236" s="230" t="s">
        <v>10</v>
      </c>
      <c r="C236" s="228">
        <v>207081</v>
      </c>
      <c r="D236" s="228">
        <v>10193</v>
      </c>
      <c r="E236" s="228">
        <v>17336</v>
      </c>
      <c r="F236" s="228">
        <v>1825</v>
      </c>
      <c r="G236" s="228">
        <v>27725</v>
      </c>
    </row>
    <row r="237" spans="1:7">
      <c r="A237" s="230" t="s">
        <v>4</v>
      </c>
      <c r="B237" s="230" t="s">
        <v>10</v>
      </c>
      <c r="C237" s="228">
        <v>88110</v>
      </c>
      <c r="D237" s="228">
        <v>7329</v>
      </c>
      <c r="E237" s="228">
        <v>14184</v>
      </c>
      <c r="F237" s="228">
        <v>4055</v>
      </c>
      <c r="G237" s="228">
        <v>0</v>
      </c>
    </row>
    <row r="238" spans="1:7">
      <c r="A238" s="230" t="s">
        <v>5</v>
      </c>
      <c r="B238" s="230" t="s">
        <v>10</v>
      </c>
      <c r="C238" s="228">
        <v>813966</v>
      </c>
      <c r="D238" s="228">
        <v>25996</v>
      </c>
      <c r="E238" s="228">
        <v>36838</v>
      </c>
      <c r="F238" s="228">
        <v>14665</v>
      </c>
      <c r="G238" s="228">
        <v>0</v>
      </c>
    </row>
    <row r="239" spans="1:7">
      <c r="A239" s="230" t="s">
        <v>6</v>
      </c>
      <c r="B239" s="230" t="s">
        <v>10</v>
      </c>
      <c r="C239" s="228">
        <v>71067167</v>
      </c>
      <c r="D239" s="228">
        <v>4042409</v>
      </c>
      <c r="E239" s="228">
        <v>2378396</v>
      </c>
      <c r="F239" s="228">
        <v>1622302</v>
      </c>
      <c r="G239" s="228">
        <v>8084371</v>
      </c>
    </row>
    <row r="240" spans="1:7">
      <c r="A240" s="230" t="s">
        <v>7</v>
      </c>
      <c r="B240" s="230" t="s">
        <v>10</v>
      </c>
      <c r="C240" s="228">
        <v>567225</v>
      </c>
      <c r="D240" s="228">
        <v>33100</v>
      </c>
      <c r="E240" s="228">
        <v>43665</v>
      </c>
      <c r="F240" s="228">
        <v>27058</v>
      </c>
      <c r="G240" s="228">
        <v>0</v>
      </c>
    </row>
    <row r="241" spans="1:7">
      <c r="A241" s="230" t="s">
        <v>8</v>
      </c>
      <c r="B241" s="230" t="s">
        <v>10</v>
      </c>
      <c r="C241" s="228">
        <v>28127423</v>
      </c>
      <c r="D241" s="228">
        <v>2076101</v>
      </c>
      <c r="E241" s="228">
        <v>1306364</v>
      </c>
      <c r="F241" s="228">
        <v>610405</v>
      </c>
      <c r="G241" s="228">
        <v>13003724</v>
      </c>
    </row>
    <row r="242" spans="1:7">
      <c r="A242" s="230" t="s">
        <v>9</v>
      </c>
      <c r="B242" s="230" t="s">
        <v>10</v>
      </c>
      <c r="C242" s="228">
        <v>1050929</v>
      </c>
      <c r="D242" s="228">
        <v>67624</v>
      </c>
      <c r="E242" s="228">
        <v>71930</v>
      </c>
      <c r="F242" s="228">
        <v>31318</v>
      </c>
      <c r="G242" s="228">
        <v>111462</v>
      </c>
    </row>
    <row r="243" spans="1:7">
      <c r="A243" s="230" t="s">
        <v>10</v>
      </c>
      <c r="B243" s="230" t="s">
        <v>10</v>
      </c>
      <c r="C243" s="228">
        <v>238783370</v>
      </c>
      <c r="D243" s="228">
        <v>1933470</v>
      </c>
      <c r="E243" s="228">
        <v>4673133</v>
      </c>
      <c r="F243" s="228">
        <v>356978</v>
      </c>
      <c r="G243" s="228">
        <v>9584326</v>
      </c>
    </row>
    <row r="244" spans="1:7">
      <c r="A244" s="230" t="s">
        <v>11</v>
      </c>
      <c r="B244" s="230" t="s">
        <v>10</v>
      </c>
      <c r="C244" s="228">
        <v>1301687</v>
      </c>
      <c r="D244" s="228">
        <v>0</v>
      </c>
      <c r="E244" s="228">
        <v>0</v>
      </c>
      <c r="F244" s="228">
        <v>0</v>
      </c>
      <c r="G244" s="228">
        <v>0</v>
      </c>
    </row>
    <row r="245" spans="1:7">
      <c r="A245" s="230" t="s">
        <v>12</v>
      </c>
      <c r="B245" s="230" t="s">
        <v>10</v>
      </c>
      <c r="C245" s="228">
        <v>0</v>
      </c>
      <c r="D245" s="228">
        <v>-8590114</v>
      </c>
      <c r="E245" s="228">
        <v>-8605926</v>
      </c>
      <c r="F245" s="228">
        <v>0</v>
      </c>
      <c r="G245" s="228">
        <v>0</v>
      </c>
    </row>
    <row r="246" spans="1:7">
      <c r="A246" s="230" t="s">
        <v>13</v>
      </c>
      <c r="B246" s="230" t="s">
        <v>10</v>
      </c>
      <c r="C246" s="228">
        <v>4515451</v>
      </c>
      <c r="D246" s="228">
        <v>0</v>
      </c>
      <c r="E246" s="228">
        <v>0</v>
      </c>
      <c r="F246" s="228">
        <v>-3961173</v>
      </c>
      <c r="G246" s="228">
        <v>0</v>
      </c>
    </row>
    <row r="247" spans="1:7">
      <c r="A247" s="230" t="s">
        <v>14</v>
      </c>
      <c r="B247" s="230" t="s">
        <v>10</v>
      </c>
      <c r="C247" s="228">
        <v>56660798</v>
      </c>
      <c r="D247" s="228">
        <v>0</v>
      </c>
      <c r="E247" s="228">
        <v>0</v>
      </c>
      <c r="F247" s="228">
        <v>0</v>
      </c>
      <c r="G247" s="228">
        <v>0</v>
      </c>
    </row>
    <row r="248" spans="1:7">
      <c r="A248" s="230" t="s">
        <v>15</v>
      </c>
      <c r="B248" s="230" t="s">
        <v>10</v>
      </c>
      <c r="C248" s="228">
        <v>2883839</v>
      </c>
      <c r="D248" s="228">
        <v>0</v>
      </c>
      <c r="E248" s="228">
        <v>0</v>
      </c>
      <c r="F248" s="228">
        <v>0</v>
      </c>
      <c r="G248" s="228">
        <v>0</v>
      </c>
    </row>
    <row r="249" spans="1:7">
      <c r="A249" s="230" t="s">
        <v>16</v>
      </c>
      <c r="B249" s="230" t="s">
        <v>10</v>
      </c>
      <c r="C249" s="228">
        <v>759758196</v>
      </c>
      <c r="D249" s="228">
        <v>0</v>
      </c>
      <c r="E249" s="228">
        <v>0</v>
      </c>
      <c r="F249" s="228">
        <v>0</v>
      </c>
      <c r="G249" s="228">
        <v>150557019</v>
      </c>
    </row>
    <row r="250" spans="1:7">
      <c r="A250" s="230" t="s">
        <v>17</v>
      </c>
      <c r="B250" s="230" t="s">
        <v>10</v>
      </c>
      <c r="C250" s="228">
        <v>135513233</v>
      </c>
      <c r="D250" s="228">
        <v>0</v>
      </c>
      <c r="E250" s="228">
        <v>0</v>
      </c>
      <c r="F250" s="228">
        <v>0</v>
      </c>
      <c r="G250" s="228">
        <v>0</v>
      </c>
    </row>
    <row r="251" spans="1:7">
      <c r="A251" s="230" t="s">
        <v>18</v>
      </c>
      <c r="B251" s="230" t="s">
        <v>10</v>
      </c>
      <c r="C251" s="228">
        <v>128710491</v>
      </c>
      <c r="D251" s="228">
        <v>0</v>
      </c>
      <c r="E251" s="228">
        <v>0</v>
      </c>
      <c r="F251" s="228">
        <v>0</v>
      </c>
      <c r="G251" s="228">
        <v>0</v>
      </c>
    </row>
    <row r="252" spans="1:7">
      <c r="A252" s="230" t="s">
        <v>19</v>
      </c>
      <c r="B252" s="230" t="s">
        <v>10</v>
      </c>
      <c r="C252" s="228">
        <v>125914400</v>
      </c>
      <c r="D252" s="228">
        <v>0</v>
      </c>
      <c r="E252" s="228">
        <v>0</v>
      </c>
      <c r="F252" s="228">
        <v>0</v>
      </c>
      <c r="G252" s="228">
        <v>0</v>
      </c>
    </row>
    <row r="253" spans="1:7">
      <c r="A253" s="230" t="s">
        <v>20</v>
      </c>
      <c r="B253" s="230" t="s">
        <v>10</v>
      </c>
      <c r="C253" s="228">
        <v>17329403</v>
      </c>
      <c r="D253" s="228">
        <v>0</v>
      </c>
      <c r="E253" s="228">
        <v>0</v>
      </c>
      <c r="F253" s="228">
        <v>0</v>
      </c>
      <c r="G253" s="228">
        <v>0</v>
      </c>
    </row>
    <row r="254" spans="1:7">
      <c r="A254" s="230" t="s">
        <v>21</v>
      </c>
      <c r="B254" s="230" t="s">
        <v>10</v>
      </c>
      <c r="C254" s="228">
        <v>407467527</v>
      </c>
      <c r="D254" s="228">
        <v>0</v>
      </c>
      <c r="E254" s="228">
        <v>0</v>
      </c>
      <c r="F254" s="228">
        <v>0</v>
      </c>
      <c r="G254" s="228">
        <v>0</v>
      </c>
    </row>
    <row r="255" spans="1:7">
      <c r="A255" s="230" t="s">
        <v>22</v>
      </c>
      <c r="B255" s="230" t="s">
        <v>10</v>
      </c>
      <c r="C255" s="228">
        <v>1167225723</v>
      </c>
      <c r="D255" s="228">
        <v>0</v>
      </c>
      <c r="E255" s="228">
        <v>0</v>
      </c>
      <c r="F255" s="228">
        <v>0</v>
      </c>
      <c r="G255" s="228">
        <v>0</v>
      </c>
    </row>
    <row r="256" spans="1:7">
      <c r="A256" s="230" t="s">
        <v>0</v>
      </c>
      <c r="B256" s="230" t="s">
        <v>11</v>
      </c>
      <c r="C256" s="228">
        <v>6127381</v>
      </c>
      <c r="D256" s="228">
        <v>992943</v>
      </c>
      <c r="E256" s="228">
        <v>15701</v>
      </c>
      <c r="F256" s="228">
        <v>362512</v>
      </c>
      <c r="G256" s="228">
        <v>0</v>
      </c>
    </row>
    <row r="257" spans="1:7">
      <c r="A257" s="230" t="s">
        <v>1</v>
      </c>
      <c r="B257" s="230" t="s">
        <v>11</v>
      </c>
      <c r="C257" s="228">
        <v>67379142</v>
      </c>
      <c r="D257" s="228">
        <v>3075583</v>
      </c>
      <c r="E257" s="228">
        <v>873126</v>
      </c>
      <c r="F257" s="228">
        <v>24251406</v>
      </c>
      <c r="G257" s="228">
        <v>306312</v>
      </c>
    </row>
    <row r="258" spans="1:7">
      <c r="A258" s="230" t="s">
        <v>2</v>
      </c>
      <c r="B258" s="230" t="s">
        <v>11</v>
      </c>
      <c r="C258" s="228">
        <v>0</v>
      </c>
      <c r="D258" s="228">
        <v>0</v>
      </c>
      <c r="E258" s="228">
        <v>0</v>
      </c>
      <c r="F258" s="228">
        <v>0</v>
      </c>
      <c r="G258" s="228">
        <v>0</v>
      </c>
    </row>
    <row r="259" spans="1:7">
      <c r="A259" s="230" t="s">
        <v>3</v>
      </c>
      <c r="B259" s="230" t="s">
        <v>11</v>
      </c>
      <c r="C259" s="228">
        <v>543669</v>
      </c>
      <c r="D259" s="228">
        <v>22986</v>
      </c>
      <c r="E259" s="228">
        <v>36619</v>
      </c>
      <c r="F259" s="228">
        <v>6210</v>
      </c>
      <c r="G259" s="228">
        <v>0</v>
      </c>
    </row>
    <row r="260" spans="1:7">
      <c r="A260" s="230" t="s">
        <v>4</v>
      </c>
      <c r="B260" s="230" t="s">
        <v>11</v>
      </c>
      <c r="C260" s="228">
        <v>27097566</v>
      </c>
      <c r="D260" s="228">
        <v>3745484</v>
      </c>
      <c r="E260" s="228">
        <v>4542574</v>
      </c>
      <c r="F260" s="228">
        <v>1566425</v>
      </c>
      <c r="G260" s="228">
        <v>1575449</v>
      </c>
    </row>
    <row r="261" spans="1:7">
      <c r="A261" s="230" t="s">
        <v>5</v>
      </c>
      <c r="B261" s="230" t="s">
        <v>11</v>
      </c>
      <c r="C261" s="228">
        <v>928730</v>
      </c>
      <c r="D261" s="228">
        <v>39792</v>
      </c>
      <c r="E261" s="228">
        <v>47707</v>
      </c>
      <c r="F261" s="228">
        <v>17530</v>
      </c>
      <c r="G261" s="228">
        <v>301590</v>
      </c>
    </row>
    <row r="262" spans="1:7">
      <c r="A262" s="230" t="s">
        <v>6</v>
      </c>
      <c r="B262" s="230" t="s">
        <v>11</v>
      </c>
      <c r="C262" s="228">
        <v>57934868</v>
      </c>
      <c r="D262" s="228">
        <v>4870791</v>
      </c>
      <c r="E262" s="228">
        <v>6014380</v>
      </c>
      <c r="F262" s="228">
        <v>1642336</v>
      </c>
      <c r="G262" s="228">
        <v>19644115</v>
      </c>
    </row>
    <row r="263" spans="1:7">
      <c r="A263" s="230" t="s">
        <v>7</v>
      </c>
      <c r="B263" s="230" t="s">
        <v>11</v>
      </c>
      <c r="C263" s="228">
        <v>233364318</v>
      </c>
      <c r="D263" s="228">
        <v>14025581</v>
      </c>
      <c r="E263" s="228">
        <v>13377115</v>
      </c>
      <c r="F263" s="228">
        <v>7015287</v>
      </c>
      <c r="G263" s="228">
        <v>21412141</v>
      </c>
    </row>
    <row r="264" spans="1:7">
      <c r="A264" s="230" t="s">
        <v>8</v>
      </c>
      <c r="B264" s="230" t="s">
        <v>11</v>
      </c>
      <c r="C264" s="228">
        <v>228899308</v>
      </c>
      <c r="D264" s="228">
        <v>10659802</v>
      </c>
      <c r="E264" s="228">
        <v>13269139</v>
      </c>
      <c r="F264" s="228">
        <v>3075360</v>
      </c>
      <c r="G264" s="228">
        <v>136630151</v>
      </c>
    </row>
    <row r="265" spans="1:7">
      <c r="A265" s="230" t="s">
        <v>9</v>
      </c>
      <c r="B265" s="230" t="s">
        <v>11</v>
      </c>
      <c r="C265" s="228">
        <v>971021</v>
      </c>
      <c r="D265" s="228">
        <v>64383</v>
      </c>
      <c r="E265" s="228">
        <v>90102</v>
      </c>
      <c r="F265" s="228">
        <v>25176</v>
      </c>
      <c r="G265" s="228">
        <v>148524</v>
      </c>
    </row>
    <row r="266" spans="1:7">
      <c r="A266" s="230" t="s">
        <v>10</v>
      </c>
      <c r="B266" s="230" t="s">
        <v>11</v>
      </c>
      <c r="C266" s="228">
        <v>7034685</v>
      </c>
      <c r="D266" s="228">
        <v>3745</v>
      </c>
      <c r="E266" s="228">
        <v>8978</v>
      </c>
      <c r="F266" s="228">
        <v>684</v>
      </c>
      <c r="G266" s="228">
        <v>0</v>
      </c>
    </row>
    <row r="267" spans="1:7">
      <c r="A267" s="230" t="s">
        <v>11</v>
      </c>
      <c r="B267" s="230" t="s">
        <v>11</v>
      </c>
      <c r="C267" s="228">
        <v>890283</v>
      </c>
      <c r="D267" s="228">
        <v>0</v>
      </c>
      <c r="E267" s="228">
        <v>0</v>
      </c>
      <c r="F267" s="228">
        <v>0</v>
      </c>
      <c r="G267" s="228">
        <v>0</v>
      </c>
    </row>
    <row r="268" spans="1:7">
      <c r="A268" s="230" t="s">
        <v>12</v>
      </c>
      <c r="B268" s="230" t="s">
        <v>11</v>
      </c>
      <c r="C268" s="228">
        <v>0</v>
      </c>
      <c r="D268" s="228">
        <v>-37501090</v>
      </c>
      <c r="E268" s="228">
        <v>-38275441</v>
      </c>
      <c r="F268" s="228">
        <v>0</v>
      </c>
      <c r="G268" s="228">
        <v>0</v>
      </c>
    </row>
    <row r="269" spans="1:7">
      <c r="A269" s="230" t="s">
        <v>13</v>
      </c>
      <c r="B269" s="230" t="s">
        <v>11</v>
      </c>
      <c r="C269" s="228">
        <v>35343954</v>
      </c>
      <c r="D269" s="228">
        <v>0</v>
      </c>
      <c r="E269" s="228">
        <v>0</v>
      </c>
      <c r="F269" s="228">
        <v>-37962926</v>
      </c>
      <c r="G269" s="228">
        <v>0</v>
      </c>
    </row>
    <row r="270" spans="1:7">
      <c r="A270" s="230" t="s">
        <v>14</v>
      </c>
      <c r="B270" s="230" t="s">
        <v>11</v>
      </c>
      <c r="C270" s="228">
        <v>39294956</v>
      </c>
      <c r="D270" s="228">
        <v>0</v>
      </c>
      <c r="E270" s="228">
        <v>0</v>
      </c>
      <c r="F270" s="228">
        <v>0</v>
      </c>
      <c r="G270" s="228">
        <v>0</v>
      </c>
    </row>
    <row r="271" spans="1:7">
      <c r="A271" s="230" t="s">
        <v>15</v>
      </c>
      <c r="B271" s="230" t="s">
        <v>11</v>
      </c>
      <c r="C271" s="228">
        <v>1166192</v>
      </c>
      <c r="D271" s="228">
        <v>0</v>
      </c>
      <c r="E271" s="228">
        <v>0</v>
      </c>
      <c r="F271" s="228">
        <v>0</v>
      </c>
      <c r="G271" s="228">
        <v>0</v>
      </c>
    </row>
    <row r="272" spans="1:7">
      <c r="A272" s="230" t="s">
        <v>16</v>
      </c>
      <c r="B272" s="230" t="s">
        <v>11</v>
      </c>
      <c r="C272" s="228">
        <v>706976073</v>
      </c>
      <c r="D272" s="228">
        <v>0</v>
      </c>
      <c r="E272" s="228">
        <v>0</v>
      </c>
      <c r="F272" s="228">
        <v>0</v>
      </c>
      <c r="G272" s="228">
        <v>180018282</v>
      </c>
    </row>
    <row r="273" spans="1:7">
      <c r="A273" s="230" t="s">
        <v>17</v>
      </c>
      <c r="B273" s="230" t="s">
        <v>11</v>
      </c>
      <c r="C273" s="228">
        <v>67580245</v>
      </c>
      <c r="D273" s="228">
        <v>0</v>
      </c>
      <c r="E273" s="228">
        <v>0</v>
      </c>
      <c r="F273" s="228">
        <v>0</v>
      </c>
      <c r="G273" s="228">
        <v>0</v>
      </c>
    </row>
    <row r="274" spans="1:7">
      <c r="A274" s="230" t="s">
        <v>18</v>
      </c>
      <c r="B274" s="230" t="s">
        <v>11</v>
      </c>
      <c r="C274" s="228">
        <v>86724333</v>
      </c>
      <c r="D274" s="228">
        <v>0</v>
      </c>
      <c r="E274" s="228">
        <v>0</v>
      </c>
      <c r="F274" s="228">
        <v>0</v>
      </c>
      <c r="G274" s="228">
        <v>0</v>
      </c>
    </row>
    <row r="275" spans="1:7">
      <c r="A275" s="230" t="s">
        <v>19</v>
      </c>
      <c r="B275" s="230" t="s">
        <v>11</v>
      </c>
      <c r="C275" s="228">
        <v>43703190</v>
      </c>
      <c r="D275" s="228">
        <v>0</v>
      </c>
      <c r="E275" s="228">
        <v>0</v>
      </c>
      <c r="F275" s="228">
        <v>0</v>
      </c>
      <c r="G275" s="228">
        <v>0</v>
      </c>
    </row>
    <row r="276" spans="1:7">
      <c r="A276" s="230" t="s">
        <v>20</v>
      </c>
      <c r="B276" s="230" t="s">
        <v>11</v>
      </c>
      <c r="C276" s="228">
        <v>10060544</v>
      </c>
      <c r="D276" s="228">
        <v>0</v>
      </c>
      <c r="E276" s="228">
        <v>0</v>
      </c>
      <c r="F276" s="228">
        <v>0</v>
      </c>
      <c r="G276" s="228">
        <v>0</v>
      </c>
    </row>
    <row r="277" spans="1:7">
      <c r="A277" s="230" t="s">
        <v>21</v>
      </c>
      <c r="B277" s="230" t="s">
        <v>11</v>
      </c>
      <c r="C277" s="228">
        <v>208068312</v>
      </c>
      <c r="D277" s="228">
        <v>0</v>
      </c>
      <c r="E277" s="228">
        <v>0</v>
      </c>
      <c r="F277" s="228">
        <v>0</v>
      </c>
      <c r="G277" s="228">
        <v>0</v>
      </c>
    </row>
    <row r="278" spans="1:7">
      <c r="A278" s="230" t="s">
        <v>22</v>
      </c>
      <c r="B278" s="230" t="s">
        <v>11</v>
      </c>
      <c r="C278" s="228">
        <v>915044385</v>
      </c>
      <c r="D278" s="228">
        <v>0</v>
      </c>
      <c r="E278" s="228">
        <v>0</v>
      </c>
      <c r="F278" s="228">
        <v>0</v>
      </c>
      <c r="G278" s="228">
        <v>0</v>
      </c>
    </row>
    <row r="279" spans="1:7">
      <c r="A279" s="230" t="s">
        <v>0</v>
      </c>
      <c r="B279" s="230" t="s">
        <v>12</v>
      </c>
      <c r="C279" s="228">
        <v>10353</v>
      </c>
      <c r="D279" s="228">
        <v>3060</v>
      </c>
      <c r="E279" s="228">
        <v>0</v>
      </c>
      <c r="F279" s="228">
        <v>648</v>
      </c>
      <c r="G279" s="228">
        <v>0</v>
      </c>
    </row>
    <row r="280" spans="1:7">
      <c r="A280" s="230" t="s">
        <v>1</v>
      </c>
      <c r="B280" s="230" t="s">
        <v>12</v>
      </c>
      <c r="C280" s="228">
        <v>0</v>
      </c>
      <c r="D280" s="228">
        <v>0</v>
      </c>
      <c r="E280" s="228">
        <v>0</v>
      </c>
      <c r="F280" s="228">
        <v>0</v>
      </c>
      <c r="G280" s="228">
        <v>0</v>
      </c>
    </row>
    <row r="281" spans="1:7">
      <c r="A281" s="230" t="s">
        <v>2</v>
      </c>
      <c r="B281" s="230" t="s">
        <v>12</v>
      </c>
      <c r="C281" s="228">
        <v>6489849</v>
      </c>
      <c r="D281" s="228">
        <v>859289</v>
      </c>
      <c r="E281" s="228">
        <v>765679</v>
      </c>
      <c r="F281" s="228">
        <v>414750</v>
      </c>
      <c r="G281" s="228">
        <v>0</v>
      </c>
    </row>
    <row r="282" spans="1:7">
      <c r="A282" s="230" t="s">
        <v>3</v>
      </c>
      <c r="B282" s="230" t="s">
        <v>12</v>
      </c>
      <c r="C282" s="228">
        <v>11613163</v>
      </c>
      <c r="D282" s="228">
        <v>418153</v>
      </c>
      <c r="E282" s="228">
        <v>665926</v>
      </c>
      <c r="F282" s="228">
        <v>90898</v>
      </c>
      <c r="G282" s="228">
        <v>0</v>
      </c>
    </row>
    <row r="283" spans="1:7">
      <c r="A283" s="230" t="s">
        <v>4</v>
      </c>
      <c r="B283" s="230" t="s">
        <v>12</v>
      </c>
      <c r="C283" s="228">
        <v>4551845</v>
      </c>
      <c r="D283" s="228">
        <v>773459</v>
      </c>
      <c r="E283" s="228">
        <v>689073</v>
      </c>
      <c r="F283" s="228">
        <v>169414</v>
      </c>
      <c r="G283" s="228">
        <v>0</v>
      </c>
    </row>
    <row r="284" spans="1:7">
      <c r="A284" s="230" t="s">
        <v>5</v>
      </c>
      <c r="B284" s="230" t="s">
        <v>12</v>
      </c>
      <c r="C284" s="228">
        <v>13746231</v>
      </c>
      <c r="D284" s="228">
        <v>775333</v>
      </c>
      <c r="E284" s="228">
        <v>955178</v>
      </c>
      <c r="F284" s="228">
        <v>158299</v>
      </c>
      <c r="G284" s="228">
        <v>5145810</v>
      </c>
    </row>
    <row r="285" spans="1:7">
      <c r="A285" s="230" t="s">
        <v>6</v>
      </c>
      <c r="B285" s="230" t="s">
        <v>12</v>
      </c>
      <c r="C285" s="228">
        <v>81909948</v>
      </c>
      <c r="D285" s="228">
        <v>4396486</v>
      </c>
      <c r="E285" s="228">
        <v>4685559</v>
      </c>
      <c r="F285" s="228">
        <v>1435643</v>
      </c>
      <c r="G285" s="228">
        <v>18351102</v>
      </c>
    </row>
    <row r="286" spans="1:7">
      <c r="A286" s="230" t="s">
        <v>7</v>
      </c>
      <c r="B286" s="230" t="s">
        <v>12</v>
      </c>
      <c r="C286" s="228">
        <v>1412957</v>
      </c>
      <c r="D286" s="228">
        <v>132326</v>
      </c>
      <c r="E286" s="228">
        <v>120198</v>
      </c>
      <c r="F286" s="228">
        <v>38853</v>
      </c>
      <c r="G286" s="228">
        <v>0</v>
      </c>
    </row>
    <row r="287" spans="1:7">
      <c r="A287" s="230" t="s">
        <v>8</v>
      </c>
      <c r="B287" s="230" t="s">
        <v>12</v>
      </c>
      <c r="C287" s="228">
        <v>17470271</v>
      </c>
      <c r="D287" s="228">
        <v>263188</v>
      </c>
      <c r="E287" s="228">
        <v>775532</v>
      </c>
      <c r="F287" s="228">
        <v>44784</v>
      </c>
      <c r="G287" s="228">
        <v>192235</v>
      </c>
    </row>
    <row r="288" spans="1:7">
      <c r="A288" s="230" t="s">
        <v>9</v>
      </c>
      <c r="B288" s="230" t="s">
        <v>12</v>
      </c>
      <c r="C288" s="228">
        <v>13672875</v>
      </c>
      <c r="D288" s="228">
        <v>445064</v>
      </c>
      <c r="E288" s="228">
        <v>1247082</v>
      </c>
      <c r="F288" s="228">
        <v>126230</v>
      </c>
      <c r="G288" s="228">
        <v>12377</v>
      </c>
    </row>
    <row r="289" spans="1:7">
      <c r="A289" s="230" t="s">
        <v>10</v>
      </c>
      <c r="B289" s="230" t="s">
        <v>12</v>
      </c>
      <c r="C289" s="228">
        <v>62899674</v>
      </c>
      <c r="D289" s="228">
        <v>609</v>
      </c>
      <c r="E289" s="228">
        <v>1664</v>
      </c>
      <c r="F289" s="228">
        <v>112</v>
      </c>
      <c r="G289" s="228">
        <v>0</v>
      </c>
    </row>
    <row r="290" spans="1:7">
      <c r="A290" s="230" t="s">
        <v>11</v>
      </c>
      <c r="B290" s="230" t="s">
        <v>12</v>
      </c>
      <c r="C290" s="228">
        <v>1348010</v>
      </c>
      <c r="D290" s="228">
        <v>0</v>
      </c>
      <c r="E290" s="228">
        <v>0</v>
      </c>
      <c r="F290" s="228">
        <v>0</v>
      </c>
      <c r="G290" s="228">
        <v>0</v>
      </c>
    </row>
    <row r="291" spans="1:7">
      <c r="A291" s="230" t="s">
        <v>12</v>
      </c>
      <c r="B291" s="230" t="s">
        <v>12</v>
      </c>
      <c r="C291" s="228">
        <v>0</v>
      </c>
      <c r="D291" s="228">
        <v>-8066967</v>
      </c>
      <c r="E291" s="228">
        <v>-9905891</v>
      </c>
      <c r="F291" s="228">
        <v>0</v>
      </c>
      <c r="G291" s="228">
        <v>0</v>
      </c>
    </row>
    <row r="292" spans="1:7">
      <c r="A292" s="230" t="s">
        <v>13</v>
      </c>
      <c r="B292" s="230" t="s">
        <v>12</v>
      </c>
      <c r="C292" s="228">
        <v>80375828</v>
      </c>
      <c r="D292" s="228">
        <v>0</v>
      </c>
      <c r="E292" s="228">
        <v>0</v>
      </c>
      <c r="F292" s="228">
        <v>-2479631</v>
      </c>
      <c r="G292" s="228">
        <v>0</v>
      </c>
    </row>
    <row r="293" spans="1:7">
      <c r="A293" s="230" t="s">
        <v>14</v>
      </c>
      <c r="B293" s="230" t="s">
        <v>12</v>
      </c>
      <c r="C293" s="228">
        <v>253877269</v>
      </c>
      <c r="D293" s="228">
        <v>0</v>
      </c>
      <c r="E293" s="228">
        <v>0</v>
      </c>
      <c r="F293" s="228">
        <v>0</v>
      </c>
      <c r="G293" s="228">
        <v>0</v>
      </c>
    </row>
    <row r="294" spans="1:7">
      <c r="A294" s="230" t="s">
        <v>15</v>
      </c>
      <c r="B294" s="230" t="s">
        <v>12</v>
      </c>
      <c r="C294" s="228">
        <v>28743801</v>
      </c>
      <c r="D294" s="228">
        <v>0</v>
      </c>
      <c r="E294" s="228">
        <v>0</v>
      </c>
      <c r="F294" s="228">
        <v>0</v>
      </c>
      <c r="G294" s="228">
        <v>0</v>
      </c>
    </row>
    <row r="295" spans="1:7">
      <c r="A295" s="230" t="s">
        <v>16</v>
      </c>
      <c r="B295" s="230" t="s">
        <v>12</v>
      </c>
      <c r="C295" s="228">
        <v>578122074</v>
      </c>
      <c r="D295" s="228">
        <v>0</v>
      </c>
      <c r="E295" s="228">
        <v>0</v>
      </c>
      <c r="F295" s="228">
        <v>0</v>
      </c>
      <c r="G295" s="228">
        <v>23701524</v>
      </c>
    </row>
    <row r="296" spans="1:7">
      <c r="A296" s="230" t="s">
        <v>17</v>
      </c>
      <c r="B296" s="230" t="s">
        <v>12</v>
      </c>
      <c r="C296" s="228">
        <v>496328316</v>
      </c>
      <c r="D296" s="228">
        <v>0</v>
      </c>
      <c r="E296" s="228">
        <v>0</v>
      </c>
      <c r="F296" s="228">
        <v>0</v>
      </c>
      <c r="G296" s="228">
        <v>0</v>
      </c>
    </row>
    <row r="297" spans="1:7">
      <c r="A297" s="230" t="s">
        <v>18</v>
      </c>
      <c r="B297" s="230" t="s">
        <v>12</v>
      </c>
      <c r="C297" s="228">
        <v>1576949027</v>
      </c>
      <c r="D297" s="228">
        <v>0</v>
      </c>
      <c r="E297" s="228">
        <v>0</v>
      </c>
      <c r="F297" s="228">
        <v>0</v>
      </c>
      <c r="G297" s="228">
        <v>0</v>
      </c>
    </row>
    <row r="298" spans="1:7">
      <c r="A298" s="230" t="s">
        <v>19</v>
      </c>
      <c r="B298" s="230" t="s">
        <v>12</v>
      </c>
      <c r="C298" s="228">
        <v>211833192</v>
      </c>
      <c r="D298" s="228">
        <v>0</v>
      </c>
      <c r="E298" s="228">
        <v>0</v>
      </c>
      <c r="F298" s="228">
        <v>0</v>
      </c>
      <c r="G298" s="228">
        <v>0</v>
      </c>
    </row>
    <row r="299" spans="1:7">
      <c r="A299" s="230" t="s">
        <v>20</v>
      </c>
      <c r="B299" s="230" t="s">
        <v>12</v>
      </c>
      <c r="C299" s="228">
        <v>74196814</v>
      </c>
      <c r="D299" s="228">
        <v>0</v>
      </c>
      <c r="E299" s="228">
        <v>0</v>
      </c>
      <c r="F299" s="228">
        <v>0</v>
      </c>
      <c r="G299" s="228">
        <v>0</v>
      </c>
    </row>
    <row r="300" spans="1:7">
      <c r="A300" s="230" t="s">
        <v>21</v>
      </c>
      <c r="B300" s="230" t="s">
        <v>12</v>
      </c>
      <c r="C300" s="228">
        <v>2359307349</v>
      </c>
      <c r="D300" s="228">
        <v>0</v>
      </c>
      <c r="E300" s="228">
        <v>0</v>
      </c>
      <c r="F300" s="228">
        <v>0</v>
      </c>
      <c r="G300" s="228">
        <v>0</v>
      </c>
    </row>
    <row r="301" spans="1:7">
      <c r="A301" s="230" t="s">
        <v>22</v>
      </c>
      <c r="B301" s="230" t="s">
        <v>12</v>
      </c>
      <c r="C301" s="228">
        <v>2937429423</v>
      </c>
      <c r="D301" s="228">
        <v>0</v>
      </c>
      <c r="E301" s="228">
        <v>0</v>
      </c>
      <c r="F301" s="228">
        <v>0</v>
      </c>
      <c r="G301" s="228">
        <v>0</v>
      </c>
    </row>
    <row r="302" spans="1:7">
      <c r="A302" s="230" t="s">
        <v>0</v>
      </c>
      <c r="B302" s="230" t="s">
        <v>13</v>
      </c>
      <c r="C302" s="228">
        <v>2095784</v>
      </c>
      <c r="D302" s="228">
        <v>58814</v>
      </c>
      <c r="E302" s="228">
        <v>49677</v>
      </c>
      <c r="F302" s="228">
        <v>7917</v>
      </c>
      <c r="G302" s="228">
        <v>0</v>
      </c>
    </row>
    <row r="303" spans="1:7">
      <c r="A303" s="230" t="s">
        <v>1</v>
      </c>
      <c r="B303" s="230" t="s">
        <v>13</v>
      </c>
      <c r="C303" s="228">
        <v>33030</v>
      </c>
      <c r="D303" s="228">
        <v>1316</v>
      </c>
      <c r="E303" s="228">
        <v>0</v>
      </c>
      <c r="F303" s="228">
        <v>9040</v>
      </c>
      <c r="G303" s="228">
        <v>0</v>
      </c>
    </row>
    <row r="304" spans="1:7">
      <c r="A304" s="230" t="s">
        <v>2</v>
      </c>
      <c r="B304" s="230" t="s">
        <v>13</v>
      </c>
      <c r="C304" s="228">
        <v>6557110</v>
      </c>
      <c r="D304" s="228">
        <v>288046</v>
      </c>
      <c r="E304" s="228">
        <v>327964</v>
      </c>
      <c r="F304" s="228">
        <v>166721</v>
      </c>
      <c r="G304" s="228">
        <v>0</v>
      </c>
    </row>
    <row r="305" spans="1:7">
      <c r="A305" s="230" t="s">
        <v>3</v>
      </c>
      <c r="B305" s="230" t="s">
        <v>13</v>
      </c>
      <c r="C305" s="228">
        <v>4474448</v>
      </c>
      <c r="D305" s="228">
        <v>331845</v>
      </c>
      <c r="E305" s="228">
        <v>402462</v>
      </c>
      <c r="F305" s="228">
        <v>82342</v>
      </c>
      <c r="G305" s="228">
        <v>501143</v>
      </c>
    </row>
    <row r="306" spans="1:7">
      <c r="A306" s="230" t="s">
        <v>4</v>
      </c>
      <c r="B306" s="230" t="s">
        <v>13</v>
      </c>
      <c r="C306" s="228">
        <v>1330402</v>
      </c>
      <c r="D306" s="228">
        <v>53111</v>
      </c>
      <c r="E306" s="228">
        <v>31524</v>
      </c>
      <c r="F306" s="228">
        <v>12827</v>
      </c>
      <c r="G306" s="228">
        <v>0</v>
      </c>
    </row>
    <row r="307" spans="1:7">
      <c r="A307" s="230" t="s">
        <v>5</v>
      </c>
      <c r="B307" s="230" t="s">
        <v>13</v>
      </c>
      <c r="C307" s="228">
        <v>5774997</v>
      </c>
      <c r="D307" s="228">
        <v>274439</v>
      </c>
      <c r="E307" s="228">
        <v>418851</v>
      </c>
      <c r="F307" s="228">
        <v>181545</v>
      </c>
      <c r="G307" s="228">
        <v>632</v>
      </c>
    </row>
    <row r="308" spans="1:7">
      <c r="A308" s="230" t="s">
        <v>6</v>
      </c>
      <c r="B308" s="230" t="s">
        <v>13</v>
      </c>
      <c r="C308" s="228">
        <v>467779270</v>
      </c>
      <c r="D308" s="228">
        <v>25713798</v>
      </c>
      <c r="E308" s="228">
        <v>28553482</v>
      </c>
      <c r="F308" s="228">
        <v>5846374</v>
      </c>
      <c r="G308" s="228">
        <v>29291353</v>
      </c>
    </row>
    <row r="309" spans="1:7">
      <c r="A309" s="230" t="s">
        <v>7</v>
      </c>
      <c r="B309" s="230" t="s">
        <v>13</v>
      </c>
      <c r="C309" s="228">
        <v>29079</v>
      </c>
      <c r="D309" s="228">
        <v>1827</v>
      </c>
      <c r="E309" s="228">
        <v>1957</v>
      </c>
      <c r="F309" s="228">
        <v>856</v>
      </c>
      <c r="G309" s="228">
        <v>0</v>
      </c>
    </row>
    <row r="310" spans="1:7">
      <c r="A310" s="230" t="s">
        <v>8</v>
      </c>
      <c r="B310" s="230" t="s">
        <v>13</v>
      </c>
      <c r="C310" s="228">
        <v>159172034</v>
      </c>
      <c r="D310" s="228">
        <v>2438362</v>
      </c>
      <c r="E310" s="228">
        <v>1687954</v>
      </c>
      <c r="F310" s="228">
        <v>704156</v>
      </c>
      <c r="G310" s="228">
        <v>2968250</v>
      </c>
    </row>
    <row r="311" spans="1:7">
      <c r="A311" s="230" t="s">
        <v>9</v>
      </c>
      <c r="B311" s="230" t="s">
        <v>13</v>
      </c>
      <c r="C311" s="228">
        <v>2186009</v>
      </c>
      <c r="D311" s="228">
        <v>147838</v>
      </c>
      <c r="E311" s="228">
        <v>161696</v>
      </c>
      <c r="F311" s="228">
        <v>85402</v>
      </c>
      <c r="G311" s="228">
        <v>18758</v>
      </c>
    </row>
    <row r="312" spans="1:7">
      <c r="A312" s="230" t="s">
        <v>10</v>
      </c>
      <c r="B312" s="230" t="s">
        <v>13</v>
      </c>
      <c r="C312" s="228">
        <v>27301894</v>
      </c>
      <c r="D312" s="228">
        <v>19298</v>
      </c>
      <c r="E312" s="228">
        <v>40196</v>
      </c>
      <c r="F312" s="228">
        <v>40656</v>
      </c>
      <c r="G312" s="228">
        <v>0</v>
      </c>
    </row>
    <row r="313" spans="1:7">
      <c r="A313" s="230" t="s">
        <v>11</v>
      </c>
      <c r="B313" s="230" t="s">
        <v>13</v>
      </c>
      <c r="C313" s="228">
        <v>1342621</v>
      </c>
      <c r="D313" s="228">
        <v>0</v>
      </c>
      <c r="E313" s="228">
        <v>0</v>
      </c>
      <c r="F313" s="228">
        <v>0</v>
      </c>
      <c r="G313" s="228">
        <v>0</v>
      </c>
    </row>
    <row r="314" spans="1:7">
      <c r="A314" s="230" t="s">
        <v>12</v>
      </c>
      <c r="B314" s="230" t="s">
        <v>13</v>
      </c>
      <c r="C314" s="228">
        <v>0</v>
      </c>
      <c r="D314" s="228">
        <v>-29328694</v>
      </c>
      <c r="E314" s="228">
        <v>-31675763</v>
      </c>
      <c r="F314" s="228">
        <v>0</v>
      </c>
      <c r="G314" s="228">
        <v>0</v>
      </c>
    </row>
    <row r="315" spans="1:7">
      <c r="A315" s="230" t="s">
        <v>13</v>
      </c>
      <c r="B315" s="230" t="s">
        <v>13</v>
      </c>
      <c r="C315" s="228">
        <v>199669094</v>
      </c>
      <c r="D315" s="228">
        <v>0</v>
      </c>
      <c r="E315" s="228">
        <v>0</v>
      </c>
      <c r="F315" s="228">
        <v>-7137836</v>
      </c>
      <c r="G315" s="228">
        <v>15020281</v>
      </c>
    </row>
    <row r="316" spans="1:7">
      <c r="A316" s="230" t="s">
        <v>14</v>
      </c>
      <c r="B316" s="230" t="s">
        <v>13</v>
      </c>
      <c r="C316" s="228">
        <v>137943216</v>
      </c>
      <c r="D316" s="228">
        <v>0</v>
      </c>
      <c r="E316" s="228">
        <v>0</v>
      </c>
      <c r="F316" s="228">
        <v>0</v>
      </c>
      <c r="G316" s="228">
        <v>0</v>
      </c>
    </row>
    <row r="317" spans="1:7">
      <c r="A317" s="230" t="s">
        <v>15</v>
      </c>
      <c r="B317" s="230" t="s">
        <v>13</v>
      </c>
      <c r="C317" s="228">
        <v>5987485</v>
      </c>
      <c r="D317" s="228">
        <v>0</v>
      </c>
      <c r="E317" s="228">
        <v>0</v>
      </c>
      <c r="F317" s="228">
        <v>0</v>
      </c>
      <c r="G317" s="228">
        <v>0</v>
      </c>
    </row>
    <row r="318" spans="1:7">
      <c r="A318" s="230" t="s">
        <v>16</v>
      </c>
      <c r="B318" s="230" t="s">
        <v>13</v>
      </c>
      <c r="C318" s="228">
        <v>1021676473</v>
      </c>
      <c r="D318" s="228">
        <v>0</v>
      </c>
      <c r="E318" s="228">
        <v>0</v>
      </c>
      <c r="F318" s="228">
        <v>0</v>
      </c>
      <c r="G318" s="228">
        <v>47800417</v>
      </c>
    </row>
    <row r="319" spans="1:7">
      <c r="A319" s="230" t="s">
        <v>17</v>
      </c>
      <c r="B319" s="230" t="s">
        <v>13</v>
      </c>
      <c r="C319" s="228">
        <v>225994793</v>
      </c>
      <c r="D319" s="228">
        <v>0</v>
      </c>
      <c r="E319" s="228">
        <v>0</v>
      </c>
      <c r="F319" s="228">
        <v>0</v>
      </c>
      <c r="G319" s="228">
        <v>0</v>
      </c>
    </row>
    <row r="320" spans="1:7">
      <c r="A320" s="230" t="s">
        <v>18</v>
      </c>
      <c r="B320" s="230" t="s">
        <v>13</v>
      </c>
      <c r="C320" s="228">
        <v>262422573</v>
      </c>
      <c r="D320" s="228">
        <v>0</v>
      </c>
      <c r="E320" s="228">
        <v>0</v>
      </c>
      <c r="F320" s="228">
        <v>0</v>
      </c>
      <c r="G320" s="228">
        <v>0</v>
      </c>
    </row>
    <row r="321" spans="1:7">
      <c r="A321" s="230" t="s">
        <v>19</v>
      </c>
      <c r="B321" s="230" t="s">
        <v>13</v>
      </c>
      <c r="C321" s="228">
        <v>131030049</v>
      </c>
      <c r="D321" s="228">
        <v>0</v>
      </c>
      <c r="E321" s="228">
        <v>0</v>
      </c>
      <c r="F321" s="228">
        <v>0</v>
      </c>
      <c r="G321" s="228">
        <v>0</v>
      </c>
    </row>
    <row r="322" spans="1:7">
      <c r="A322" s="230" t="s">
        <v>20</v>
      </c>
      <c r="B322" s="230" t="s">
        <v>13</v>
      </c>
      <c r="C322" s="228">
        <v>31093898</v>
      </c>
      <c r="D322" s="228">
        <v>0</v>
      </c>
      <c r="E322" s="228">
        <v>0</v>
      </c>
      <c r="F322" s="228">
        <v>0</v>
      </c>
      <c r="G322" s="228">
        <v>0</v>
      </c>
    </row>
    <row r="323" spans="1:7">
      <c r="A323" s="230" t="s">
        <v>21</v>
      </c>
      <c r="B323" s="230" t="s">
        <v>13</v>
      </c>
      <c r="C323" s="228">
        <v>650541313</v>
      </c>
      <c r="D323" s="228">
        <v>0</v>
      </c>
      <c r="E323" s="228">
        <v>0</v>
      </c>
      <c r="F323" s="228">
        <v>0</v>
      </c>
      <c r="G323" s="228">
        <v>0</v>
      </c>
    </row>
    <row r="324" spans="1:7">
      <c r="A324" s="230" t="s">
        <v>22</v>
      </c>
      <c r="B324" s="230" t="s">
        <v>13</v>
      </c>
      <c r="C324" s="228">
        <v>1672217786</v>
      </c>
      <c r="D324" s="228">
        <v>0</v>
      </c>
      <c r="E324" s="228">
        <v>0</v>
      </c>
      <c r="F324" s="228">
        <v>0</v>
      </c>
      <c r="G324" s="228">
        <v>0</v>
      </c>
    </row>
    <row r="325" spans="1:7">
      <c r="A325" s="230" t="s">
        <v>0</v>
      </c>
      <c r="B325" s="230" t="s">
        <v>14</v>
      </c>
      <c r="C325" s="228">
        <v>143593602</v>
      </c>
      <c r="D325" s="228">
        <v>15057395</v>
      </c>
      <c r="E325" s="228">
        <v>15093813</v>
      </c>
      <c r="F325" s="228">
        <v>4379677</v>
      </c>
      <c r="G325" s="228">
        <v>6158299</v>
      </c>
    </row>
    <row r="326" spans="1:7">
      <c r="A326" s="230" t="s">
        <v>1</v>
      </c>
      <c r="B326" s="230" t="s">
        <v>14</v>
      </c>
      <c r="C326" s="228">
        <v>24635</v>
      </c>
      <c r="D326" s="228">
        <v>1962</v>
      </c>
      <c r="E326" s="228">
        <v>172</v>
      </c>
      <c r="F326" s="228">
        <v>1450</v>
      </c>
      <c r="G326" s="228">
        <v>0</v>
      </c>
    </row>
    <row r="327" spans="1:7">
      <c r="A327" s="230" t="s">
        <v>2</v>
      </c>
      <c r="B327" s="230" t="s">
        <v>14</v>
      </c>
      <c r="C327" s="228">
        <v>250037471</v>
      </c>
      <c r="D327" s="228">
        <v>11067411</v>
      </c>
      <c r="E327" s="228">
        <v>12513434</v>
      </c>
      <c r="F327" s="228">
        <v>4633257</v>
      </c>
      <c r="G327" s="228">
        <v>39689894</v>
      </c>
    </row>
    <row r="328" spans="1:7">
      <c r="A328" s="230" t="s">
        <v>3</v>
      </c>
      <c r="B328" s="230" t="s">
        <v>14</v>
      </c>
      <c r="C328" s="228">
        <v>23565617</v>
      </c>
      <c r="D328" s="228">
        <v>1323893</v>
      </c>
      <c r="E328" s="228">
        <v>2237207</v>
      </c>
      <c r="F328" s="228">
        <v>224349</v>
      </c>
      <c r="G328" s="228">
        <v>1595534</v>
      </c>
    </row>
    <row r="329" spans="1:7">
      <c r="A329" s="230" t="s">
        <v>4</v>
      </c>
      <c r="B329" s="230" t="s">
        <v>14</v>
      </c>
      <c r="C329" s="228">
        <v>5496843</v>
      </c>
      <c r="D329" s="228">
        <v>741874</v>
      </c>
      <c r="E329" s="228">
        <v>886796</v>
      </c>
      <c r="F329" s="228">
        <v>196294</v>
      </c>
      <c r="G329" s="228">
        <v>92440</v>
      </c>
    </row>
    <row r="330" spans="1:7">
      <c r="A330" s="230" t="s">
        <v>5</v>
      </c>
      <c r="B330" s="230" t="s">
        <v>14</v>
      </c>
      <c r="C330" s="228">
        <v>145105254</v>
      </c>
      <c r="D330" s="228">
        <v>14378037</v>
      </c>
      <c r="E330" s="228">
        <v>12773235</v>
      </c>
      <c r="F330" s="228">
        <v>2837174</v>
      </c>
      <c r="G330" s="228">
        <v>25203456</v>
      </c>
    </row>
    <row r="331" spans="1:7">
      <c r="A331" s="230" t="s">
        <v>6</v>
      </c>
      <c r="B331" s="230" t="s">
        <v>14</v>
      </c>
      <c r="C331" s="228">
        <v>275869864</v>
      </c>
      <c r="D331" s="228">
        <v>30939514</v>
      </c>
      <c r="E331" s="228">
        <v>32545621</v>
      </c>
      <c r="F331" s="228">
        <v>5977494</v>
      </c>
      <c r="G331" s="228">
        <v>40937380</v>
      </c>
    </row>
    <row r="332" spans="1:7">
      <c r="A332" s="230" t="s">
        <v>7</v>
      </c>
      <c r="B332" s="230" t="s">
        <v>14</v>
      </c>
      <c r="C332" s="228">
        <v>3426447</v>
      </c>
      <c r="D332" s="228">
        <v>248289</v>
      </c>
      <c r="E332" s="228">
        <v>285560</v>
      </c>
      <c r="F332" s="228">
        <v>81395</v>
      </c>
      <c r="G332" s="228">
        <v>780070</v>
      </c>
    </row>
    <row r="333" spans="1:7">
      <c r="A333" s="230" t="s">
        <v>8</v>
      </c>
      <c r="B333" s="230" t="s">
        <v>14</v>
      </c>
      <c r="C333" s="228">
        <v>140054161</v>
      </c>
      <c r="D333" s="228">
        <v>6416126</v>
      </c>
      <c r="E333" s="228">
        <v>7473752</v>
      </c>
      <c r="F333" s="228">
        <v>1432610</v>
      </c>
      <c r="G333" s="228">
        <v>35197066</v>
      </c>
    </row>
    <row r="334" spans="1:7">
      <c r="A334" s="230" t="s">
        <v>9</v>
      </c>
      <c r="B334" s="230" t="s">
        <v>14</v>
      </c>
      <c r="C334" s="228">
        <v>49546756</v>
      </c>
      <c r="D334" s="228">
        <v>2948294</v>
      </c>
      <c r="E334" s="228">
        <v>2888475</v>
      </c>
      <c r="F334" s="228">
        <v>887996</v>
      </c>
      <c r="G334" s="228">
        <v>14269330</v>
      </c>
    </row>
    <row r="335" spans="1:7">
      <c r="A335" s="230" t="s">
        <v>10</v>
      </c>
      <c r="B335" s="230" t="s">
        <v>14</v>
      </c>
      <c r="C335" s="228">
        <v>166186448</v>
      </c>
      <c r="D335" s="228">
        <v>99132</v>
      </c>
      <c r="E335" s="228">
        <v>220941</v>
      </c>
      <c r="F335" s="228">
        <v>159106</v>
      </c>
      <c r="G335" s="228">
        <v>0</v>
      </c>
    </row>
    <row r="336" spans="1:7">
      <c r="A336" s="230" t="s">
        <v>11</v>
      </c>
      <c r="B336" s="230" t="s">
        <v>14</v>
      </c>
      <c r="C336" s="228">
        <v>21124406</v>
      </c>
      <c r="D336" s="228">
        <v>0</v>
      </c>
      <c r="E336" s="228">
        <v>0</v>
      </c>
      <c r="F336" s="228">
        <v>0</v>
      </c>
      <c r="G336" s="228">
        <v>0</v>
      </c>
    </row>
    <row r="337" spans="1:7">
      <c r="A337" s="230" t="s">
        <v>12</v>
      </c>
      <c r="B337" s="230" t="s">
        <v>14</v>
      </c>
      <c r="C337" s="228">
        <v>0</v>
      </c>
      <c r="D337" s="228">
        <v>-83221927</v>
      </c>
      <c r="E337" s="228">
        <v>-86919006</v>
      </c>
      <c r="F337" s="228">
        <v>0</v>
      </c>
      <c r="G337" s="228">
        <v>0</v>
      </c>
    </row>
    <row r="338" spans="1:7">
      <c r="A338" s="230" t="s">
        <v>13</v>
      </c>
      <c r="B338" s="230" t="s">
        <v>14</v>
      </c>
      <c r="C338" s="228">
        <v>111710663</v>
      </c>
      <c r="D338" s="228">
        <v>0</v>
      </c>
      <c r="E338" s="228">
        <v>0</v>
      </c>
      <c r="F338" s="228">
        <v>-20810802</v>
      </c>
      <c r="G338" s="228">
        <v>0</v>
      </c>
    </row>
    <row r="339" spans="1:7">
      <c r="A339" s="230" t="s">
        <v>14</v>
      </c>
      <c r="B339" s="230" t="s">
        <v>14</v>
      </c>
      <c r="C339" s="228">
        <v>441861977</v>
      </c>
      <c r="D339" s="228">
        <v>0</v>
      </c>
      <c r="E339" s="228">
        <v>0</v>
      </c>
      <c r="F339" s="228">
        <v>0</v>
      </c>
      <c r="G339" s="228">
        <v>0</v>
      </c>
    </row>
    <row r="340" spans="1:7">
      <c r="A340" s="230" t="s">
        <v>15</v>
      </c>
      <c r="B340" s="230" t="s">
        <v>14</v>
      </c>
      <c r="C340" s="228">
        <v>8840162</v>
      </c>
      <c r="D340" s="228">
        <v>0</v>
      </c>
      <c r="E340" s="228">
        <v>0</v>
      </c>
      <c r="F340" s="228">
        <v>0</v>
      </c>
      <c r="G340" s="228">
        <v>0</v>
      </c>
    </row>
    <row r="341" spans="1:7">
      <c r="A341" s="230" t="s">
        <v>16</v>
      </c>
      <c r="B341" s="230" t="s">
        <v>14</v>
      </c>
      <c r="C341" s="228">
        <v>1786444306</v>
      </c>
      <c r="D341" s="228">
        <v>0</v>
      </c>
      <c r="E341" s="228">
        <v>0</v>
      </c>
      <c r="F341" s="228">
        <v>0</v>
      </c>
      <c r="G341" s="228">
        <v>163923469</v>
      </c>
    </row>
    <row r="342" spans="1:7">
      <c r="A342" s="230" t="s">
        <v>17</v>
      </c>
      <c r="B342" s="230" t="s">
        <v>14</v>
      </c>
      <c r="C342" s="228">
        <v>1357152974</v>
      </c>
      <c r="D342" s="228">
        <v>0</v>
      </c>
      <c r="E342" s="228">
        <v>0</v>
      </c>
      <c r="F342" s="228">
        <v>0</v>
      </c>
      <c r="G342" s="228">
        <v>0</v>
      </c>
    </row>
    <row r="343" spans="1:7">
      <c r="A343" s="230" t="s">
        <v>18</v>
      </c>
      <c r="B343" s="230" t="s">
        <v>14</v>
      </c>
      <c r="C343" s="228">
        <v>778777965</v>
      </c>
      <c r="D343" s="228">
        <v>0</v>
      </c>
      <c r="E343" s="228">
        <v>0</v>
      </c>
      <c r="F343" s="228">
        <v>0</v>
      </c>
      <c r="G343" s="228">
        <v>0</v>
      </c>
    </row>
    <row r="344" spans="1:7">
      <c r="A344" s="230" t="s">
        <v>19</v>
      </c>
      <c r="B344" s="230" t="s">
        <v>14</v>
      </c>
      <c r="C344" s="228">
        <v>476238263</v>
      </c>
      <c r="D344" s="228">
        <v>0</v>
      </c>
      <c r="E344" s="228">
        <v>0</v>
      </c>
      <c r="F344" s="228">
        <v>0</v>
      </c>
      <c r="G344" s="228">
        <v>0</v>
      </c>
    </row>
    <row r="345" spans="1:7">
      <c r="A345" s="230" t="s">
        <v>20</v>
      </c>
      <c r="B345" s="230" t="s">
        <v>14</v>
      </c>
      <c r="C345" s="228">
        <v>107142992</v>
      </c>
      <c r="D345" s="228">
        <v>0</v>
      </c>
      <c r="E345" s="228">
        <v>0</v>
      </c>
      <c r="F345" s="228">
        <v>0</v>
      </c>
      <c r="G345" s="228">
        <v>0</v>
      </c>
    </row>
    <row r="346" spans="1:7">
      <c r="A346" s="230" t="s">
        <v>21</v>
      </c>
      <c r="B346" s="230" t="s">
        <v>14</v>
      </c>
      <c r="C346" s="228">
        <v>2719312194</v>
      </c>
      <c r="D346" s="228">
        <v>0</v>
      </c>
      <c r="E346" s="228">
        <v>0</v>
      </c>
      <c r="F346" s="228">
        <v>0</v>
      </c>
      <c r="G346" s="228">
        <v>0</v>
      </c>
    </row>
    <row r="347" spans="1:7">
      <c r="A347" s="230" t="s">
        <v>22</v>
      </c>
      <c r="B347" s="230" t="s">
        <v>14</v>
      </c>
      <c r="C347" s="228">
        <v>4505756500</v>
      </c>
      <c r="D347" s="228">
        <v>0</v>
      </c>
      <c r="E347" s="228">
        <v>0</v>
      </c>
      <c r="F347" s="228">
        <v>0</v>
      </c>
      <c r="G347" s="228">
        <v>0</v>
      </c>
    </row>
    <row r="348" spans="1:7">
      <c r="A348" s="230" t="s">
        <v>0</v>
      </c>
      <c r="B348" s="230" t="s">
        <v>15</v>
      </c>
      <c r="C348" s="228">
        <v>15327310</v>
      </c>
      <c r="D348" s="228">
        <v>1776377</v>
      </c>
      <c r="E348" s="228">
        <v>1819912</v>
      </c>
      <c r="F348" s="228">
        <v>309134</v>
      </c>
      <c r="G348" s="228">
        <v>321466</v>
      </c>
    </row>
    <row r="349" spans="1:7">
      <c r="A349" s="230" t="s">
        <v>1</v>
      </c>
      <c r="B349" s="230" t="s">
        <v>15</v>
      </c>
      <c r="C349" s="228">
        <v>2680476</v>
      </c>
      <c r="D349" s="228">
        <v>70868</v>
      </c>
      <c r="E349" s="228">
        <v>780</v>
      </c>
      <c r="F349" s="228">
        <v>82874</v>
      </c>
      <c r="G349" s="228">
        <v>0</v>
      </c>
    </row>
    <row r="350" spans="1:7">
      <c r="A350" s="230" t="s">
        <v>2</v>
      </c>
      <c r="B350" s="230" t="s">
        <v>15</v>
      </c>
      <c r="C350" s="228">
        <v>25117466</v>
      </c>
      <c r="D350" s="228">
        <v>848087</v>
      </c>
      <c r="E350" s="228">
        <v>645942</v>
      </c>
      <c r="F350" s="228">
        <v>216519</v>
      </c>
      <c r="G350" s="228">
        <v>0</v>
      </c>
    </row>
    <row r="351" spans="1:7">
      <c r="A351" s="230" t="s">
        <v>3</v>
      </c>
      <c r="B351" s="230" t="s">
        <v>15</v>
      </c>
      <c r="C351" s="228">
        <v>8862785</v>
      </c>
      <c r="D351" s="228">
        <v>260055</v>
      </c>
      <c r="E351" s="228">
        <v>464111</v>
      </c>
      <c r="F351" s="228">
        <v>79510</v>
      </c>
      <c r="G351" s="228">
        <v>318667</v>
      </c>
    </row>
    <row r="352" spans="1:7">
      <c r="A352" s="230" t="s">
        <v>4</v>
      </c>
      <c r="B352" s="230" t="s">
        <v>15</v>
      </c>
      <c r="C352" s="228">
        <v>968287</v>
      </c>
      <c r="D352" s="228">
        <v>112230</v>
      </c>
      <c r="E352" s="228">
        <v>124212</v>
      </c>
      <c r="F352" s="228">
        <v>37190</v>
      </c>
      <c r="G352" s="228">
        <v>4475</v>
      </c>
    </row>
    <row r="353" spans="1:7">
      <c r="A353" s="230" t="s">
        <v>5</v>
      </c>
      <c r="B353" s="230" t="s">
        <v>15</v>
      </c>
      <c r="C353" s="228">
        <v>5254878</v>
      </c>
      <c r="D353" s="228">
        <v>355038</v>
      </c>
      <c r="E353" s="228">
        <v>345349</v>
      </c>
      <c r="F353" s="228">
        <v>104700</v>
      </c>
      <c r="G353" s="228">
        <v>0</v>
      </c>
    </row>
    <row r="354" spans="1:7">
      <c r="A354" s="230" t="s">
        <v>6</v>
      </c>
      <c r="B354" s="230" t="s">
        <v>15</v>
      </c>
      <c r="C354" s="228">
        <v>24354868</v>
      </c>
      <c r="D354" s="228">
        <v>1300944</v>
      </c>
      <c r="E354" s="228">
        <v>1960467</v>
      </c>
      <c r="F354" s="228">
        <v>706839</v>
      </c>
      <c r="G354" s="228">
        <v>2489657</v>
      </c>
    </row>
    <row r="355" spans="1:7">
      <c r="A355" s="230" t="s">
        <v>7</v>
      </c>
      <c r="B355" s="230" t="s">
        <v>15</v>
      </c>
      <c r="C355" s="228">
        <v>7521578</v>
      </c>
      <c r="D355" s="228">
        <v>508547</v>
      </c>
      <c r="E355" s="228">
        <v>459138</v>
      </c>
      <c r="F355" s="228">
        <v>93867</v>
      </c>
      <c r="G355" s="228">
        <v>0</v>
      </c>
    </row>
    <row r="356" spans="1:7">
      <c r="A356" s="230" t="s">
        <v>8</v>
      </c>
      <c r="B356" s="230" t="s">
        <v>15</v>
      </c>
      <c r="C356" s="228">
        <v>37045625</v>
      </c>
      <c r="D356" s="228">
        <v>1896086</v>
      </c>
      <c r="E356" s="228">
        <v>1817376</v>
      </c>
      <c r="F356" s="228">
        <v>750274</v>
      </c>
      <c r="G356" s="228">
        <v>8638436</v>
      </c>
    </row>
    <row r="357" spans="1:7">
      <c r="A357" s="230" t="s">
        <v>9</v>
      </c>
      <c r="B357" s="230" t="s">
        <v>15</v>
      </c>
      <c r="C357" s="228">
        <v>12860543</v>
      </c>
      <c r="D357" s="228">
        <v>685491</v>
      </c>
      <c r="E357" s="228">
        <v>1469033</v>
      </c>
      <c r="F357" s="228">
        <v>85884</v>
      </c>
      <c r="G357" s="228">
        <v>4710575</v>
      </c>
    </row>
    <row r="358" spans="1:7">
      <c r="A358" s="230" t="s">
        <v>10</v>
      </c>
      <c r="B358" s="230" t="s">
        <v>15</v>
      </c>
      <c r="C358" s="228">
        <v>3098235</v>
      </c>
      <c r="D358" s="228">
        <v>11908</v>
      </c>
      <c r="E358" s="228">
        <v>22278</v>
      </c>
      <c r="F358" s="228">
        <v>21267</v>
      </c>
      <c r="G358" s="228">
        <v>0</v>
      </c>
    </row>
    <row r="359" spans="1:7">
      <c r="A359" s="230" t="s">
        <v>11</v>
      </c>
      <c r="B359" s="230" t="s">
        <v>15</v>
      </c>
      <c r="C359" s="228">
        <v>229046</v>
      </c>
      <c r="D359" s="228">
        <v>0</v>
      </c>
      <c r="E359" s="228">
        <v>0</v>
      </c>
      <c r="F359" s="228">
        <v>0</v>
      </c>
      <c r="G359" s="228">
        <v>0</v>
      </c>
    </row>
    <row r="360" spans="1:7">
      <c r="A360" s="230" t="s">
        <v>12</v>
      </c>
      <c r="B360" s="230" t="s">
        <v>15</v>
      </c>
      <c r="C360" s="228">
        <v>0</v>
      </c>
      <c r="D360" s="228">
        <v>-7825631</v>
      </c>
      <c r="E360" s="228">
        <v>-9128598</v>
      </c>
      <c r="F360" s="228">
        <v>0</v>
      </c>
      <c r="G360" s="228">
        <v>0</v>
      </c>
    </row>
    <row r="361" spans="1:7">
      <c r="A361" s="230" t="s">
        <v>13</v>
      </c>
      <c r="B361" s="230" t="s">
        <v>15</v>
      </c>
      <c r="C361" s="228">
        <v>13205895</v>
      </c>
      <c r="D361" s="228">
        <v>0</v>
      </c>
      <c r="E361" s="228">
        <v>0</v>
      </c>
      <c r="F361" s="228">
        <v>-2488058</v>
      </c>
      <c r="G361" s="228">
        <v>0</v>
      </c>
    </row>
    <row r="362" spans="1:7">
      <c r="A362" s="230" t="s">
        <v>14</v>
      </c>
      <c r="B362" s="230" t="s">
        <v>15</v>
      </c>
      <c r="C362" s="228">
        <v>15852493</v>
      </c>
      <c r="D362" s="228">
        <v>0</v>
      </c>
      <c r="E362" s="228">
        <v>0</v>
      </c>
      <c r="F362" s="228">
        <v>0</v>
      </c>
      <c r="G362" s="228">
        <v>0</v>
      </c>
    </row>
    <row r="363" spans="1:7">
      <c r="A363" s="230" t="s">
        <v>15</v>
      </c>
      <c r="B363" s="230" t="s">
        <v>15</v>
      </c>
      <c r="C363" s="228">
        <v>1123567</v>
      </c>
      <c r="D363" s="228">
        <v>0</v>
      </c>
      <c r="E363" s="228">
        <v>0</v>
      </c>
      <c r="F363" s="228">
        <v>0</v>
      </c>
      <c r="G363" s="228">
        <v>0</v>
      </c>
    </row>
    <row r="364" spans="1:7">
      <c r="A364" s="230" t="s">
        <v>16</v>
      </c>
      <c r="B364" s="230" t="s">
        <v>15</v>
      </c>
      <c r="C364" s="228">
        <v>173503052</v>
      </c>
      <c r="D364" s="228">
        <v>0</v>
      </c>
      <c r="E364" s="228">
        <v>0</v>
      </c>
      <c r="F364" s="228">
        <v>0</v>
      </c>
      <c r="G364" s="228">
        <v>16483276</v>
      </c>
    </row>
    <row r="365" spans="1:7">
      <c r="A365" s="230" t="s">
        <v>17</v>
      </c>
      <c r="B365" s="230" t="s">
        <v>15</v>
      </c>
      <c r="C365" s="228">
        <v>4873284</v>
      </c>
      <c r="D365" s="228">
        <v>0</v>
      </c>
      <c r="E365" s="228">
        <v>0</v>
      </c>
      <c r="F365" s="228">
        <v>0</v>
      </c>
      <c r="G365" s="228">
        <v>0</v>
      </c>
    </row>
    <row r="366" spans="1:7">
      <c r="A366" s="230" t="s">
        <v>18</v>
      </c>
      <c r="B366" s="230" t="s">
        <v>15</v>
      </c>
      <c r="C366" s="228">
        <v>14605659</v>
      </c>
      <c r="D366" s="228">
        <v>0</v>
      </c>
      <c r="E366" s="228">
        <v>0</v>
      </c>
      <c r="F366" s="228">
        <v>0</v>
      </c>
      <c r="G366" s="228">
        <v>0</v>
      </c>
    </row>
    <row r="367" spans="1:7">
      <c r="A367" s="230" t="s">
        <v>19</v>
      </c>
      <c r="B367" s="230" t="s">
        <v>15</v>
      </c>
      <c r="C367" s="228">
        <v>17489854</v>
      </c>
      <c r="D367" s="228">
        <v>0</v>
      </c>
      <c r="E367" s="228">
        <v>0</v>
      </c>
      <c r="F367" s="228">
        <v>0</v>
      </c>
      <c r="G367" s="228">
        <v>0</v>
      </c>
    </row>
    <row r="368" spans="1:7">
      <c r="A368" s="230" t="s">
        <v>20</v>
      </c>
      <c r="B368" s="230" t="s">
        <v>15</v>
      </c>
      <c r="C368" s="228">
        <v>4180882</v>
      </c>
      <c r="D368" s="228">
        <v>0</v>
      </c>
      <c r="E368" s="228">
        <v>0</v>
      </c>
      <c r="F368" s="228">
        <v>0</v>
      </c>
      <c r="G368" s="228">
        <v>0</v>
      </c>
    </row>
    <row r="369" spans="1:7">
      <c r="A369" s="230" t="s">
        <v>21</v>
      </c>
      <c r="B369" s="230" t="s">
        <v>15</v>
      </c>
      <c r="C369" s="228">
        <v>41149679</v>
      </c>
      <c r="D369" s="228">
        <v>0</v>
      </c>
      <c r="E369" s="228">
        <v>0</v>
      </c>
      <c r="F369" s="228">
        <v>0</v>
      </c>
      <c r="G369" s="228">
        <v>0</v>
      </c>
    </row>
    <row r="370" spans="1:7">
      <c r="A370" s="230" t="s">
        <v>22</v>
      </c>
      <c r="B370" s="230" t="s">
        <v>15</v>
      </c>
      <c r="C370" s="228">
        <v>214652731</v>
      </c>
      <c r="D370" s="228">
        <v>0</v>
      </c>
      <c r="E370" s="228">
        <v>0</v>
      </c>
      <c r="F370" s="228">
        <v>0</v>
      </c>
      <c r="G370" s="228">
        <v>0</v>
      </c>
    </row>
    <row r="371" spans="1:7">
      <c r="A371" s="230" t="s">
        <v>0</v>
      </c>
      <c r="B371" s="230" t="s">
        <v>16</v>
      </c>
      <c r="C371" s="228">
        <v>1530841753</v>
      </c>
      <c r="D371" s="228">
        <v>100055253</v>
      </c>
      <c r="E371" s="228">
        <v>44075213</v>
      </c>
      <c r="F371" s="228">
        <v>33299321</v>
      </c>
      <c r="G371" s="228">
        <v>96966654</v>
      </c>
    </row>
    <row r="372" spans="1:7">
      <c r="A372" s="230" t="s">
        <v>1</v>
      </c>
      <c r="B372" s="230" t="s">
        <v>16</v>
      </c>
      <c r="C372" s="228">
        <v>1510543429</v>
      </c>
      <c r="D372" s="228">
        <v>8737220</v>
      </c>
      <c r="E372" s="228">
        <v>1160080</v>
      </c>
      <c r="F372" s="228">
        <v>36715342</v>
      </c>
      <c r="G372" s="228">
        <v>1001707896</v>
      </c>
    </row>
    <row r="373" spans="1:7">
      <c r="A373" s="230" t="s">
        <v>2</v>
      </c>
      <c r="B373" s="230" t="s">
        <v>16</v>
      </c>
      <c r="C373" s="228">
        <v>856135628</v>
      </c>
      <c r="D373" s="228">
        <v>26709648</v>
      </c>
      <c r="E373" s="228">
        <v>33912547</v>
      </c>
      <c r="F373" s="228">
        <v>13506123</v>
      </c>
      <c r="G373" s="228">
        <v>173772202</v>
      </c>
    </row>
    <row r="374" spans="1:7">
      <c r="A374" s="230" t="s">
        <v>3</v>
      </c>
      <c r="B374" s="230" t="s">
        <v>16</v>
      </c>
      <c r="C374" s="228">
        <v>439866027</v>
      </c>
      <c r="D374" s="228">
        <v>25475435</v>
      </c>
      <c r="E374" s="228">
        <v>26503858</v>
      </c>
      <c r="F374" s="228">
        <v>4493149</v>
      </c>
      <c r="G374" s="228">
        <v>107202557</v>
      </c>
    </row>
    <row r="375" spans="1:7">
      <c r="A375" s="230" t="s">
        <v>4</v>
      </c>
      <c r="B375" s="230" t="s">
        <v>16</v>
      </c>
      <c r="C375" s="228">
        <v>111634378</v>
      </c>
      <c r="D375" s="228">
        <v>14967161</v>
      </c>
      <c r="E375" s="228">
        <v>16060374</v>
      </c>
      <c r="F375" s="228">
        <v>4398978</v>
      </c>
      <c r="G375" s="228">
        <v>17095169</v>
      </c>
    </row>
    <row r="376" spans="1:7">
      <c r="A376" s="230" t="s">
        <v>5</v>
      </c>
      <c r="B376" s="230" t="s">
        <v>16</v>
      </c>
      <c r="C376" s="228">
        <v>333756711</v>
      </c>
      <c r="D376" s="228">
        <v>31492419</v>
      </c>
      <c r="E376" s="228">
        <v>28004617</v>
      </c>
      <c r="F376" s="228">
        <v>7680526</v>
      </c>
      <c r="G376" s="228">
        <v>96279421</v>
      </c>
    </row>
    <row r="377" spans="1:7">
      <c r="A377" s="230" t="s">
        <v>6</v>
      </c>
      <c r="B377" s="230" t="s">
        <v>16</v>
      </c>
      <c r="C377" s="228">
        <v>2971769779</v>
      </c>
      <c r="D377" s="228">
        <v>256161186</v>
      </c>
      <c r="E377" s="228">
        <v>212825956</v>
      </c>
      <c r="F377" s="228">
        <v>74883162</v>
      </c>
      <c r="G377" s="228">
        <v>874848829</v>
      </c>
    </row>
    <row r="378" spans="1:7">
      <c r="A378" s="230" t="s">
        <v>7</v>
      </c>
      <c r="B378" s="230" t="s">
        <v>16</v>
      </c>
      <c r="C378" s="228">
        <v>374662427</v>
      </c>
      <c r="D378" s="228">
        <v>25319144</v>
      </c>
      <c r="E378" s="228">
        <v>24210322</v>
      </c>
      <c r="F378" s="228">
        <v>10078897</v>
      </c>
      <c r="G378" s="228">
        <v>43117243</v>
      </c>
    </row>
    <row r="379" spans="1:7">
      <c r="A379" s="230" t="s">
        <v>8</v>
      </c>
      <c r="B379" s="230" t="s">
        <v>16</v>
      </c>
      <c r="C379" s="228">
        <v>4815623201</v>
      </c>
      <c r="D379" s="228">
        <v>274747052</v>
      </c>
      <c r="E379" s="228">
        <v>287250314</v>
      </c>
      <c r="F379" s="228">
        <v>45700654</v>
      </c>
      <c r="G379" s="228">
        <v>2510050921</v>
      </c>
    </row>
    <row r="380" spans="1:7">
      <c r="A380" s="230" t="s">
        <v>9</v>
      </c>
      <c r="B380" s="230" t="s">
        <v>16</v>
      </c>
      <c r="C380" s="228">
        <v>501002716</v>
      </c>
      <c r="D380" s="228">
        <v>27827428</v>
      </c>
      <c r="E380" s="228">
        <v>60657912</v>
      </c>
      <c r="F380" s="228">
        <v>3405917</v>
      </c>
      <c r="G380" s="228">
        <v>175948186</v>
      </c>
    </row>
    <row r="381" spans="1:7">
      <c r="A381" s="230" t="s">
        <v>10</v>
      </c>
      <c r="B381" s="230" t="s">
        <v>16</v>
      </c>
      <c r="C381" s="228">
        <v>869621174</v>
      </c>
      <c r="D381" s="228">
        <v>2451950</v>
      </c>
      <c r="E381" s="228">
        <v>6021613</v>
      </c>
      <c r="F381" s="228">
        <v>840888</v>
      </c>
      <c r="G381" s="228">
        <v>9704379</v>
      </c>
    </row>
    <row r="382" spans="1:7">
      <c r="A382" s="230" t="s">
        <v>11</v>
      </c>
      <c r="B382" s="230" t="s">
        <v>16</v>
      </c>
      <c r="C382" s="228">
        <v>40018651</v>
      </c>
      <c r="D382" s="228">
        <v>0</v>
      </c>
      <c r="E382" s="228">
        <v>0</v>
      </c>
      <c r="F382" s="228">
        <v>0</v>
      </c>
      <c r="G382" s="228">
        <v>0</v>
      </c>
    </row>
    <row r="383" spans="1:7">
      <c r="A383" s="230" t="s">
        <v>12</v>
      </c>
      <c r="B383" s="230" t="s">
        <v>16</v>
      </c>
      <c r="C383" s="228">
        <v>0</v>
      </c>
      <c r="D383" s="228">
        <v>-793943896</v>
      </c>
      <c r="E383" s="228">
        <v>-740682806</v>
      </c>
      <c r="F383" s="228">
        <v>0</v>
      </c>
      <c r="G383" s="228">
        <v>0</v>
      </c>
    </row>
    <row r="384" spans="1:7">
      <c r="A384" s="230" t="s">
        <v>13</v>
      </c>
      <c r="B384" s="230" t="s">
        <v>16</v>
      </c>
      <c r="C384" s="228">
        <v>572803784</v>
      </c>
      <c r="D384" s="228">
        <v>0</v>
      </c>
      <c r="E384" s="228">
        <v>0</v>
      </c>
      <c r="F384" s="228">
        <v>-235002957</v>
      </c>
      <c r="G384" s="228">
        <v>15020281</v>
      </c>
    </row>
    <row r="385" spans="1:7">
      <c r="A385" s="230" t="s">
        <v>14</v>
      </c>
      <c r="B385" s="230" t="s">
        <v>16</v>
      </c>
      <c r="C385" s="228">
        <v>1410054063</v>
      </c>
      <c r="D385" s="228">
        <v>0</v>
      </c>
      <c r="E385" s="228">
        <v>0</v>
      </c>
      <c r="F385" s="228">
        <v>0</v>
      </c>
      <c r="G385" s="228">
        <v>0</v>
      </c>
    </row>
    <row r="386" spans="1:7">
      <c r="A386" s="230" t="s">
        <v>15</v>
      </c>
      <c r="B386" s="230" t="s">
        <v>16</v>
      </c>
      <c r="C386" s="228">
        <v>91432779</v>
      </c>
      <c r="D386" s="228">
        <v>0</v>
      </c>
      <c r="E386" s="228">
        <v>0</v>
      </c>
      <c r="F386" s="228">
        <v>0</v>
      </c>
      <c r="G386" s="228">
        <v>0</v>
      </c>
    </row>
    <row r="387" spans="1:7">
      <c r="A387" s="230" t="s">
        <v>16</v>
      </c>
      <c r="B387" s="230" t="s">
        <v>16</v>
      </c>
      <c r="C387" s="228">
        <v>16429766500</v>
      </c>
      <c r="D387" s="228">
        <v>0</v>
      </c>
      <c r="E387" s="228">
        <v>0</v>
      </c>
      <c r="F387" s="228">
        <v>0</v>
      </c>
      <c r="G387" s="228">
        <v>5121713738</v>
      </c>
    </row>
    <row r="388" spans="1:7">
      <c r="A388" s="230" t="s">
        <v>17</v>
      </c>
      <c r="B388" s="230" t="s">
        <v>16</v>
      </c>
      <c r="C388" s="228">
        <v>3503093204</v>
      </c>
      <c r="D388" s="228">
        <v>0</v>
      </c>
      <c r="E388" s="228">
        <v>0</v>
      </c>
      <c r="F388" s="228">
        <v>0</v>
      </c>
      <c r="G388" s="228">
        <v>0</v>
      </c>
    </row>
    <row r="389" spans="1:7">
      <c r="A389" s="230" t="s">
        <v>18</v>
      </c>
      <c r="B389" s="230" t="s">
        <v>16</v>
      </c>
      <c r="C389" s="228">
        <v>5189171227</v>
      </c>
      <c r="D389" s="228">
        <v>0</v>
      </c>
      <c r="E389" s="228">
        <v>0</v>
      </c>
      <c r="F389" s="228">
        <v>0</v>
      </c>
      <c r="G389" s="228">
        <v>0</v>
      </c>
    </row>
    <row r="390" spans="1:7">
      <c r="A390" s="230" t="s">
        <v>19</v>
      </c>
      <c r="B390" s="230" t="s">
        <v>16</v>
      </c>
      <c r="C390" s="228">
        <v>1525209527</v>
      </c>
      <c r="D390" s="228">
        <v>0</v>
      </c>
      <c r="E390" s="228">
        <v>0</v>
      </c>
      <c r="F390" s="228">
        <v>0</v>
      </c>
      <c r="G390" s="228">
        <v>0</v>
      </c>
    </row>
    <row r="391" spans="1:7">
      <c r="A391" s="230" t="s">
        <v>20</v>
      </c>
      <c r="B391" s="230" t="s">
        <v>16</v>
      </c>
      <c r="C391" s="228">
        <v>867452877</v>
      </c>
      <c r="D391" s="228">
        <v>0</v>
      </c>
      <c r="E391" s="228">
        <v>0</v>
      </c>
      <c r="F391" s="228">
        <v>0</v>
      </c>
      <c r="G391" s="228">
        <v>0</v>
      </c>
    </row>
    <row r="392" spans="1:7">
      <c r="A392" s="230" t="s">
        <v>21</v>
      </c>
      <c r="B392" s="230" t="s">
        <v>16</v>
      </c>
      <c r="C392" s="228">
        <v>11084926835</v>
      </c>
      <c r="D392" s="228">
        <v>0</v>
      </c>
      <c r="E392" s="228">
        <v>0</v>
      </c>
      <c r="F392" s="228">
        <v>0</v>
      </c>
      <c r="G392" s="228">
        <v>0</v>
      </c>
    </row>
    <row r="393" spans="1:7">
      <c r="A393" s="230" t="s">
        <v>22</v>
      </c>
      <c r="B393" s="230" t="s">
        <v>16</v>
      </c>
      <c r="C393" s="228">
        <v>27514693335</v>
      </c>
      <c r="D393" s="228">
        <v>0</v>
      </c>
      <c r="E393" s="228">
        <v>0</v>
      </c>
      <c r="F393" s="228">
        <v>0</v>
      </c>
      <c r="G393" s="228">
        <v>0</v>
      </c>
    </row>
    <row r="394" spans="1:7">
      <c r="A394" s="230" t="s">
        <v>0</v>
      </c>
      <c r="B394" s="230" t="s">
        <v>23</v>
      </c>
      <c r="C394" s="228">
        <v>609945879</v>
      </c>
      <c r="D394" s="228">
        <v>92878039</v>
      </c>
      <c r="E394" s="228">
        <v>133585415</v>
      </c>
      <c r="F394" s="228">
        <v>21236217</v>
      </c>
      <c r="G394" s="228">
        <v>18138407</v>
      </c>
    </row>
    <row r="395" spans="1:7">
      <c r="A395" s="230" t="s">
        <v>1</v>
      </c>
      <c r="B395" s="230" t="s">
        <v>23</v>
      </c>
      <c r="C395" s="228">
        <v>0</v>
      </c>
      <c r="D395" s="228">
        <v>0</v>
      </c>
      <c r="E395" s="228">
        <v>0</v>
      </c>
      <c r="F395" s="228">
        <v>0</v>
      </c>
      <c r="G395" s="228">
        <v>0</v>
      </c>
    </row>
    <row r="396" spans="1:7">
      <c r="A396" s="230" t="s">
        <v>2</v>
      </c>
      <c r="B396" s="230" t="s">
        <v>23</v>
      </c>
      <c r="C396" s="228">
        <v>1128866975</v>
      </c>
      <c r="D396" s="228">
        <v>56944232</v>
      </c>
      <c r="E396" s="228">
        <v>82034851</v>
      </c>
      <c r="F396" s="228">
        <v>24434481</v>
      </c>
      <c r="G396" s="228">
        <v>86313955</v>
      </c>
    </row>
    <row r="397" spans="1:7">
      <c r="A397" s="230" t="s">
        <v>3</v>
      </c>
      <c r="B397" s="230" t="s">
        <v>23</v>
      </c>
      <c r="C397" s="228">
        <v>280496604</v>
      </c>
      <c r="D397" s="228">
        <v>14206800</v>
      </c>
      <c r="E397" s="228">
        <v>22797525</v>
      </c>
      <c r="F397" s="228">
        <v>2286340</v>
      </c>
      <c r="G397" s="228">
        <v>41771478</v>
      </c>
    </row>
    <row r="398" spans="1:7">
      <c r="A398" s="230" t="s">
        <v>4</v>
      </c>
      <c r="B398" s="230" t="s">
        <v>23</v>
      </c>
      <c r="C398" s="228">
        <v>57410420</v>
      </c>
      <c r="D398" s="228">
        <v>6813545</v>
      </c>
      <c r="E398" s="228">
        <v>7283178</v>
      </c>
      <c r="F398" s="228">
        <v>1061445</v>
      </c>
      <c r="G398" s="228">
        <v>999009</v>
      </c>
    </row>
    <row r="399" spans="1:7">
      <c r="A399" s="230" t="s">
        <v>5</v>
      </c>
      <c r="B399" s="230" t="s">
        <v>23</v>
      </c>
      <c r="C399" s="228">
        <v>53348265</v>
      </c>
      <c r="D399" s="228">
        <v>2704483</v>
      </c>
      <c r="E399" s="228">
        <v>4406941</v>
      </c>
      <c r="F399" s="228">
        <v>1220718</v>
      </c>
      <c r="G399" s="228">
        <v>28267337</v>
      </c>
    </row>
    <row r="400" spans="1:7">
      <c r="A400" s="230" t="s">
        <v>6</v>
      </c>
      <c r="B400" s="230" t="s">
        <v>23</v>
      </c>
      <c r="C400" s="228">
        <v>568827559</v>
      </c>
      <c r="D400" s="228">
        <v>72941537</v>
      </c>
      <c r="E400" s="228">
        <v>104639506</v>
      </c>
      <c r="F400" s="228">
        <v>11655304</v>
      </c>
      <c r="G400" s="228">
        <v>110740079</v>
      </c>
    </row>
    <row r="401" spans="1:7">
      <c r="A401" s="230" t="s">
        <v>7</v>
      </c>
      <c r="B401" s="230" t="s">
        <v>23</v>
      </c>
      <c r="C401" s="228">
        <v>28251366</v>
      </c>
      <c r="D401" s="228">
        <v>2299359</v>
      </c>
      <c r="E401" s="228">
        <v>2580820</v>
      </c>
      <c r="F401" s="228">
        <v>1230972</v>
      </c>
      <c r="G401" s="228">
        <v>7352073</v>
      </c>
    </row>
    <row r="402" spans="1:7">
      <c r="A402" s="230" t="s">
        <v>8</v>
      </c>
      <c r="B402" s="230" t="s">
        <v>23</v>
      </c>
      <c r="C402" s="228">
        <v>531284643</v>
      </c>
      <c r="D402" s="228">
        <v>31653873</v>
      </c>
      <c r="E402" s="228">
        <v>45084675</v>
      </c>
      <c r="F402" s="228">
        <v>4996728</v>
      </c>
      <c r="G402" s="228">
        <v>147492432</v>
      </c>
    </row>
    <row r="403" spans="1:7">
      <c r="A403" s="230" t="s">
        <v>9</v>
      </c>
      <c r="B403" s="230" t="s">
        <v>23</v>
      </c>
      <c r="C403" s="228">
        <v>271489605</v>
      </c>
      <c r="D403" s="228">
        <v>12992601</v>
      </c>
      <c r="E403" s="228">
        <v>27204190</v>
      </c>
      <c r="F403" s="228">
        <v>1133855</v>
      </c>
      <c r="G403" s="228">
        <v>54171956</v>
      </c>
    </row>
    <row r="404" spans="1:7">
      <c r="A404" s="230" t="s">
        <v>10</v>
      </c>
      <c r="B404" s="230" t="s">
        <v>23</v>
      </c>
      <c r="C404" s="228">
        <v>181761058</v>
      </c>
      <c r="D404" s="228">
        <v>326050</v>
      </c>
      <c r="E404" s="228">
        <v>755474</v>
      </c>
      <c r="F404" s="228">
        <v>489679</v>
      </c>
      <c r="G404" s="228">
        <v>119853</v>
      </c>
    </row>
    <row r="405" spans="1:7">
      <c r="A405" s="230" t="s">
        <v>11</v>
      </c>
      <c r="B405" s="230" t="s">
        <v>23</v>
      </c>
      <c r="C405" s="228">
        <v>8684665</v>
      </c>
      <c r="D405" s="228">
        <v>0</v>
      </c>
      <c r="E405" s="228">
        <v>0</v>
      </c>
      <c r="F405" s="228">
        <v>492</v>
      </c>
      <c r="G405" s="228">
        <v>0</v>
      </c>
    </row>
    <row r="406" spans="1:7">
      <c r="A406" s="230" t="s">
        <v>12</v>
      </c>
      <c r="B406" s="230" t="s">
        <v>23</v>
      </c>
      <c r="C406" s="228">
        <v>7035190</v>
      </c>
      <c r="D406" s="228">
        <v>-293760519</v>
      </c>
      <c r="E406" s="228">
        <v>-430372575</v>
      </c>
      <c r="F406" s="228">
        <v>0</v>
      </c>
      <c r="G406" s="228">
        <v>0</v>
      </c>
    </row>
    <row r="407" spans="1:7">
      <c r="A407" s="230" t="s">
        <v>13</v>
      </c>
      <c r="B407" s="230" t="s">
        <v>23</v>
      </c>
      <c r="C407" s="228">
        <v>511723674</v>
      </c>
      <c r="D407" s="228">
        <v>0</v>
      </c>
      <c r="E407" s="228">
        <v>0</v>
      </c>
      <c r="F407" s="228">
        <v>-69746231</v>
      </c>
      <c r="G407" s="228">
        <v>191021689</v>
      </c>
    </row>
    <row r="408" spans="1:7">
      <c r="A408" s="230" t="s">
        <v>14</v>
      </c>
      <c r="B408" s="230" t="s">
        <v>23</v>
      </c>
      <c r="C408" s="228">
        <v>1545520497</v>
      </c>
      <c r="D408" s="228">
        <v>0</v>
      </c>
      <c r="E408" s="228">
        <v>0</v>
      </c>
      <c r="F408" s="228">
        <v>0</v>
      </c>
      <c r="G408" s="228">
        <v>287208347</v>
      </c>
    </row>
    <row r="409" spans="1:7">
      <c r="A409" s="230" t="s">
        <v>15</v>
      </c>
      <c r="B409" s="230" t="s">
        <v>23</v>
      </c>
      <c r="C409" s="228">
        <v>110151796</v>
      </c>
      <c r="D409" s="228">
        <v>0</v>
      </c>
      <c r="E409" s="228">
        <v>0</v>
      </c>
      <c r="F409" s="228">
        <v>0</v>
      </c>
      <c r="G409" s="228">
        <v>26751546</v>
      </c>
    </row>
    <row r="410" spans="1:7">
      <c r="A410" s="230" t="s">
        <v>16</v>
      </c>
      <c r="B410" s="230" t="s">
        <v>23</v>
      </c>
      <c r="C410" s="228">
        <v>5894798196</v>
      </c>
      <c r="D410" s="228">
        <v>0</v>
      </c>
      <c r="E410" s="228">
        <v>0</v>
      </c>
      <c r="F410" s="228">
        <v>0</v>
      </c>
      <c r="G410" s="228">
        <v>1000348161</v>
      </c>
    </row>
    <row r="411" spans="1:7">
      <c r="A411" s="230" t="s">
        <v>17</v>
      </c>
      <c r="B411" s="230" t="s">
        <v>23</v>
      </c>
      <c r="C411" s="228">
        <v>0</v>
      </c>
      <c r="D411" s="228">
        <v>0</v>
      </c>
      <c r="E411" s="228">
        <v>0</v>
      </c>
      <c r="F411" s="228">
        <v>0</v>
      </c>
      <c r="G411" s="228">
        <v>0</v>
      </c>
    </row>
    <row r="412" spans="1:7">
      <c r="A412" s="230" t="s">
        <v>18</v>
      </c>
      <c r="B412" s="230" t="s">
        <v>23</v>
      </c>
      <c r="C412" s="228">
        <v>0</v>
      </c>
      <c r="D412" s="228">
        <v>0</v>
      </c>
      <c r="E412" s="228">
        <v>0</v>
      </c>
      <c r="F412" s="228">
        <v>0</v>
      </c>
      <c r="G412" s="228">
        <v>0</v>
      </c>
    </row>
    <row r="413" spans="1:7">
      <c r="A413" s="230" t="s">
        <v>19</v>
      </c>
      <c r="B413" s="230" t="s">
        <v>23</v>
      </c>
      <c r="C413" s="228">
        <v>0</v>
      </c>
      <c r="D413" s="228">
        <v>0</v>
      </c>
      <c r="E413" s="228">
        <v>0</v>
      </c>
      <c r="F413" s="228">
        <v>0</v>
      </c>
      <c r="G413" s="228">
        <v>0</v>
      </c>
    </row>
    <row r="414" spans="1:7">
      <c r="A414" s="230" t="s">
        <v>20</v>
      </c>
      <c r="B414" s="230" t="s">
        <v>23</v>
      </c>
      <c r="C414" s="228">
        <v>0</v>
      </c>
      <c r="D414" s="228">
        <v>0</v>
      </c>
      <c r="E414" s="228">
        <v>0</v>
      </c>
      <c r="F414" s="228">
        <v>0</v>
      </c>
      <c r="G414" s="228">
        <v>0</v>
      </c>
    </row>
    <row r="415" spans="1:7">
      <c r="A415" s="230" t="s">
        <v>21</v>
      </c>
      <c r="B415" s="230" t="s">
        <v>23</v>
      </c>
      <c r="C415" s="228">
        <v>0</v>
      </c>
      <c r="D415" s="228">
        <v>0</v>
      </c>
      <c r="E415" s="228">
        <v>0</v>
      </c>
      <c r="F415" s="228">
        <v>0</v>
      </c>
      <c r="G415" s="228">
        <v>0</v>
      </c>
    </row>
    <row r="416" spans="1:7">
      <c r="A416" s="230" t="s">
        <v>22</v>
      </c>
      <c r="B416" s="230" t="s">
        <v>23</v>
      </c>
      <c r="C416" s="228">
        <v>5894798196</v>
      </c>
      <c r="D416" s="228">
        <v>0</v>
      </c>
      <c r="E416" s="228">
        <v>0</v>
      </c>
      <c r="F416" s="228">
        <v>0</v>
      </c>
      <c r="G416" s="228">
        <v>0</v>
      </c>
    </row>
    <row r="417" spans="1:7">
      <c r="A417" s="230" t="s">
        <v>0</v>
      </c>
      <c r="B417" s="230" t="s">
        <v>24</v>
      </c>
      <c r="C417" s="228">
        <v>5645334</v>
      </c>
      <c r="D417" s="228">
        <v>670390</v>
      </c>
      <c r="E417" s="228">
        <v>658348</v>
      </c>
      <c r="F417" s="228">
        <v>170368</v>
      </c>
      <c r="G417" s="228">
        <v>0</v>
      </c>
    </row>
    <row r="418" spans="1:7">
      <c r="A418" s="230" t="s">
        <v>1</v>
      </c>
      <c r="B418" s="230" t="s">
        <v>24</v>
      </c>
      <c r="C418" s="228">
        <v>0</v>
      </c>
      <c r="D418" s="228">
        <v>0</v>
      </c>
      <c r="E418" s="228">
        <v>0</v>
      </c>
      <c r="F418" s="228">
        <v>0</v>
      </c>
      <c r="G418" s="228">
        <v>0</v>
      </c>
    </row>
    <row r="419" spans="1:7">
      <c r="A419" s="230" t="s">
        <v>2</v>
      </c>
      <c r="B419" s="230" t="s">
        <v>24</v>
      </c>
      <c r="C419" s="228">
        <v>11403756</v>
      </c>
      <c r="D419" s="228">
        <v>69072</v>
      </c>
      <c r="E419" s="228">
        <v>114825</v>
      </c>
      <c r="F419" s="228">
        <v>21150</v>
      </c>
      <c r="G419" s="228">
        <v>0</v>
      </c>
    </row>
    <row r="420" spans="1:7">
      <c r="A420" s="230" t="s">
        <v>3</v>
      </c>
      <c r="B420" s="230" t="s">
        <v>24</v>
      </c>
      <c r="C420" s="228">
        <v>3274139</v>
      </c>
      <c r="D420" s="228">
        <v>110404</v>
      </c>
      <c r="E420" s="228">
        <v>123016</v>
      </c>
      <c r="F420" s="228">
        <v>53388</v>
      </c>
      <c r="G420" s="228">
        <v>0</v>
      </c>
    </row>
    <row r="421" spans="1:7">
      <c r="A421" s="230" t="s">
        <v>4</v>
      </c>
      <c r="B421" s="230" t="s">
        <v>24</v>
      </c>
      <c r="C421" s="228">
        <v>4564943</v>
      </c>
      <c r="D421" s="228">
        <v>23469</v>
      </c>
      <c r="E421" s="228">
        <v>39844</v>
      </c>
      <c r="F421" s="228">
        <v>1495</v>
      </c>
      <c r="G421" s="228">
        <v>0</v>
      </c>
    </row>
    <row r="422" spans="1:7">
      <c r="A422" s="230" t="s">
        <v>5</v>
      </c>
      <c r="B422" s="230" t="s">
        <v>24</v>
      </c>
      <c r="C422" s="228">
        <v>30084199</v>
      </c>
      <c r="D422" s="228">
        <v>1961267</v>
      </c>
      <c r="E422" s="228">
        <v>1733985</v>
      </c>
      <c r="F422" s="228">
        <v>1111336</v>
      </c>
      <c r="G422" s="228">
        <v>0</v>
      </c>
    </row>
    <row r="423" spans="1:7">
      <c r="A423" s="230" t="s">
        <v>6</v>
      </c>
      <c r="B423" s="230" t="s">
        <v>24</v>
      </c>
      <c r="C423" s="228">
        <v>54270021</v>
      </c>
      <c r="D423" s="228">
        <v>2822320</v>
      </c>
      <c r="E423" s="228">
        <v>2639752</v>
      </c>
      <c r="F423" s="228">
        <v>932103</v>
      </c>
      <c r="G423" s="228">
        <v>0</v>
      </c>
    </row>
    <row r="424" spans="1:7">
      <c r="A424" s="230" t="s">
        <v>7</v>
      </c>
      <c r="B424" s="230" t="s">
        <v>24</v>
      </c>
      <c r="C424" s="228">
        <v>1721005</v>
      </c>
      <c r="D424" s="228">
        <v>34104</v>
      </c>
      <c r="E424" s="228">
        <v>18349</v>
      </c>
      <c r="F424" s="228">
        <v>7281</v>
      </c>
      <c r="G424" s="228">
        <v>0</v>
      </c>
    </row>
    <row r="425" spans="1:7">
      <c r="A425" s="230" t="s">
        <v>8</v>
      </c>
      <c r="B425" s="230" t="s">
        <v>24</v>
      </c>
      <c r="C425" s="228">
        <v>57450215</v>
      </c>
      <c r="D425" s="228">
        <v>2182724</v>
      </c>
      <c r="E425" s="228">
        <v>2274995</v>
      </c>
      <c r="F425" s="228">
        <v>390288</v>
      </c>
      <c r="G425" s="228">
        <v>0</v>
      </c>
    </row>
    <row r="426" spans="1:7">
      <c r="A426" s="230" t="s">
        <v>9</v>
      </c>
      <c r="B426" s="230" t="s">
        <v>24</v>
      </c>
      <c r="C426" s="228">
        <v>21880169</v>
      </c>
      <c r="D426" s="228">
        <v>1704035</v>
      </c>
      <c r="E426" s="228">
        <v>1359766</v>
      </c>
      <c r="F426" s="228">
        <v>478548</v>
      </c>
      <c r="G426" s="228">
        <v>5291198</v>
      </c>
    </row>
    <row r="427" spans="1:7">
      <c r="A427" s="230" t="s">
        <v>10</v>
      </c>
      <c r="B427" s="230" t="s">
        <v>24</v>
      </c>
      <c r="C427" s="228">
        <v>37739332</v>
      </c>
      <c r="D427" s="228">
        <v>17844</v>
      </c>
      <c r="E427" s="228">
        <v>43456</v>
      </c>
      <c r="F427" s="228">
        <v>33462</v>
      </c>
      <c r="G427" s="228">
        <v>0</v>
      </c>
    </row>
    <row r="428" spans="1:7">
      <c r="A428" s="230" t="s">
        <v>11</v>
      </c>
      <c r="B428" s="230" t="s">
        <v>24</v>
      </c>
      <c r="C428" s="228">
        <v>8313377</v>
      </c>
      <c r="D428" s="228">
        <v>0</v>
      </c>
      <c r="E428" s="228">
        <v>0</v>
      </c>
      <c r="F428" s="228">
        <v>5382</v>
      </c>
      <c r="G428" s="228">
        <v>0</v>
      </c>
    </row>
    <row r="429" spans="1:7">
      <c r="A429" s="230" t="s">
        <v>12</v>
      </c>
      <c r="B429" s="230" t="s">
        <v>24</v>
      </c>
      <c r="C429" s="228">
        <v>0</v>
      </c>
      <c r="D429" s="228">
        <v>-9595629</v>
      </c>
      <c r="E429" s="228">
        <v>-9006336</v>
      </c>
      <c r="F429" s="228">
        <v>0</v>
      </c>
      <c r="G429" s="228">
        <v>0</v>
      </c>
    </row>
    <row r="430" spans="1:7">
      <c r="A430" s="230" t="s">
        <v>13</v>
      </c>
      <c r="B430" s="230" t="s">
        <v>24</v>
      </c>
      <c r="C430" s="228">
        <v>34251158</v>
      </c>
      <c r="D430" s="228">
        <v>0</v>
      </c>
      <c r="E430" s="228">
        <v>0</v>
      </c>
      <c r="F430" s="228">
        <v>-3204801</v>
      </c>
      <c r="G430" s="228">
        <v>0</v>
      </c>
    </row>
    <row r="431" spans="1:7">
      <c r="A431" s="230" t="s">
        <v>14</v>
      </c>
      <c r="B431" s="230" t="s">
        <v>24</v>
      </c>
      <c r="C431" s="228">
        <v>1407237802</v>
      </c>
      <c r="D431" s="228">
        <v>0</v>
      </c>
      <c r="E431" s="228">
        <v>0</v>
      </c>
      <c r="F431" s="228">
        <v>0</v>
      </c>
      <c r="G431" s="228">
        <v>0</v>
      </c>
    </row>
    <row r="432" spans="1:7">
      <c r="A432" s="230" t="s">
        <v>15</v>
      </c>
      <c r="B432" s="230" t="s">
        <v>24</v>
      </c>
      <c r="C432" s="228">
        <v>20026530</v>
      </c>
      <c r="D432" s="228">
        <v>0</v>
      </c>
      <c r="E432" s="228">
        <v>0</v>
      </c>
      <c r="F432" s="228">
        <v>0</v>
      </c>
      <c r="G432" s="228">
        <v>0</v>
      </c>
    </row>
    <row r="433" spans="1:7">
      <c r="A433" s="230" t="s">
        <v>16</v>
      </c>
      <c r="B433" s="230" t="s">
        <v>24</v>
      </c>
      <c r="C433" s="228">
        <v>1697861980</v>
      </c>
      <c r="D433" s="228">
        <v>0</v>
      </c>
      <c r="E433" s="228">
        <v>0</v>
      </c>
      <c r="F433" s="228">
        <v>0</v>
      </c>
      <c r="G433" s="228">
        <v>5291198</v>
      </c>
    </row>
    <row r="434" spans="1:7">
      <c r="A434" s="230" t="s">
        <v>17</v>
      </c>
      <c r="B434" s="230" t="s">
        <v>24</v>
      </c>
      <c r="C434" s="228">
        <v>0</v>
      </c>
      <c r="D434" s="228">
        <v>0</v>
      </c>
      <c r="E434" s="228">
        <v>0</v>
      </c>
      <c r="F434" s="228">
        <v>0</v>
      </c>
      <c r="G434" s="228">
        <v>0</v>
      </c>
    </row>
    <row r="435" spans="1:7">
      <c r="A435" s="230" t="s">
        <v>18</v>
      </c>
      <c r="B435" s="230" t="s">
        <v>24</v>
      </c>
      <c r="C435" s="228">
        <v>0</v>
      </c>
      <c r="D435" s="228">
        <v>0</v>
      </c>
      <c r="E435" s="228">
        <v>0</v>
      </c>
      <c r="F435" s="228">
        <v>0</v>
      </c>
      <c r="G435" s="228">
        <v>0</v>
      </c>
    </row>
    <row r="436" spans="1:7">
      <c r="A436" s="230" t="s">
        <v>19</v>
      </c>
      <c r="B436" s="230" t="s">
        <v>24</v>
      </c>
      <c r="C436" s="228">
        <v>0</v>
      </c>
      <c r="D436" s="228">
        <v>0</v>
      </c>
      <c r="E436" s="228">
        <v>0</v>
      </c>
      <c r="F436" s="228">
        <v>0</v>
      </c>
      <c r="G436" s="228">
        <v>0</v>
      </c>
    </row>
    <row r="437" spans="1:7">
      <c r="A437" s="230" t="s">
        <v>20</v>
      </c>
      <c r="B437" s="230" t="s">
        <v>24</v>
      </c>
      <c r="C437" s="228">
        <v>0</v>
      </c>
      <c r="D437" s="228">
        <v>0</v>
      </c>
      <c r="E437" s="228">
        <v>0</v>
      </c>
      <c r="F437" s="228">
        <v>0</v>
      </c>
      <c r="G437" s="228">
        <v>0</v>
      </c>
    </row>
    <row r="438" spans="1:7">
      <c r="A438" s="230" t="s">
        <v>21</v>
      </c>
      <c r="B438" s="230" t="s">
        <v>24</v>
      </c>
      <c r="C438" s="228">
        <v>0</v>
      </c>
      <c r="D438" s="228">
        <v>0</v>
      </c>
      <c r="E438" s="228">
        <v>0</v>
      </c>
      <c r="F438" s="228">
        <v>0</v>
      </c>
      <c r="G438" s="228">
        <v>0</v>
      </c>
    </row>
    <row r="439" spans="1:7">
      <c r="A439" s="230" t="s">
        <v>22</v>
      </c>
      <c r="B439" s="230" t="s">
        <v>24</v>
      </c>
      <c r="C439" s="228">
        <v>1697861980</v>
      </c>
      <c r="D439" s="228">
        <v>0</v>
      </c>
      <c r="E439" s="228">
        <v>0</v>
      </c>
      <c r="F439" s="228">
        <v>0</v>
      </c>
      <c r="G439" s="228">
        <v>0</v>
      </c>
    </row>
    <row r="440" spans="1:7">
      <c r="A440" s="230" t="s">
        <v>0</v>
      </c>
      <c r="B440" s="230" t="s">
        <v>25</v>
      </c>
      <c r="C440" s="228">
        <v>1585194</v>
      </c>
      <c r="D440" s="228">
        <v>49217</v>
      </c>
      <c r="E440" s="228">
        <v>5365</v>
      </c>
      <c r="F440" s="228">
        <v>5946</v>
      </c>
      <c r="G440" s="228">
        <v>243413</v>
      </c>
    </row>
    <row r="441" spans="1:7">
      <c r="A441" s="230" t="s">
        <v>1</v>
      </c>
      <c r="B441" s="230" t="s">
        <v>25</v>
      </c>
      <c r="C441" s="228">
        <v>0</v>
      </c>
      <c r="D441" s="228">
        <v>0</v>
      </c>
      <c r="E441" s="228">
        <v>0</v>
      </c>
      <c r="F441" s="228">
        <v>0</v>
      </c>
      <c r="G441" s="228">
        <v>0</v>
      </c>
    </row>
    <row r="442" spans="1:7">
      <c r="A442" s="230" t="s">
        <v>2</v>
      </c>
      <c r="B442" s="230" t="s">
        <v>25</v>
      </c>
      <c r="C442" s="228">
        <v>0</v>
      </c>
      <c r="D442" s="228">
        <v>0</v>
      </c>
      <c r="E442" s="228">
        <v>0</v>
      </c>
      <c r="F442" s="228">
        <v>0</v>
      </c>
      <c r="G442" s="228">
        <v>0</v>
      </c>
    </row>
    <row r="443" spans="1:7">
      <c r="A443" s="230" t="s">
        <v>3</v>
      </c>
      <c r="B443" s="230" t="s">
        <v>25</v>
      </c>
      <c r="C443" s="228">
        <v>5909342</v>
      </c>
      <c r="D443" s="228">
        <v>319497</v>
      </c>
      <c r="E443" s="228">
        <v>334245</v>
      </c>
      <c r="F443" s="228">
        <v>60161</v>
      </c>
      <c r="G443" s="228">
        <v>369387</v>
      </c>
    </row>
    <row r="444" spans="1:7">
      <c r="A444" s="230" t="s">
        <v>4</v>
      </c>
      <c r="B444" s="230" t="s">
        <v>25</v>
      </c>
      <c r="C444" s="228">
        <v>43179744</v>
      </c>
      <c r="D444" s="228">
        <v>4004192</v>
      </c>
      <c r="E444" s="228">
        <v>3689010</v>
      </c>
      <c r="F444" s="228">
        <v>862173</v>
      </c>
      <c r="G444" s="228">
        <v>206758</v>
      </c>
    </row>
    <row r="445" spans="1:7">
      <c r="A445" s="230" t="s">
        <v>5</v>
      </c>
      <c r="B445" s="230" t="s">
        <v>25</v>
      </c>
      <c r="C445" s="228">
        <v>0</v>
      </c>
      <c r="D445" s="228">
        <v>0</v>
      </c>
      <c r="E445" s="228">
        <v>0</v>
      </c>
      <c r="F445" s="228">
        <v>0</v>
      </c>
      <c r="G445" s="228">
        <v>0</v>
      </c>
    </row>
    <row r="446" spans="1:7">
      <c r="A446" s="230" t="s">
        <v>6</v>
      </c>
      <c r="B446" s="230" t="s">
        <v>25</v>
      </c>
      <c r="C446" s="228">
        <v>3800232</v>
      </c>
      <c r="D446" s="228">
        <v>360830</v>
      </c>
      <c r="E446" s="228">
        <v>630830</v>
      </c>
      <c r="F446" s="228">
        <v>163613</v>
      </c>
      <c r="G446" s="228">
        <v>609808</v>
      </c>
    </row>
    <row r="447" spans="1:7">
      <c r="A447" s="230" t="s">
        <v>7</v>
      </c>
      <c r="B447" s="230" t="s">
        <v>25</v>
      </c>
      <c r="C447" s="228">
        <v>22406561</v>
      </c>
      <c r="D447" s="228">
        <v>2070983</v>
      </c>
      <c r="E447" s="228">
        <v>1903097</v>
      </c>
      <c r="F447" s="228">
        <v>346505</v>
      </c>
      <c r="G447" s="228">
        <v>658131</v>
      </c>
    </row>
    <row r="448" spans="1:7">
      <c r="A448" s="230" t="s">
        <v>8</v>
      </c>
      <c r="B448" s="230" t="s">
        <v>25</v>
      </c>
      <c r="C448" s="228">
        <v>1560144241</v>
      </c>
      <c r="D448" s="228">
        <v>81336999</v>
      </c>
      <c r="E448" s="228">
        <v>89212948</v>
      </c>
      <c r="F448" s="228">
        <v>23109949</v>
      </c>
      <c r="G448" s="228">
        <v>576593660</v>
      </c>
    </row>
    <row r="449" spans="1:7">
      <c r="A449" s="230" t="s">
        <v>9</v>
      </c>
      <c r="B449" s="230" t="s">
        <v>25</v>
      </c>
      <c r="C449" s="228">
        <v>98109229</v>
      </c>
      <c r="D449" s="228">
        <v>5644948</v>
      </c>
      <c r="E449" s="228">
        <v>5358021</v>
      </c>
      <c r="F449" s="228">
        <v>1443537</v>
      </c>
      <c r="G449" s="228">
        <v>62229281</v>
      </c>
    </row>
    <row r="450" spans="1:7">
      <c r="A450" s="230" t="s">
        <v>10</v>
      </c>
      <c r="B450" s="230" t="s">
        <v>25</v>
      </c>
      <c r="C450" s="228">
        <v>0</v>
      </c>
      <c r="D450" s="228">
        <v>0</v>
      </c>
      <c r="E450" s="228">
        <v>0</v>
      </c>
      <c r="F450" s="228">
        <v>0</v>
      </c>
      <c r="G450" s="228">
        <v>0</v>
      </c>
    </row>
    <row r="451" spans="1:7">
      <c r="A451" s="230" t="s">
        <v>11</v>
      </c>
      <c r="B451" s="230" t="s">
        <v>25</v>
      </c>
      <c r="C451" s="228">
        <v>858033566</v>
      </c>
      <c r="D451" s="228">
        <v>0</v>
      </c>
      <c r="E451" s="228">
        <v>0</v>
      </c>
      <c r="F451" s="228">
        <v>0</v>
      </c>
      <c r="G451" s="228">
        <v>0</v>
      </c>
    </row>
    <row r="452" spans="1:7">
      <c r="A452" s="230" t="s">
        <v>12</v>
      </c>
      <c r="B452" s="230" t="s">
        <v>25</v>
      </c>
      <c r="C452" s="228">
        <v>0</v>
      </c>
      <c r="D452" s="228">
        <v>-93786666</v>
      </c>
      <c r="E452" s="228">
        <v>-101133516</v>
      </c>
      <c r="F452" s="228">
        <v>0</v>
      </c>
      <c r="G452" s="228">
        <v>0</v>
      </c>
    </row>
    <row r="453" spans="1:7">
      <c r="A453" s="230" t="s">
        <v>13</v>
      </c>
      <c r="B453" s="230" t="s">
        <v>25</v>
      </c>
      <c r="C453" s="228">
        <v>0</v>
      </c>
      <c r="D453" s="228">
        <v>0</v>
      </c>
      <c r="E453" s="228">
        <v>0</v>
      </c>
      <c r="F453" s="228">
        <v>-25991884</v>
      </c>
      <c r="G453" s="228">
        <v>0</v>
      </c>
    </row>
    <row r="454" spans="1:7">
      <c r="A454" s="230" t="s">
        <v>14</v>
      </c>
      <c r="B454" s="230" t="s">
        <v>25</v>
      </c>
      <c r="C454" s="228">
        <v>0</v>
      </c>
      <c r="D454" s="228">
        <v>0</v>
      </c>
      <c r="E454" s="228">
        <v>0</v>
      </c>
      <c r="F454" s="228">
        <v>0</v>
      </c>
      <c r="G454" s="228">
        <v>0</v>
      </c>
    </row>
    <row r="455" spans="1:7">
      <c r="A455" s="230" t="s">
        <v>15</v>
      </c>
      <c r="B455" s="230" t="s">
        <v>25</v>
      </c>
      <c r="C455" s="228">
        <v>0</v>
      </c>
      <c r="D455" s="228">
        <v>0</v>
      </c>
      <c r="E455" s="228">
        <v>0</v>
      </c>
      <c r="F455" s="228">
        <v>0</v>
      </c>
      <c r="G455" s="228">
        <v>0</v>
      </c>
    </row>
    <row r="456" spans="1:7">
      <c r="A456" s="230" t="s">
        <v>16</v>
      </c>
      <c r="B456" s="230" t="s">
        <v>25</v>
      </c>
      <c r="C456" s="228">
        <v>2593168109</v>
      </c>
      <c r="D456" s="228">
        <v>0</v>
      </c>
      <c r="E456" s="228">
        <v>0</v>
      </c>
      <c r="F456" s="228">
        <v>0</v>
      </c>
      <c r="G456" s="228">
        <v>640910438</v>
      </c>
    </row>
    <row r="457" spans="1:7">
      <c r="A457" s="230" t="s">
        <v>17</v>
      </c>
      <c r="B457" s="230" t="s">
        <v>25</v>
      </c>
      <c r="C457" s="228">
        <v>0</v>
      </c>
      <c r="D457" s="228">
        <v>0</v>
      </c>
      <c r="E457" s="228">
        <v>0</v>
      </c>
      <c r="F457" s="228">
        <v>0</v>
      </c>
      <c r="G457" s="228">
        <v>0</v>
      </c>
    </row>
    <row r="458" spans="1:7">
      <c r="A458" s="230" t="s">
        <v>18</v>
      </c>
      <c r="B458" s="230" t="s">
        <v>25</v>
      </c>
      <c r="C458" s="228">
        <v>0</v>
      </c>
      <c r="D458" s="228">
        <v>0</v>
      </c>
      <c r="E458" s="228">
        <v>0</v>
      </c>
      <c r="F458" s="228">
        <v>0</v>
      </c>
      <c r="G458" s="228">
        <v>0</v>
      </c>
    </row>
    <row r="459" spans="1:7">
      <c r="A459" s="230" t="s">
        <v>19</v>
      </c>
      <c r="B459" s="230" t="s">
        <v>25</v>
      </c>
      <c r="C459" s="228">
        <v>0</v>
      </c>
      <c r="D459" s="228">
        <v>0</v>
      </c>
      <c r="E459" s="228">
        <v>0</v>
      </c>
      <c r="F459" s="228">
        <v>0</v>
      </c>
      <c r="G459" s="228">
        <v>0</v>
      </c>
    </row>
    <row r="460" spans="1:7">
      <c r="A460" s="230" t="s">
        <v>20</v>
      </c>
      <c r="B460" s="230" t="s">
        <v>25</v>
      </c>
      <c r="C460" s="228">
        <v>0</v>
      </c>
      <c r="D460" s="228">
        <v>0</v>
      </c>
      <c r="E460" s="228">
        <v>0</v>
      </c>
      <c r="F460" s="228">
        <v>0</v>
      </c>
      <c r="G460" s="228">
        <v>0</v>
      </c>
    </row>
    <row r="461" spans="1:7">
      <c r="A461" s="230" t="s">
        <v>21</v>
      </c>
      <c r="B461" s="230" t="s">
        <v>25</v>
      </c>
      <c r="C461" s="228">
        <v>0</v>
      </c>
      <c r="D461" s="228">
        <v>0</v>
      </c>
      <c r="E461" s="228">
        <v>0</v>
      </c>
      <c r="F461" s="228">
        <v>0</v>
      </c>
      <c r="G461" s="228">
        <v>0</v>
      </c>
    </row>
    <row r="462" spans="1:7">
      <c r="A462" s="230" t="s">
        <v>22</v>
      </c>
      <c r="B462" s="230" t="s">
        <v>25</v>
      </c>
      <c r="C462" s="228">
        <v>2593168109</v>
      </c>
      <c r="D462" s="228">
        <v>0</v>
      </c>
      <c r="E462" s="228">
        <v>0</v>
      </c>
      <c r="F462" s="228">
        <v>0</v>
      </c>
      <c r="G462" s="228">
        <v>0</v>
      </c>
    </row>
    <row r="463" spans="1:7">
      <c r="A463" s="230" t="s">
        <v>0</v>
      </c>
      <c r="B463" s="230" t="s">
        <v>26</v>
      </c>
      <c r="C463" s="228">
        <v>29129745</v>
      </c>
      <c r="D463" s="228">
        <v>625378</v>
      </c>
      <c r="E463" s="228">
        <v>1196912</v>
      </c>
      <c r="F463" s="228">
        <v>-572756</v>
      </c>
      <c r="G463" s="228">
        <v>0</v>
      </c>
    </row>
    <row r="464" spans="1:7">
      <c r="A464" s="230" t="s">
        <v>1</v>
      </c>
      <c r="B464" s="230" t="s">
        <v>26</v>
      </c>
      <c r="C464" s="228">
        <v>-53644147</v>
      </c>
      <c r="D464" s="228">
        <v>-3340403</v>
      </c>
      <c r="E464" s="228">
        <v>0</v>
      </c>
      <c r="F464" s="228">
        <v>-3306289</v>
      </c>
      <c r="G464" s="228">
        <v>0</v>
      </c>
    </row>
    <row r="465" spans="1:7">
      <c r="A465" s="230" t="s">
        <v>2</v>
      </c>
      <c r="B465" s="230" t="s">
        <v>26</v>
      </c>
      <c r="C465" s="228">
        <v>139935970</v>
      </c>
      <c r="D465" s="228">
        <v>6187159</v>
      </c>
      <c r="E465" s="228">
        <v>4761353</v>
      </c>
      <c r="F465" s="228">
        <v>3076621</v>
      </c>
      <c r="G465" s="228">
        <v>0</v>
      </c>
    </row>
    <row r="466" spans="1:7">
      <c r="A466" s="230" t="s">
        <v>3</v>
      </c>
      <c r="B466" s="230" t="s">
        <v>26</v>
      </c>
      <c r="C466" s="228">
        <v>-12676674</v>
      </c>
      <c r="D466" s="228">
        <v>470871</v>
      </c>
      <c r="E466" s="228">
        <v>537217</v>
      </c>
      <c r="F466" s="228">
        <v>197297</v>
      </c>
      <c r="G466" s="228">
        <v>0</v>
      </c>
    </row>
    <row r="467" spans="1:7">
      <c r="A467" s="230" t="s">
        <v>4</v>
      </c>
      <c r="B467" s="230" t="s">
        <v>26</v>
      </c>
      <c r="C467" s="228">
        <v>11098770</v>
      </c>
      <c r="D467" s="228">
        <v>761741</v>
      </c>
      <c r="E467" s="228">
        <v>-899600</v>
      </c>
      <c r="F467" s="228">
        <v>-1430418</v>
      </c>
      <c r="G467" s="228">
        <v>0</v>
      </c>
    </row>
    <row r="468" spans="1:7">
      <c r="A468" s="230" t="s">
        <v>5</v>
      </c>
      <c r="B468" s="230" t="s">
        <v>26</v>
      </c>
      <c r="C468" s="228">
        <v>-9905561</v>
      </c>
      <c r="D468" s="228">
        <v>-222366</v>
      </c>
      <c r="E468" s="228">
        <v>168942</v>
      </c>
      <c r="F468" s="228">
        <v>-37843</v>
      </c>
      <c r="G468" s="228">
        <v>0</v>
      </c>
    </row>
    <row r="469" spans="1:7">
      <c r="A469" s="230" t="s">
        <v>6</v>
      </c>
      <c r="B469" s="230" t="s">
        <v>26</v>
      </c>
      <c r="C469" s="228">
        <v>-94243483</v>
      </c>
      <c r="D469" s="228">
        <v>-5442125</v>
      </c>
      <c r="E469" s="228">
        <v>-2190721</v>
      </c>
      <c r="F469" s="228">
        <v>-2224435</v>
      </c>
      <c r="G469" s="228">
        <v>0</v>
      </c>
    </row>
    <row r="470" spans="1:7">
      <c r="A470" s="230" t="s">
        <v>7</v>
      </c>
      <c r="B470" s="230" t="s">
        <v>26</v>
      </c>
      <c r="C470" s="228">
        <v>37981410</v>
      </c>
      <c r="D470" s="228">
        <v>1576815</v>
      </c>
      <c r="E470" s="228">
        <v>1340222</v>
      </c>
      <c r="F470" s="228">
        <v>394182</v>
      </c>
      <c r="G470" s="228">
        <v>0</v>
      </c>
    </row>
    <row r="471" spans="1:7">
      <c r="A471" s="230" t="s">
        <v>8</v>
      </c>
      <c r="B471" s="230" t="s">
        <v>26</v>
      </c>
      <c r="C471" s="228">
        <v>344682469</v>
      </c>
      <c r="D471" s="228">
        <v>11180408</v>
      </c>
      <c r="E471" s="228">
        <v>17630057</v>
      </c>
      <c r="F471" s="228">
        <v>7660524</v>
      </c>
      <c r="G471" s="228">
        <v>0</v>
      </c>
    </row>
    <row r="472" spans="1:7">
      <c r="A472" s="230" t="s">
        <v>9</v>
      </c>
      <c r="B472" s="230" t="s">
        <v>26</v>
      </c>
      <c r="C472" s="228">
        <v>42629899</v>
      </c>
      <c r="D472" s="228">
        <v>-216968</v>
      </c>
      <c r="E472" s="228">
        <v>2170539</v>
      </c>
      <c r="F472" s="228">
        <v>18948</v>
      </c>
      <c r="G472" s="228">
        <v>0</v>
      </c>
    </row>
    <row r="473" spans="1:7">
      <c r="A473" s="230" t="s">
        <v>10</v>
      </c>
      <c r="B473" s="230" t="s">
        <v>26</v>
      </c>
      <c r="C473" s="228">
        <v>96028628</v>
      </c>
      <c r="D473" s="228">
        <v>673126</v>
      </c>
      <c r="E473" s="228">
        <v>783857</v>
      </c>
      <c r="F473" s="228">
        <v>875665</v>
      </c>
      <c r="G473" s="228">
        <v>0</v>
      </c>
    </row>
    <row r="474" spans="1:7">
      <c r="A474" s="230" t="s">
        <v>11</v>
      </c>
      <c r="B474" s="230" t="s">
        <v>26</v>
      </c>
      <c r="C474" s="228">
        <v>0</v>
      </c>
      <c r="D474" s="228">
        <v>0</v>
      </c>
      <c r="E474" s="228">
        <v>0</v>
      </c>
      <c r="F474" s="228">
        <v>0</v>
      </c>
      <c r="G474" s="228">
        <v>0</v>
      </c>
    </row>
    <row r="475" spans="1:7">
      <c r="A475" s="230" t="s">
        <v>12</v>
      </c>
      <c r="B475" s="230" t="s">
        <v>26</v>
      </c>
      <c r="C475" s="228">
        <v>0</v>
      </c>
      <c r="D475" s="228">
        <v>-12253636</v>
      </c>
      <c r="E475" s="228">
        <v>-25498778</v>
      </c>
      <c r="F475" s="228">
        <v>0</v>
      </c>
      <c r="G475" s="228">
        <v>0</v>
      </c>
    </row>
    <row r="476" spans="1:7">
      <c r="A476" s="230" t="s">
        <v>13</v>
      </c>
      <c r="B476" s="230" t="s">
        <v>26</v>
      </c>
      <c r="C476" s="228">
        <v>0</v>
      </c>
      <c r="D476" s="228">
        <v>0</v>
      </c>
      <c r="E476" s="228">
        <v>0</v>
      </c>
      <c r="F476" s="228">
        <v>-4651496</v>
      </c>
      <c r="G476" s="228">
        <v>0</v>
      </c>
    </row>
    <row r="477" spans="1:7">
      <c r="A477" s="230" t="s">
        <v>14</v>
      </c>
      <c r="B477" s="230" t="s">
        <v>26</v>
      </c>
      <c r="C477" s="228">
        <v>0</v>
      </c>
      <c r="D477" s="228">
        <v>0</v>
      </c>
      <c r="E477" s="228">
        <v>0</v>
      </c>
      <c r="F477" s="228">
        <v>0</v>
      </c>
      <c r="G477" s="228">
        <v>0</v>
      </c>
    </row>
    <row r="478" spans="1:7">
      <c r="A478" s="230" t="s">
        <v>15</v>
      </c>
      <c r="B478" s="230" t="s">
        <v>26</v>
      </c>
      <c r="C478" s="228">
        <v>0</v>
      </c>
      <c r="D478" s="228">
        <v>0</v>
      </c>
      <c r="E478" s="228">
        <v>0</v>
      </c>
      <c r="F478" s="228">
        <v>0</v>
      </c>
      <c r="G478" s="228">
        <v>0</v>
      </c>
    </row>
    <row r="479" spans="1:7">
      <c r="A479" s="230" t="s">
        <v>16</v>
      </c>
      <c r="B479" s="230" t="s">
        <v>26</v>
      </c>
      <c r="C479" s="228">
        <v>531017026</v>
      </c>
      <c r="D479" s="228">
        <v>0</v>
      </c>
      <c r="E479" s="228">
        <v>0</v>
      </c>
      <c r="F479" s="228">
        <v>0</v>
      </c>
      <c r="G479" s="228">
        <v>0</v>
      </c>
    </row>
    <row r="480" spans="1:7">
      <c r="A480" s="230" t="s">
        <v>17</v>
      </c>
      <c r="B480" s="230" t="s">
        <v>26</v>
      </c>
      <c r="C480" s="228">
        <v>0</v>
      </c>
      <c r="D480" s="228">
        <v>0</v>
      </c>
      <c r="E480" s="228">
        <v>0</v>
      </c>
      <c r="F480" s="228">
        <v>0</v>
      </c>
      <c r="G480" s="228">
        <v>0</v>
      </c>
    </row>
    <row r="481" spans="1:7">
      <c r="A481" s="230" t="s">
        <v>18</v>
      </c>
      <c r="B481" s="230" t="s">
        <v>26</v>
      </c>
      <c r="C481" s="228">
        <v>0</v>
      </c>
      <c r="D481" s="228">
        <v>0</v>
      </c>
      <c r="E481" s="228">
        <v>0</v>
      </c>
      <c r="F481" s="228">
        <v>0</v>
      </c>
      <c r="G481" s="228">
        <v>0</v>
      </c>
    </row>
    <row r="482" spans="1:7">
      <c r="A482" s="230" t="s">
        <v>19</v>
      </c>
      <c r="B482" s="230" t="s">
        <v>26</v>
      </c>
      <c r="C482" s="228">
        <v>0</v>
      </c>
      <c r="D482" s="228">
        <v>0</v>
      </c>
      <c r="E482" s="228">
        <v>0</v>
      </c>
      <c r="F482" s="228">
        <v>0</v>
      </c>
      <c r="G482" s="228">
        <v>0</v>
      </c>
    </row>
    <row r="483" spans="1:7">
      <c r="A483" s="230" t="s">
        <v>20</v>
      </c>
      <c r="B483" s="230" t="s">
        <v>26</v>
      </c>
      <c r="C483" s="228">
        <v>0</v>
      </c>
      <c r="D483" s="228">
        <v>0</v>
      </c>
      <c r="E483" s="228">
        <v>0</v>
      </c>
      <c r="F483" s="228">
        <v>0</v>
      </c>
      <c r="G483" s="228">
        <v>0</v>
      </c>
    </row>
    <row r="484" spans="1:7">
      <c r="A484" s="230" t="s">
        <v>21</v>
      </c>
      <c r="B484" s="230" t="s">
        <v>26</v>
      </c>
      <c r="C484" s="228">
        <v>0</v>
      </c>
      <c r="D484" s="228">
        <v>0</v>
      </c>
      <c r="E484" s="228">
        <v>0</v>
      </c>
      <c r="F484" s="228">
        <v>0</v>
      </c>
      <c r="G484" s="228">
        <v>0</v>
      </c>
    </row>
    <row r="485" spans="1:7">
      <c r="A485" s="230" t="s">
        <v>22</v>
      </c>
      <c r="B485" s="230" t="s">
        <v>26</v>
      </c>
      <c r="C485" s="228">
        <v>531017026</v>
      </c>
      <c r="D485" s="228">
        <v>0</v>
      </c>
      <c r="E485" s="228">
        <v>0</v>
      </c>
      <c r="F485" s="228">
        <v>0</v>
      </c>
      <c r="G485" s="228">
        <v>0</v>
      </c>
    </row>
    <row r="486" spans="1:7">
      <c r="A486" s="230" t="s">
        <v>0</v>
      </c>
      <c r="B486" s="230" t="s">
        <v>27</v>
      </c>
      <c r="C486" s="228">
        <v>161574502</v>
      </c>
      <c r="D486" s="228">
        <v>15088534</v>
      </c>
      <c r="E486" s="228">
        <v>0</v>
      </c>
      <c r="F486" s="228">
        <v>1683455</v>
      </c>
      <c r="G486" s="228">
        <v>0</v>
      </c>
    </row>
    <row r="487" spans="1:7">
      <c r="A487" s="230" t="s">
        <v>1</v>
      </c>
      <c r="B487" s="230" t="s">
        <v>27</v>
      </c>
      <c r="C487" s="228">
        <v>64624866</v>
      </c>
      <c r="D487" s="228">
        <v>1929625</v>
      </c>
      <c r="E487" s="228">
        <v>0</v>
      </c>
      <c r="F487" s="228">
        <v>1647849</v>
      </c>
      <c r="G487" s="228">
        <v>0</v>
      </c>
    </row>
    <row r="488" spans="1:7">
      <c r="A488" s="230" t="s">
        <v>2</v>
      </c>
      <c r="B488" s="230" t="s">
        <v>27</v>
      </c>
      <c r="C488" s="228">
        <v>786305496</v>
      </c>
      <c r="D488" s="228">
        <v>29166188</v>
      </c>
      <c r="E488" s="228">
        <v>0</v>
      </c>
      <c r="F488" s="228">
        <v>12689311</v>
      </c>
      <c r="G488" s="228">
        <v>0</v>
      </c>
    </row>
    <row r="489" spans="1:7">
      <c r="A489" s="230" t="s">
        <v>3</v>
      </c>
      <c r="B489" s="230" t="s">
        <v>27</v>
      </c>
      <c r="C489" s="228">
        <v>246649836</v>
      </c>
      <c r="D489" s="228">
        <v>11818910</v>
      </c>
      <c r="E489" s="228">
        <v>0</v>
      </c>
      <c r="F489" s="228">
        <v>811217</v>
      </c>
      <c r="G489" s="228">
        <v>0</v>
      </c>
    </row>
    <row r="490" spans="1:7">
      <c r="A490" s="230" t="s">
        <v>4</v>
      </c>
      <c r="B490" s="230" t="s">
        <v>27</v>
      </c>
      <c r="C490" s="228">
        <v>50654634</v>
      </c>
      <c r="D490" s="228">
        <v>3701753</v>
      </c>
      <c r="E490" s="228">
        <v>0</v>
      </c>
      <c r="F490" s="228">
        <v>294859</v>
      </c>
      <c r="G490" s="228">
        <v>0</v>
      </c>
    </row>
    <row r="491" spans="1:7">
      <c r="A491" s="230" t="s">
        <v>5</v>
      </c>
      <c r="B491" s="230" t="s">
        <v>27</v>
      </c>
      <c r="C491" s="228">
        <v>48163877</v>
      </c>
      <c r="D491" s="228">
        <v>4681061</v>
      </c>
      <c r="E491" s="228">
        <v>0</v>
      </c>
      <c r="F491" s="228">
        <v>639585</v>
      </c>
      <c r="G491" s="228">
        <v>0</v>
      </c>
    </row>
    <row r="492" spans="1:7">
      <c r="A492" s="230" t="s">
        <v>6</v>
      </c>
      <c r="B492" s="230" t="s">
        <v>27</v>
      </c>
      <c r="C492" s="228">
        <v>1216636733</v>
      </c>
      <c r="D492" s="228">
        <v>120098321</v>
      </c>
      <c r="E492" s="228">
        <v>0</v>
      </c>
      <c r="F492" s="228">
        <v>18489973</v>
      </c>
      <c r="G492" s="228">
        <v>0</v>
      </c>
    </row>
    <row r="493" spans="1:7">
      <c r="A493" s="230" t="s">
        <v>7</v>
      </c>
      <c r="B493" s="230" t="s">
        <v>27</v>
      </c>
      <c r="C493" s="228">
        <v>68202884</v>
      </c>
      <c r="D493" s="228">
        <v>6535546</v>
      </c>
      <c r="E493" s="228">
        <v>0</v>
      </c>
      <c r="F493" s="228">
        <v>2569215</v>
      </c>
      <c r="G493" s="228">
        <v>0</v>
      </c>
    </row>
    <row r="494" spans="1:7">
      <c r="A494" s="230" t="s">
        <v>8</v>
      </c>
      <c r="B494" s="230" t="s">
        <v>27</v>
      </c>
      <c r="C494" s="228">
        <v>2917012968</v>
      </c>
      <c r="D494" s="228">
        <v>157726398</v>
      </c>
      <c r="E494" s="228">
        <v>0</v>
      </c>
      <c r="F494" s="228">
        <v>46303440</v>
      </c>
      <c r="G494" s="228">
        <v>0</v>
      </c>
    </row>
    <row r="495" spans="1:7">
      <c r="A495" s="230" t="s">
        <v>9</v>
      </c>
      <c r="B495" s="230" t="s">
        <v>27</v>
      </c>
      <c r="C495" s="228">
        <v>544132975</v>
      </c>
      <c r="D495" s="228">
        <v>29926487</v>
      </c>
      <c r="E495" s="228">
        <v>0</v>
      </c>
      <c r="F495" s="228">
        <v>2909335</v>
      </c>
      <c r="G495" s="228">
        <v>0</v>
      </c>
    </row>
    <row r="496" spans="1:7">
      <c r="A496" s="230" t="s">
        <v>10</v>
      </c>
      <c r="B496" s="230" t="s">
        <v>27</v>
      </c>
      <c r="C496" s="228">
        <v>5218049</v>
      </c>
      <c r="D496" s="228">
        <v>5006</v>
      </c>
      <c r="E496" s="228">
        <v>0</v>
      </c>
      <c r="F496" s="228">
        <v>924</v>
      </c>
      <c r="G496" s="228">
        <v>0</v>
      </c>
    </row>
    <row r="497" spans="1:7">
      <c r="A497" s="230" t="s">
        <v>11</v>
      </c>
      <c r="B497" s="230" t="s">
        <v>27</v>
      </c>
      <c r="C497" s="228">
        <v>0</v>
      </c>
      <c r="D497" s="228">
        <v>0</v>
      </c>
      <c r="E497" s="228">
        <v>0</v>
      </c>
      <c r="F497" s="228">
        <v>0</v>
      </c>
      <c r="G497" s="228">
        <v>0</v>
      </c>
    </row>
    <row r="498" spans="1:7">
      <c r="A498" s="230" t="s">
        <v>12</v>
      </c>
      <c r="B498" s="230" t="s">
        <v>27</v>
      </c>
      <c r="C498" s="228">
        <v>0</v>
      </c>
      <c r="D498" s="228">
        <v>-380677829</v>
      </c>
      <c r="E498" s="228">
        <v>0</v>
      </c>
      <c r="F498" s="228">
        <v>0</v>
      </c>
      <c r="G498" s="228">
        <v>0</v>
      </c>
    </row>
    <row r="499" spans="1:7">
      <c r="A499" s="230" t="s">
        <v>13</v>
      </c>
      <c r="B499" s="230" t="s">
        <v>27</v>
      </c>
      <c r="C499" s="228">
        <v>0</v>
      </c>
      <c r="D499" s="228">
        <v>0</v>
      </c>
      <c r="E499" s="228">
        <v>0</v>
      </c>
      <c r="F499" s="228">
        <v>-88039163</v>
      </c>
      <c r="G499" s="228">
        <v>0</v>
      </c>
    </row>
    <row r="500" spans="1:7">
      <c r="A500" s="230" t="s">
        <v>14</v>
      </c>
      <c r="B500" s="230" t="s">
        <v>27</v>
      </c>
      <c r="C500" s="228">
        <v>0</v>
      </c>
      <c r="D500" s="228">
        <v>0</v>
      </c>
      <c r="E500" s="228">
        <v>0</v>
      </c>
      <c r="F500" s="228">
        <v>0</v>
      </c>
      <c r="G500" s="228">
        <v>0</v>
      </c>
    </row>
    <row r="501" spans="1:7">
      <c r="A501" s="230" t="s">
        <v>15</v>
      </c>
      <c r="B501" s="230" t="s">
        <v>27</v>
      </c>
      <c r="C501" s="228">
        <v>2000002</v>
      </c>
      <c r="D501" s="228">
        <v>0</v>
      </c>
      <c r="E501" s="228">
        <v>0</v>
      </c>
      <c r="F501" s="228">
        <v>0</v>
      </c>
      <c r="G501" s="228">
        <v>0</v>
      </c>
    </row>
    <row r="502" spans="1:7">
      <c r="A502" s="230" t="s">
        <v>16</v>
      </c>
      <c r="B502" s="230" t="s">
        <v>27</v>
      </c>
      <c r="C502" s="228">
        <v>6111176822</v>
      </c>
      <c r="D502" s="228">
        <v>0</v>
      </c>
      <c r="E502" s="228">
        <v>0</v>
      </c>
      <c r="F502" s="228">
        <v>0</v>
      </c>
      <c r="G502" s="228">
        <v>0</v>
      </c>
    </row>
    <row r="503" spans="1:7">
      <c r="A503" s="230" t="s">
        <v>17</v>
      </c>
      <c r="B503" s="230" t="s">
        <v>27</v>
      </c>
      <c r="C503" s="228">
        <v>0</v>
      </c>
      <c r="D503" s="228">
        <v>0</v>
      </c>
      <c r="E503" s="228">
        <v>0</v>
      </c>
      <c r="F503" s="228">
        <v>0</v>
      </c>
      <c r="G503" s="228">
        <v>0</v>
      </c>
    </row>
    <row r="504" spans="1:7">
      <c r="A504" s="230" t="s">
        <v>18</v>
      </c>
      <c r="B504" s="230" t="s">
        <v>27</v>
      </c>
      <c r="C504" s="228">
        <v>0</v>
      </c>
      <c r="D504" s="228">
        <v>0</v>
      </c>
      <c r="E504" s="228">
        <v>0</v>
      </c>
      <c r="F504" s="228">
        <v>0</v>
      </c>
      <c r="G504" s="228">
        <v>0</v>
      </c>
    </row>
    <row r="505" spans="1:7">
      <c r="A505" s="230" t="s">
        <v>19</v>
      </c>
      <c r="B505" s="230" t="s">
        <v>27</v>
      </c>
      <c r="C505" s="228">
        <v>0</v>
      </c>
      <c r="D505" s="228">
        <v>0</v>
      </c>
      <c r="E505" s="228">
        <v>0</v>
      </c>
      <c r="F505" s="228">
        <v>0</v>
      </c>
      <c r="G505" s="228">
        <v>0</v>
      </c>
    </row>
    <row r="506" spans="1:7">
      <c r="A506" s="230" t="s">
        <v>20</v>
      </c>
      <c r="B506" s="230" t="s">
        <v>27</v>
      </c>
      <c r="C506" s="228">
        <v>0</v>
      </c>
      <c r="D506" s="228">
        <v>0</v>
      </c>
      <c r="E506" s="228">
        <v>0</v>
      </c>
      <c r="F506" s="228">
        <v>0</v>
      </c>
      <c r="G506" s="228">
        <v>0</v>
      </c>
    </row>
    <row r="507" spans="1:7">
      <c r="A507" s="230" t="s">
        <v>21</v>
      </c>
      <c r="B507" s="230" t="s">
        <v>27</v>
      </c>
      <c r="C507" s="228">
        <v>0</v>
      </c>
      <c r="D507" s="228">
        <v>0</v>
      </c>
      <c r="E507" s="228">
        <v>0</v>
      </c>
      <c r="F507" s="228">
        <v>0</v>
      </c>
      <c r="G507" s="228">
        <v>0</v>
      </c>
    </row>
    <row r="508" spans="1:7">
      <c r="A508" s="230" t="s">
        <v>22</v>
      </c>
      <c r="B508" s="230" t="s">
        <v>27</v>
      </c>
      <c r="C508" s="228">
        <v>6111176822</v>
      </c>
      <c r="D508" s="228">
        <v>0</v>
      </c>
      <c r="E508" s="228">
        <v>0</v>
      </c>
      <c r="F508" s="228">
        <v>0</v>
      </c>
      <c r="G508" s="228">
        <v>0</v>
      </c>
    </row>
    <row r="509" spans="1:7">
      <c r="A509" s="230" t="s">
        <v>0</v>
      </c>
      <c r="B509" s="230" t="s">
        <v>28</v>
      </c>
      <c r="C509" s="228">
        <v>10346259</v>
      </c>
      <c r="D509" s="228">
        <v>676117</v>
      </c>
      <c r="E509" s="228">
        <v>832452</v>
      </c>
      <c r="F509" s="228">
        <v>141862</v>
      </c>
      <c r="G509" s="228">
        <v>0</v>
      </c>
    </row>
    <row r="510" spans="1:7">
      <c r="A510" s="230" t="s">
        <v>1</v>
      </c>
      <c r="B510" s="230" t="s">
        <v>28</v>
      </c>
      <c r="C510" s="228">
        <v>0</v>
      </c>
      <c r="D510" s="228">
        <v>0</v>
      </c>
      <c r="E510" s="228">
        <v>0</v>
      </c>
      <c r="F510" s="228">
        <v>0</v>
      </c>
      <c r="G510" s="228">
        <v>0</v>
      </c>
    </row>
    <row r="511" spans="1:7">
      <c r="A511" s="230" t="s">
        <v>2</v>
      </c>
      <c r="B511" s="230" t="s">
        <v>28</v>
      </c>
      <c r="C511" s="228">
        <v>14423634</v>
      </c>
      <c r="D511" s="228">
        <v>951786</v>
      </c>
      <c r="E511" s="228">
        <v>803597</v>
      </c>
      <c r="F511" s="228">
        <v>365223</v>
      </c>
      <c r="G511" s="228">
        <v>0</v>
      </c>
    </row>
    <row r="512" spans="1:7">
      <c r="A512" s="230" t="s">
        <v>3</v>
      </c>
      <c r="B512" s="230" t="s">
        <v>28</v>
      </c>
      <c r="C512" s="228">
        <v>81469191</v>
      </c>
      <c r="D512" s="228">
        <v>5880302</v>
      </c>
      <c r="E512" s="228">
        <v>7067854</v>
      </c>
      <c r="F512" s="228">
        <v>340512</v>
      </c>
      <c r="G512" s="228">
        <v>0</v>
      </c>
    </row>
    <row r="513" spans="1:7">
      <c r="A513" s="230" t="s">
        <v>4</v>
      </c>
      <c r="B513" s="230" t="s">
        <v>28</v>
      </c>
      <c r="C513" s="228">
        <v>795097</v>
      </c>
      <c r="D513" s="228">
        <v>26918</v>
      </c>
      <c r="E513" s="228">
        <v>130822</v>
      </c>
      <c r="F513" s="228">
        <v>14497</v>
      </c>
      <c r="G513" s="228">
        <v>0</v>
      </c>
    </row>
    <row r="514" spans="1:7">
      <c r="A514" s="230" t="s">
        <v>5</v>
      </c>
      <c r="B514" s="230" t="s">
        <v>28</v>
      </c>
      <c r="C514" s="228">
        <v>12743644</v>
      </c>
      <c r="D514" s="228">
        <v>675331</v>
      </c>
      <c r="E514" s="228">
        <v>1123384</v>
      </c>
      <c r="F514" s="228">
        <v>133076</v>
      </c>
      <c r="G514" s="228">
        <v>0</v>
      </c>
    </row>
    <row r="515" spans="1:7">
      <c r="A515" s="230" t="s">
        <v>6</v>
      </c>
      <c r="B515" s="230" t="s">
        <v>28</v>
      </c>
      <c r="C515" s="228">
        <v>49301347</v>
      </c>
      <c r="D515" s="228">
        <v>3708279</v>
      </c>
      <c r="E515" s="228">
        <v>5525546</v>
      </c>
      <c r="F515" s="228">
        <v>1073422</v>
      </c>
      <c r="G515" s="228">
        <v>0</v>
      </c>
    </row>
    <row r="516" spans="1:7">
      <c r="A516" s="230" t="s">
        <v>7</v>
      </c>
      <c r="B516" s="230" t="s">
        <v>28</v>
      </c>
      <c r="C516" s="228">
        <v>0</v>
      </c>
      <c r="D516" s="228">
        <v>0</v>
      </c>
      <c r="E516" s="228">
        <v>0</v>
      </c>
      <c r="F516" s="228">
        <v>0</v>
      </c>
      <c r="G516" s="228">
        <v>0</v>
      </c>
    </row>
    <row r="517" spans="1:7">
      <c r="A517" s="230" t="s">
        <v>8</v>
      </c>
      <c r="B517" s="230" t="s">
        <v>28</v>
      </c>
      <c r="C517" s="228">
        <v>14473623</v>
      </c>
      <c r="D517" s="228">
        <v>916203</v>
      </c>
      <c r="E517" s="228">
        <v>1259189</v>
      </c>
      <c r="F517" s="228">
        <v>242568</v>
      </c>
      <c r="G517" s="228">
        <v>0</v>
      </c>
    </row>
    <row r="518" spans="1:7">
      <c r="A518" s="230" t="s">
        <v>9</v>
      </c>
      <c r="B518" s="230" t="s">
        <v>28</v>
      </c>
      <c r="C518" s="228">
        <v>63388033</v>
      </c>
      <c r="D518" s="228">
        <v>3130370</v>
      </c>
      <c r="E518" s="228">
        <v>6973897</v>
      </c>
      <c r="F518" s="228">
        <v>252402</v>
      </c>
      <c r="G518" s="228">
        <v>0</v>
      </c>
    </row>
    <row r="519" spans="1:7">
      <c r="A519" s="230" t="s">
        <v>10</v>
      </c>
      <c r="B519" s="230" t="s">
        <v>28</v>
      </c>
      <c r="C519" s="228">
        <v>708</v>
      </c>
      <c r="D519" s="228">
        <v>0</v>
      </c>
      <c r="E519" s="228">
        <v>0</v>
      </c>
      <c r="F519" s="228">
        <v>0</v>
      </c>
      <c r="G519" s="228">
        <v>0</v>
      </c>
    </row>
    <row r="520" spans="1:7">
      <c r="A520" s="230" t="s">
        <v>11</v>
      </c>
      <c r="B520" s="230" t="s">
        <v>28</v>
      </c>
      <c r="C520" s="228">
        <v>0</v>
      </c>
      <c r="D520" s="228">
        <v>0</v>
      </c>
      <c r="E520" s="228">
        <v>0</v>
      </c>
      <c r="F520" s="228">
        <v>0</v>
      </c>
      <c r="G520" s="228">
        <v>0</v>
      </c>
    </row>
    <row r="521" spans="1:7">
      <c r="A521" s="230" t="s">
        <v>12</v>
      </c>
      <c r="B521" s="230" t="s">
        <v>28</v>
      </c>
      <c r="C521" s="228">
        <v>0</v>
      </c>
      <c r="D521" s="228">
        <v>-15965306</v>
      </c>
      <c r="E521" s="228">
        <v>-23716741</v>
      </c>
      <c r="F521" s="228">
        <v>0</v>
      </c>
      <c r="G521" s="228">
        <v>0</v>
      </c>
    </row>
    <row r="522" spans="1:7">
      <c r="A522" s="230" t="s">
        <v>13</v>
      </c>
      <c r="B522" s="230" t="s">
        <v>28</v>
      </c>
      <c r="C522" s="228">
        <v>330281046</v>
      </c>
      <c r="D522" s="228">
        <v>0</v>
      </c>
      <c r="E522" s="228">
        <v>0</v>
      </c>
      <c r="F522" s="228">
        <v>-2563562</v>
      </c>
      <c r="G522" s="228">
        <v>0</v>
      </c>
    </row>
    <row r="523" spans="1:7">
      <c r="A523" s="230" t="s">
        <v>14</v>
      </c>
      <c r="B523" s="230" t="s">
        <v>28</v>
      </c>
      <c r="C523" s="228">
        <v>430152485</v>
      </c>
      <c r="D523" s="228">
        <v>0</v>
      </c>
      <c r="E523" s="228">
        <v>0</v>
      </c>
      <c r="F523" s="228">
        <v>0</v>
      </c>
      <c r="G523" s="228">
        <v>0</v>
      </c>
    </row>
    <row r="524" spans="1:7">
      <c r="A524" s="230" t="s">
        <v>15</v>
      </c>
      <c r="B524" s="230" t="s">
        <v>28</v>
      </c>
      <c r="C524" s="228">
        <v>17793170</v>
      </c>
      <c r="D524" s="228">
        <v>0</v>
      </c>
      <c r="E524" s="228">
        <v>0</v>
      </c>
      <c r="F524" s="228">
        <v>0</v>
      </c>
      <c r="G524" s="228">
        <v>0</v>
      </c>
    </row>
    <row r="525" spans="1:7">
      <c r="A525" s="230" t="s">
        <v>16</v>
      </c>
      <c r="B525" s="230" t="s">
        <v>28</v>
      </c>
      <c r="C525" s="228">
        <v>1025168237</v>
      </c>
      <c r="D525" s="228">
        <v>0</v>
      </c>
      <c r="E525" s="228">
        <v>0</v>
      </c>
      <c r="F525" s="228">
        <v>0</v>
      </c>
      <c r="G525" s="228">
        <v>0</v>
      </c>
    </row>
    <row r="526" spans="1:7">
      <c r="A526" s="230" t="s">
        <v>17</v>
      </c>
      <c r="B526" s="230" t="s">
        <v>28</v>
      </c>
      <c r="C526" s="228">
        <v>0</v>
      </c>
      <c r="D526" s="228">
        <v>0</v>
      </c>
      <c r="E526" s="228">
        <v>0</v>
      </c>
      <c r="F526" s="228">
        <v>0</v>
      </c>
      <c r="G526" s="228">
        <v>0</v>
      </c>
    </row>
    <row r="527" spans="1:7">
      <c r="A527" s="230" t="s">
        <v>18</v>
      </c>
      <c r="B527" s="230" t="s">
        <v>28</v>
      </c>
      <c r="C527" s="228">
        <v>0</v>
      </c>
      <c r="D527" s="228">
        <v>0</v>
      </c>
      <c r="E527" s="228">
        <v>0</v>
      </c>
      <c r="F527" s="228">
        <v>0</v>
      </c>
      <c r="G527" s="228">
        <v>0</v>
      </c>
    </row>
    <row r="528" spans="1:7">
      <c r="A528" s="230" t="s">
        <v>19</v>
      </c>
      <c r="B528" s="230" t="s">
        <v>28</v>
      </c>
      <c r="C528" s="228">
        <v>0</v>
      </c>
      <c r="D528" s="228">
        <v>0</v>
      </c>
      <c r="E528" s="228">
        <v>0</v>
      </c>
      <c r="F528" s="228">
        <v>0</v>
      </c>
      <c r="G528" s="228">
        <v>0</v>
      </c>
    </row>
    <row r="529" spans="1:7">
      <c r="A529" s="230" t="s">
        <v>20</v>
      </c>
      <c r="B529" s="230" t="s">
        <v>28</v>
      </c>
      <c r="C529" s="228">
        <v>0</v>
      </c>
      <c r="D529" s="228">
        <v>0</v>
      </c>
      <c r="E529" s="228">
        <v>0</v>
      </c>
      <c r="F529" s="228">
        <v>0</v>
      </c>
      <c r="G529" s="228">
        <v>0</v>
      </c>
    </row>
    <row r="530" spans="1:7">
      <c r="A530" s="230" t="s">
        <v>21</v>
      </c>
      <c r="B530" s="230" t="s">
        <v>28</v>
      </c>
      <c r="C530" s="228">
        <v>0</v>
      </c>
      <c r="D530" s="228">
        <v>0</v>
      </c>
      <c r="E530" s="228">
        <v>0</v>
      </c>
      <c r="F530" s="228">
        <v>0</v>
      </c>
      <c r="G530" s="228">
        <v>0</v>
      </c>
    </row>
    <row r="531" spans="1:7">
      <c r="A531" s="230" t="s">
        <v>22</v>
      </c>
      <c r="B531" s="230" t="s">
        <v>28</v>
      </c>
      <c r="C531" s="228">
        <v>1025168237</v>
      </c>
      <c r="D531" s="228">
        <v>0</v>
      </c>
      <c r="E531" s="228">
        <v>0</v>
      </c>
      <c r="F531" s="228">
        <v>0</v>
      </c>
      <c r="G531" s="228">
        <v>0</v>
      </c>
    </row>
    <row r="532" spans="1:7">
      <c r="A532" s="230" t="s">
        <v>0</v>
      </c>
      <c r="B532" s="230" t="s">
        <v>29</v>
      </c>
      <c r="C532" s="228">
        <v>818226913</v>
      </c>
      <c r="D532" s="228">
        <v>109987675</v>
      </c>
      <c r="E532" s="228">
        <v>136278492</v>
      </c>
      <c r="F532" s="228">
        <v>22665092</v>
      </c>
      <c r="G532" s="228">
        <v>18381820</v>
      </c>
    </row>
    <row r="533" spans="1:7">
      <c r="A533" s="230" t="s">
        <v>1</v>
      </c>
      <c r="B533" s="230" t="s">
        <v>29</v>
      </c>
      <c r="C533" s="228">
        <v>10980719</v>
      </c>
      <c r="D533" s="228">
        <v>-1410778</v>
      </c>
      <c r="E533" s="228">
        <v>0</v>
      </c>
      <c r="F533" s="228">
        <v>-1658440</v>
      </c>
      <c r="G533" s="228">
        <v>0</v>
      </c>
    </row>
    <row r="534" spans="1:7">
      <c r="A534" s="230" t="s">
        <v>2</v>
      </c>
      <c r="B534" s="230" t="s">
        <v>29</v>
      </c>
      <c r="C534" s="228">
        <v>2080935831</v>
      </c>
      <c r="D534" s="228">
        <v>93318437</v>
      </c>
      <c r="E534" s="228">
        <v>87714626</v>
      </c>
      <c r="F534" s="228">
        <v>40586786</v>
      </c>
      <c r="G534" s="228">
        <v>86313955</v>
      </c>
    </row>
    <row r="535" spans="1:7">
      <c r="A535" s="230" t="s">
        <v>3</v>
      </c>
      <c r="B535" s="230" t="s">
        <v>29</v>
      </c>
      <c r="C535" s="228">
        <v>605122438</v>
      </c>
      <c r="D535" s="228">
        <v>32806784</v>
      </c>
      <c r="E535" s="228">
        <v>30859857</v>
      </c>
      <c r="F535" s="228">
        <v>3748915</v>
      </c>
      <c r="G535" s="228">
        <v>42140865</v>
      </c>
    </row>
    <row r="536" spans="1:7">
      <c r="A536" s="230" t="s">
        <v>4</v>
      </c>
      <c r="B536" s="230" t="s">
        <v>29</v>
      </c>
      <c r="C536" s="228">
        <v>167703608</v>
      </c>
      <c r="D536" s="228">
        <v>15331618</v>
      </c>
      <c r="E536" s="228">
        <v>10243254</v>
      </c>
      <c r="F536" s="228">
        <v>804051</v>
      </c>
      <c r="G536" s="228">
        <v>1205767</v>
      </c>
    </row>
    <row r="537" spans="1:7">
      <c r="A537" s="230" t="s">
        <v>5</v>
      </c>
      <c r="B537" s="230" t="s">
        <v>29</v>
      </c>
      <c r="C537" s="228">
        <v>134434424</v>
      </c>
      <c r="D537" s="228">
        <v>9799776</v>
      </c>
      <c r="E537" s="228">
        <v>7433252</v>
      </c>
      <c r="F537" s="228">
        <v>3066872</v>
      </c>
      <c r="G537" s="228">
        <v>28267337</v>
      </c>
    </row>
    <row r="538" spans="1:7">
      <c r="A538" s="230" t="s">
        <v>6</v>
      </c>
      <c r="B538" s="230" t="s">
        <v>29</v>
      </c>
      <c r="C538" s="228">
        <v>1798592409</v>
      </c>
      <c r="D538" s="228">
        <v>194489162</v>
      </c>
      <c r="E538" s="228">
        <v>111244913</v>
      </c>
      <c r="F538" s="228">
        <v>30089980</v>
      </c>
      <c r="G538" s="228">
        <v>111349887</v>
      </c>
    </row>
    <row r="539" spans="1:7">
      <c r="A539" s="230" t="s">
        <v>7</v>
      </c>
      <c r="B539" s="230" t="s">
        <v>29</v>
      </c>
      <c r="C539" s="228">
        <v>158563226</v>
      </c>
      <c r="D539" s="228">
        <v>12516807</v>
      </c>
      <c r="E539" s="228">
        <v>5842488</v>
      </c>
      <c r="F539" s="228">
        <v>4548155</v>
      </c>
      <c r="G539" s="228">
        <v>8010204</v>
      </c>
    </row>
    <row r="540" spans="1:7">
      <c r="A540" s="230" t="s">
        <v>8</v>
      </c>
      <c r="B540" s="230" t="s">
        <v>29</v>
      </c>
      <c r="C540" s="228">
        <v>5425048159</v>
      </c>
      <c r="D540" s="228">
        <v>284996605</v>
      </c>
      <c r="E540" s="228">
        <v>155461864</v>
      </c>
      <c r="F540" s="228">
        <v>82703497</v>
      </c>
      <c r="G540" s="228">
        <v>724086092</v>
      </c>
    </row>
    <row r="541" spans="1:7">
      <c r="A541" s="230" t="s">
        <v>9</v>
      </c>
      <c r="B541" s="230" t="s">
        <v>29</v>
      </c>
      <c r="C541" s="228">
        <v>1041629910</v>
      </c>
      <c r="D541" s="228">
        <v>53181473</v>
      </c>
      <c r="E541" s="228">
        <v>43066413</v>
      </c>
      <c r="F541" s="228">
        <v>6236625</v>
      </c>
      <c r="G541" s="228">
        <v>121692435</v>
      </c>
    </row>
    <row r="542" spans="1:7">
      <c r="A542" s="230" t="s">
        <v>10</v>
      </c>
      <c r="B542" s="230" t="s">
        <v>29</v>
      </c>
      <c r="C542" s="228">
        <v>320747775</v>
      </c>
      <c r="D542" s="228">
        <v>1022026</v>
      </c>
      <c r="E542" s="228">
        <v>1582787</v>
      </c>
      <c r="F542" s="228">
        <v>1399730</v>
      </c>
      <c r="G542" s="228">
        <v>119853</v>
      </c>
    </row>
    <row r="543" spans="1:7">
      <c r="A543" s="230" t="s">
        <v>11</v>
      </c>
      <c r="B543" s="230" t="s">
        <v>29</v>
      </c>
      <c r="C543" s="228">
        <v>875031608</v>
      </c>
      <c r="D543" s="228">
        <v>0</v>
      </c>
      <c r="E543" s="228">
        <v>0</v>
      </c>
      <c r="F543" s="228">
        <v>5874</v>
      </c>
      <c r="G543" s="228">
        <v>0</v>
      </c>
    </row>
    <row r="544" spans="1:7">
      <c r="A544" s="230" t="s">
        <v>12</v>
      </c>
      <c r="B544" s="230" t="s">
        <v>29</v>
      </c>
      <c r="C544" s="228">
        <v>7035190</v>
      </c>
      <c r="D544" s="228">
        <v>-806039585</v>
      </c>
      <c r="E544" s="228">
        <v>-589727946</v>
      </c>
      <c r="F544" s="228">
        <v>0</v>
      </c>
      <c r="G544" s="228">
        <v>0</v>
      </c>
    </row>
    <row r="545" spans="1:7">
      <c r="A545" s="230" t="s">
        <v>13</v>
      </c>
      <c r="B545" s="230" t="s">
        <v>29</v>
      </c>
      <c r="C545" s="228">
        <v>876255878</v>
      </c>
      <c r="D545" s="228">
        <v>0</v>
      </c>
      <c r="E545" s="228">
        <v>0</v>
      </c>
      <c r="F545" s="228">
        <v>-194197137</v>
      </c>
      <c r="G545" s="228">
        <v>191021689</v>
      </c>
    </row>
    <row r="546" spans="1:7">
      <c r="A546" s="230" t="s">
        <v>14</v>
      </c>
      <c r="B546" s="230" t="s">
        <v>29</v>
      </c>
      <c r="C546" s="228">
        <v>3382910784</v>
      </c>
      <c r="D546" s="228">
        <v>0</v>
      </c>
      <c r="E546" s="228">
        <v>0</v>
      </c>
      <c r="F546" s="228">
        <v>0</v>
      </c>
      <c r="G546" s="228">
        <v>287208347</v>
      </c>
    </row>
    <row r="547" spans="1:7">
      <c r="A547" s="230" t="s">
        <v>15</v>
      </c>
      <c r="B547" s="230" t="s">
        <v>29</v>
      </c>
      <c r="C547" s="228">
        <v>149971498</v>
      </c>
      <c r="D547" s="228">
        <v>0</v>
      </c>
      <c r="E547" s="228">
        <v>0</v>
      </c>
      <c r="F547" s="228">
        <v>0</v>
      </c>
      <c r="G547" s="228">
        <v>26751546</v>
      </c>
    </row>
    <row r="548" spans="1:7">
      <c r="A548" s="230" t="s">
        <v>16</v>
      </c>
      <c r="B548" s="230" t="s">
        <v>29</v>
      </c>
      <c r="C548" s="228">
        <v>17853190370</v>
      </c>
      <c r="D548" s="228">
        <v>0</v>
      </c>
      <c r="E548" s="228">
        <v>0</v>
      </c>
      <c r="F548" s="228">
        <v>0</v>
      </c>
      <c r="G548" s="228">
        <v>1646549797</v>
      </c>
    </row>
    <row r="549" spans="1:7">
      <c r="A549" s="230" t="s">
        <v>17</v>
      </c>
      <c r="B549" s="230" t="s">
        <v>29</v>
      </c>
      <c r="C549" s="228">
        <v>0</v>
      </c>
      <c r="D549" s="228">
        <v>0</v>
      </c>
      <c r="E549" s="228">
        <v>0</v>
      </c>
      <c r="F549" s="228">
        <v>0</v>
      </c>
      <c r="G549" s="228">
        <v>0</v>
      </c>
    </row>
    <row r="550" spans="1:7">
      <c r="A550" s="230" t="s">
        <v>18</v>
      </c>
      <c r="B550" s="230" t="s">
        <v>29</v>
      </c>
      <c r="C550" s="228">
        <v>0</v>
      </c>
      <c r="D550" s="228">
        <v>0</v>
      </c>
      <c r="E550" s="228">
        <v>0</v>
      </c>
      <c r="F550" s="228">
        <v>0</v>
      </c>
      <c r="G550" s="228">
        <v>0</v>
      </c>
    </row>
    <row r="551" spans="1:7">
      <c r="A551" s="230" t="s">
        <v>19</v>
      </c>
      <c r="B551" s="230" t="s">
        <v>29</v>
      </c>
      <c r="C551" s="228">
        <v>0</v>
      </c>
      <c r="D551" s="228">
        <v>0</v>
      </c>
      <c r="E551" s="228">
        <v>0</v>
      </c>
      <c r="F551" s="228">
        <v>0</v>
      </c>
      <c r="G551" s="228">
        <v>0</v>
      </c>
    </row>
    <row r="552" spans="1:7">
      <c r="A552" s="230" t="s">
        <v>20</v>
      </c>
      <c r="B552" s="230" t="s">
        <v>29</v>
      </c>
      <c r="C552" s="228">
        <v>0</v>
      </c>
      <c r="D552" s="228">
        <v>0</v>
      </c>
      <c r="E552" s="228">
        <v>0</v>
      </c>
      <c r="F552" s="228">
        <v>0</v>
      </c>
      <c r="G552" s="228">
        <v>0</v>
      </c>
    </row>
    <row r="553" spans="1:7">
      <c r="A553" s="230" t="s">
        <v>21</v>
      </c>
      <c r="B553" s="230" t="s">
        <v>29</v>
      </c>
      <c r="C553" s="228">
        <v>0</v>
      </c>
      <c r="D553" s="228">
        <v>0</v>
      </c>
      <c r="E553" s="228">
        <v>0</v>
      </c>
      <c r="F553" s="228">
        <v>0</v>
      </c>
      <c r="G553" s="228">
        <v>0</v>
      </c>
    </row>
    <row r="554" spans="1:7">
      <c r="A554" s="230" t="s">
        <v>22</v>
      </c>
      <c r="B554" s="230" t="s">
        <v>29</v>
      </c>
      <c r="C554" s="228">
        <v>17853190370</v>
      </c>
      <c r="D554" s="228">
        <v>0</v>
      </c>
      <c r="E554" s="228">
        <v>0</v>
      </c>
      <c r="F554" s="228">
        <v>0</v>
      </c>
      <c r="G554" s="228">
        <v>0</v>
      </c>
    </row>
    <row r="555" spans="1:7">
      <c r="A555" s="230" t="s">
        <v>0</v>
      </c>
      <c r="B555" s="230" t="s">
        <v>30</v>
      </c>
      <c r="C555" s="228">
        <v>2349068666</v>
      </c>
      <c r="D555" s="228">
        <v>210042928</v>
      </c>
      <c r="E555" s="228">
        <v>180353705</v>
      </c>
      <c r="F555" s="228">
        <v>55964413</v>
      </c>
      <c r="G555" s="228">
        <v>115348474</v>
      </c>
    </row>
    <row r="556" spans="1:7">
      <c r="A556" s="230" t="s">
        <v>1</v>
      </c>
      <c r="B556" s="230" t="s">
        <v>30</v>
      </c>
      <c r="C556" s="228">
        <v>1521524148</v>
      </c>
      <c r="D556" s="228">
        <v>7326442</v>
      </c>
      <c r="E556" s="228">
        <v>1160080</v>
      </c>
      <c r="F556" s="228">
        <v>35056902</v>
      </c>
      <c r="G556" s="228">
        <v>1001707896</v>
      </c>
    </row>
    <row r="557" spans="1:7">
      <c r="A557" s="230" t="s">
        <v>2</v>
      </c>
      <c r="B557" s="230" t="s">
        <v>30</v>
      </c>
      <c r="C557" s="228">
        <v>2937071459</v>
      </c>
      <c r="D557" s="228">
        <v>120028085</v>
      </c>
      <c r="E557" s="228">
        <v>121627173</v>
      </c>
      <c r="F557" s="228">
        <v>54092909</v>
      </c>
      <c r="G557" s="228">
        <v>260086157</v>
      </c>
    </row>
    <row r="558" spans="1:7">
      <c r="A558" s="230" t="s">
        <v>3</v>
      </c>
      <c r="B558" s="230" t="s">
        <v>30</v>
      </c>
      <c r="C558" s="228">
        <v>1044988465</v>
      </c>
      <c r="D558" s="228">
        <v>58282219</v>
      </c>
      <c r="E558" s="228">
        <v>57363715</v>
      </c>
      <c r="F558" s="228">
        <v>8242064</v>
      </c>
      <c r="G558" s="228">
        <v>149343422</v>
      </c>
    </row>
    <row r="559" spans="1:7">
      <c r="A559" s="230" t="s">
        <v>4</v>
      </c>
      <c r="B559" s="230" t="s">
        <v>30</v>
      </c>
      <c r="C559" s="228">
        <v>279337986</v>
      </c>
      <c r="D559" s="228">
        <v>30298779</v>
      </c>
      <c r="E559" s="228">
        <v>26303628</v>
      </c>
      <c r="F559" s="228">
        <v>5203029</v>
      </c>
      <c r="G559" s="228">
        <v>18300936</v>
      </c>
    </row>
    <row r="560" spans="1:7">
      <c r="A560" s="230" t="s">
        <v>5</v>
      </c>
      <c r="B560" s="230" t="s">
        <v>30</v>
      </c>
      <c r="C560" s="228">
        <v>468191135</v>
      </c>
      <c r="D560" s="228">
        <v>41292195</v>
      </c>
      <c r="E560" s="228">
        <v>35437869</v>
      </c>
      <c r="F560" s="228">
        <v>10747398</v>
      </c>
      <c r="G560" s="228">
        <v>124546758</v>
      </c>
    </row>
    <row r="561" spans="1:7">
      <c r="A561" s="230" t="s">
        <v>6</v>
      </c>
      <c r="B561" s="230" t="s">
        <v>30</v>
      </c>
      <c r="C561" s="228">
        <v>4770362188</v>
      </c>
      <c r="D561" s="228">
        <v>450650348</v>
      </c>
      <c r="E561" s="228">
        <v>324070869</v>
      </c>
      <c r="F561" s="228">
        <v>104973142</v>
      </c>
      <c r="G561" s="228">
        <v>986198716</v>
      </c>
    </row>
    <row r="562" spans="1:7">
      <c r="A562" s="230" t="s">
        <v>7</v>
      </c>
      <c r="B562" s="230" t="s">
        <v>30</v>
      </c>
      <c r="C562" s="228">
        <v>533225653</v>
      </c>
      <c r="D562" s="228">
        <v>37835951</v>
      </c>
      <c r="E562" s="228">
        <v>30052810</v>
      </c>
      <c r="F562" s="228">
        <v>14627052</v>
      </c>
      <c r="G562" s="228">
        <v>51127447</v>
      </c>
    </row>
    <row r="563" spans="1:7">
      <c r="A563" s="230" t="s">
        <v>8</v>
      </c>
      <c r="B563" s="230" t="s">
        <v>30</v>
      </c>
      <c r="C563" s="228">
        <v>10240671360</v>
      </c>
      <c r="D563" s="228">
        <v>559743657</v>
      </c>
      <c r="E563" s="228">
        <v>442712178</v>
      </c>
      <c r="F563" s="228">
        <v>128404151</v>
      </c>
      <c r="G563" s="228">
        <v>3234137013</v>
      </c>
    </row>
    <row r="564" spans="1:7">
      <c r="A564" s="230" t="s">
        <v>9</v>
      </c>
      <c r="B564" s="230" t="s">
        <v>30</v>
      </c>
      <c r="C564" s="228">
        <v>1542632626</v>
      </c>
      <c r="D564" s="228">
        <v>81008901</v>
      </c>
      <c r="E564" s="228">
        <v>103724325</v>
      </c>
      <c r="F564" s="228">
        <v>9642542</v>
      </c>
      <c r="G564" s="228">
        <v>297640621</v>
      </c>
    </row>
    <row r="565" spans="1:7">
      <c r="A565" s="230" t="s">
        <v>10</v>
      </c>
      <c r="B565" s="230" t="s">
        <v>30</v>
      </c>
      <c r="C565" s="228">
        <v>1190368949</v>
      </c>
      <c r="D565" s="228">
        <v>3473976</v>
      </c>
      <c r="E565" s="228">
        <v>7604400</v>
      </c>
      <c r="F565" s="228">
        <v>2240618</v>
      </c>
      <c r="G565" s="228">
        <v>9824232</v>
      </c>
    </row>
    <row r="566" spans="1:7">
      <c r="A566" s="230" t="s">
        <v>11</v>
      </c>
      <c r="B566" s="230" t="s">
        <v>30</v>
      </c>
      <c r="C566" s="228">
        <v>915050259</v>
      </c>
      <c r="D566" s="228">
        <v>0</v>
      </c>
      <c r="E566" s="228">
        <v>0</v>
      </c>
      <c r="F566" s="228">
        <v>5874</v>
      </c>
      <c r="G566" s="228">
        <v>0</v>
      </c>
    </row>
    <row r="567" spans="1:7">
      <c r="A567" s="230" t="s">
        <v>12</v>
      </c>
      <c r="B567" s="230" t="s">
        <v>30</v>
      </c>
      <c r="C567" s="228">
        <v>7035190</v>
      </c>
      <c r="D567" s="228">
        <v>-1599983481</v>
      </c>
      <c r="E567" s="228">
        <v>-1330410752</v>
      </c>
      <c r="F567" s="228">
        <v>0</v>
      </c>
      <c r="G567" s="228">
        <v>0</v>
      </c>
    </row>
    <row r="568" spans="1:7">
      <c r="A568" s="230" t="s">
        <v>13</v>
      </c>
      <c r="B568" s="230" t="s">
        <v>30</v>
      </c>
      <c r="C568" s="228">
        <v>1449059662</v>
      </c>
      <c r="D568" s="228">
        <v>0</v>
      </c>
      <c r="E568" s="228">
        <v>0</v>
      </c>
      <c r="F568" s="228">
        <v>-429200094</v>
      </c>
      <c r="G568" s="228">
        <v>206041970</v>
      </c>
    </row>
    <row r="569" spans="1:7">
      <c r="A569" s="230" t="s">
        <v>14</v>
      </c>
      <c r="B569" s="230" t="s">
        <v>30</v>
      </c>
      <c r="C569" s="228">
        <v>4792964847</v>
      </c>
      <c r="D569" s="228">
        <v>0</v>
      </c>
      <c r="E569" s="228">
        <v>0</v>
      </c>
      <c r="F569" s="228">
        <v>0</v>
      </c>
      <c r="G569" s="228">
        <v>287208347</v>
      </c>
    </row>
    <row r="570" spans="1:7">
      <c r="A570" s="230" t="s">
        <v>15</v>
      </c>
      <c r="B570" s="230" t="s">
        <v>30</v>
      </c>
      <c r="C570" s="228">
        <v>241404277</v>
      </c>
      <c r="D570" s="228">
        <v>0</v>
      </c>
      <c r="E570" s="228">
        <v>0</v>
      </c>
      <c r="F570" s="228">
        <v>0</v>
      </c>
      <c r="G570" s="228">
        <v>26751546</v>
      </c>
    </row>
    <row r="571" spans="1:7">
      <c r="A571" s="230" t="s">
        <v>16</v>
      </c>
      <c r="B571" s="230" t="s">
        <v>30</v>
      </c>
      <c r="C571" s="228">
        <v>34282956870</v>
      </c>
      <c r="D571" s="228">
        <v>0</v>
      </c>
      <c r="E571" s="228">
        <v>0</v>
      </c>
      <c r="F571" s="228">
        <v>0</v>
      </c>
      <c r="G571" s="228">
        <v>6768263535</v>
      </c>
    </row>
    <row r="572" spans="1:7">
      <c r="A572" s="230" t="s">
        <v>17</v>
      </c>
      <c r="B572" s="230" t="s">
        <v>30</v>
      </c>
      <c r="C572" s="228">
        <v>3503093204</v>
      </c>
      <c r="D572" s="228">
        <v>0</v>
      </c>
      <c r="E572" s="228">
        <v>0</v>
      </c>
      <c r="F572" s="228">
        <v>0</v>
      </c>
      <c r="G572" s="228">
        <v>0</v>
      </c>
    </row>
    <row r="573" spans="1:7">
      <c r="A573" s="230" t="s">
        <v>18</v>
      </c>
      <c r="B573" s="230" t="s">
        <v>30</v>
      </c>
      <c r="C573" s="228">
        <v>5189171227</v>
      </c>
      <c r="D573" s="228">
        <v>0</v>
      </c>
      <c r="E573" s="228">
        <v>0</v>
      </c>
      <c r="F573" s="228">
        <v>0</v>
      </c>
      <c r="G573" s="228">
        <v>0</v>
      </c>
    </row>
    <row r="574" spans="1:7">
      <c r="A574" s="230" t="s">
        <v>19</v>
      </c>
      <c r="B574" s="230" t="s">
        <v>30</v>
      </c>
      <c r="C574" s="228">
        <v>1525209527</v>
      </c>
      <c r="D574" s="228">
        <v>0</v>
      </c>
      <c r="E574" s="228">
        <v>0</v>
      </c>
      <c r="F574" s="228">
        <v>0</v>
      </c>
      <c r="G574" s="228">
        <v>0</v>
      </c>
    </row>
    <row r="575" spans="1:7">
      <c r="A575" s="230" t="s">
        <v>20</v>
      </c>
      <c r="B575" s="230" t="s">
        <v>30</v>
      </c>
      <c r="C575" s="228">
        <v>867452877</v>
      </c>
      <c r="D575" s="228">
        <v>0</v>
      </c>
      <c r="E575" s="228">
        <v>0</v>
      </c>
      <c r="F575" s="228">
        <v>0</v>
      </c>
      <c r="G575" s="228">
        <v>0</v>
      </c>
    </row>
    <row r="576" spans="1:7">
      <c r="A576" s="230" t="s">
        <v>21</v>
      </c>
      <c r="B576" s="230" t="s">
        <v>30</v>
      </c>
      <c r="C576" s="228">
        <v>11084926835</v>
      </c>
      <c r="D576" s="228">
        <v>0</v>
      </c>
      <c r="E576" s="228">
        <v>0</v>
      </c>
      <c r="F576" s="228">
        <v>0</v>
      </c>
      <c r="G576" s="228">
        <v>0</v>
      </c>
    </row>
    <row r="577" spans="1:7">
      <c r="A577" s="230" t="s">
        <v>22</v>
      </c>
      <c r="B577" s="230" t="s">
        <v>30</v>
      </c>
      <c r="C577" s="228">
        <v>45367883705</v>
      </c>
      <c r="D577" s="228">
        <v>0</v>
      </c>
      <c r="E577" s="228">
        <v>0</v>
      </c>
      <c r="F577" s="228">
        <v>0</v>
      </c>
      <c r="G577" s="228">
        <v>0</v>
      </c>
    </row>
    <row r="578" spans="1:7">
      <c r="A578" s="230" t="s">
        <v>0</v>
      </c>
      <c r="B578" s="230" t="s">
        <v>31</v>
      </c>
      <c r="C578" s="228">
        <v>-103747202</v>
      </c>
      <c r="D578" s="228">
        <v>0</v>
      </c>
      <c r="E578" s="228">
        <v>0</v>
      </c>
      <c r="F578" s="228">
        <v>0</v>
      </c>
      <c r="G578" s="228">
        <v>-103747202</v>
      </c>
    </row>
    <row r="579" spans="1:7">
      <c r="A579" s="230" t="s">
        <v>1</v>
      </c>
      <c r="B579" s="230" t="s">
        <v>31</v>
      </c>
      <c r="C579" s="228">
        <v>-935469424</v>
      </c>
      <c r="D579" s="228">
        <v>0</v>
      </c>
      <c r="E579" s="228">
        <v>0</v>
      </c>
      <c r="F579" s="228">
        <v>0</v>
      </c>
      <c r="G579" s="228">
        <v>-935469424</v>
      </c>
    </row>
    <row r="580" spans="1:7">
      <c r="A580" s="230" t="s">
        <v>2</v>
      </c>
      <c r="B580" s="230" t="s">
        <v>31</v>
      </c>
      <c r="C580" s="228">
        <v>-214619818</v>
      </c>
      <c r="D580" s="228">
        <v>0</v>
      </c>
      <c r="E580" s="228">
        <v>0</v>
      </c>
      <c r="F580" s="228">
        <v>0</v>
      </c>
      <c r="G580" s="228">
        <v>-214619818</v>
      </c>
    </row>
    <row r="581" spans="1:7">
      <c r="A581" s="230" t="s">
        <v>3</v>
      </c>
      <c r="B581" s="230" t="s">
        <v>31</v>
      </c>
      <c r="C581" s="228">
        <v>-126743682</v>
      </c>
      <c r="D581" s="228">
        <v>0</v>
      </c>
      <c r="E581" s="228">
        <v>0</v>
      </c>
      <c r="F581" s="228">
        <v>0</v>
      </c>
      <c r="G581" s="228">
        <v>-126743682</v>
      </c>
    </row>
    <row r="582" spans="1:7">
      <c r="A582" s="230" t="s">
        <v>4</v>
      </c>
      <c r="B582" s="230" t="s">
        <v>31</v>
      </c>
      <c r="C582" s="228">
        <v>-16962631</v>
      </c>
      <c r="D582" s="228">
        <v>0</v>
      </c>
      <c r="E582" s="228">
        <v>0</v>
      </c>
      <c r="F582" s="228">
        <v>0</v>
      </c>
      <c r="G582" s="228">
        <v>-16962631</v>
      </c>
    </row>
    <row r="583" spans="1:7">
      <c r="A583" s="230" t="s">
        <v>5</v>
      </c>
      <c r="B583" s="230" t="s">
        <v>31</v>
      </c>
      <c r="C583" s="228">
        <v>-78744474</v>
      </c>
      <c r="D583" s="228">
        <v>0</v>
      </c>
      <c r="E583" s="228">
        <v>0</v>
      </c>
      <c r="F583" s="228">
        <v>0</v>
      </c>
      <c r="G583" s="228">
        <v>-78744474</v>
      </c>
    </row>
    <row r="584" spans="1:7">
      <c r="A584" s="230" t="s">
        <v>6</v>
      </c>
      <c r="B584" s="230" t="s">
        <v>31</v>
      </c>
      <c r="C584" s="228">
        <v>-865589103</v>
      </c>
      <c r="D584" s="228">
        <v>0</v>
      </c>
      <c r="E584" s="228">
        <v>0</v>
      </c>
      <c r="F584" s="228">
        <v>0</v>
      </c>
      <c r="G584" s="228">
        <v>-865589103</v>
      </c>
    </row>
    <row r="585" spans="1:7">
      <c r="A585" s="230" t="s">
        <v>7</v>
      </c>
      <c r="B585" s="230" t="s">
        <v>31</v>
      </c>
      <c r="C585" s="228">
        <v>-47628952</v>
      </c>
      <c r="D585" s="228">
        <v>0</v>
      </c>
      <c r="E585" s="228">
        <v>0</v>
      </c>
      <c r="F585" s="228">
        <v>0</v>
      </c>
      <c r="G585" s="228">
        <v>-47628952</v>
      </c>
    </row>
    <row r="586" spans="1:7">
      <c r="A586" s="230" t="s">
        <v>8</v>
      </c>
      <c r="B586" s="230" t="s">
        <v>31</v>
      </c>
      <c r="C586" s="228">
        <v>-3056787931</v>
      </c>
      <c r="D586" s="228">
        <v>0</v>
      </c>
      <c r="E586" s="228">
        <v>0</v>
      </c>
      <c r="F586" s="228">
        <v>0</v>
      </c>
      <c r="G586" s="228">
        <v>-3056787931</v>
      </c>
    </row>
    <row r="587" spans="1:7">
      <c r="A587" s="230" t="s">
        <v>9</v>
      </c>
      <c r="B587" s="230" t="s">
        <v>31</v>
      </c>
      <c r="C587" s="228">
        <v>-239399400</v>
      </c>
      <c r="D587" s="228">
        <v>0</v>
      </c>
      <c r="E587" s="228">
        <v>0</v>
      </c>
      <c r="F587" s="228">
        <v>0</v>
      </c>
      <c r="G587" s="228">
        <v>-239399400</v>
      </c>
    </row>
    <row r="588" spans="1:7">
      <c r="A588" s="230" t="s">
        <v>10</v>
      </c>
      <c r="B588" s="230" t="s">
        <v>31</v>
      </c>
      <c r="C588" s="228">
        <v>-9179648</v>
      </c>
      <c r="D588" s="228">
        <v>0</v>
      </c>
      <c r="E588" s="228">
        <v>0</v>
      </c>
      <c r="F588" s="228">
        <v>0</v>
      </c>
      <c r="G588" s="228">
        <v>-9179648</v>
      </c>
    </row>
    <row r="589" spans="1:7">
      <c r="A589" s="230" t="s">
        <v>11</v>
      </c>
      <c r="B589" s="230" t="s">
        <v>31</v>
      </c>
      <c r="C589" s="228">
        <v>0</v>
      </c>
      <c r="D589" s="228">
        <v>0</v>
      </c>
      <c r="E589" s="228">
        <v>0</v>
      </c>
      <c r="F589" s="228">
        <v>0</v>
      </c>
      <c r="G589" s="228">
        <v>0</v>
      </c>
    </row>
    <row r="590" spans="1:7">
      <c r="A590" s="230" t="s">
        <v>12</v>
      </c>
      <c r="B590" s="230" t="s">
        <v>31</v>
      </c>
      <c r="C590" s="228">
        <v>0</v>
      </c>
      <c r="D590" s="228">
        <v>0</v>
      </c>
      <c r="E590" s="228">
        <v>0</v>
      </c>
      <c r="F590" s="228">
        <v>0</v>
      </c>
      <c r="G590" s="228">
        <v>0</v>
      </c>
    </row>
    <row r="591" spans="1:7">
      <c r="A591" s="230" t="s">
        <v>13</v>
      </c>
      <c r="B591" s="230" t="s">
        <v>31</v>
      </c>
      <c r="C591" s="228">
        <v>0</v>
      </c>
      <c r="D591" s="228">
        <v>0</v>
      </c>
      <c r="E591" s="228">
        <v>0</v>
      </c>
      <c r="F591" s="228">
        <v>0</v>
      </c>
      <c r="G591" s="228">
        <v>0</v>
      </c>
    </row>
    <row r="592" spans="1:7">
      <c r="A592" s="230" t="s">
        <v>14</v>
      </c>
      <c r="B592" s="230" t="s">
        <v>31</v>
      </c>
      <c r="C592" s="228">
        <v>0</v>
      </c>
      <c r="D592" s="228">
        <v>0</v>
      </c>
      <c r="E592" s="228">
        <v>0</v>
      </c>
      <c r="F592" s="228">
        <v>0</v>
      </c>
      <c r="G592" s="228">
        <v>0</v>
      </c>
    </row>
    <row r="593" spans="1:7">
      <c r="A593" s="230" t="s">
        <v>15</v>
      </c>
      <c r="B593" s="230" t="s">
        <v>31</v>
      </c>
      <c r="C593" s="228">
        <v>-264</v>
      </c>
      <c r="D593" s="228">
        <v>0</v>
      </c>
      <c r="E593" s="228">
        <v>0</v>
      </c>
      <c r="F593" s="228">
        <v>0</v>
      </c>
      <c r="G593" s="228">
        <v>-264</v>
      </c>
    </row>
    <row r="594" spans="1:7">
      <c r="A594" s="230" t="s">
        <v>16</v>
      </c>
      <c r="B594" s="230" t="s">
        <v>31</v>
      </c>
      <c r="C594" s="228">
        <v>-5694872529</v>
      </c>
      <c r="D594" s="228">
        <v>0</v>
      </c>
      <c r="E594" s="228">
        <v>0</v>
      </c>
      <c r="F594" s="228">
        <v>0</v>
      </c>
      <c r="G594" s="228">
        <v>-5694872529</v>
      </c>
    </row>
    <row r="595" spans="1:7">
      <c r="A595" s="230" t="s">
        <v>17</v>
      </c>
      <c r="B595" s="230" t="s">
        <v>31</v>
      </c>
      <c r="C595" s="228">
        <v>0</v>
      </c>
      <c r="D595" s="228">
        <v>0</v>
      </c>
      <c r="E595" s="228">
        <v>0</v>
      </c>
      <c r="F595" s="228">
        <v>0</v>
      </c>
      <c r="G595" s="228">
        <v>0</v>
      </c>
    </row>
    <row r="596" spans="1:7">
      <c r="A596" s="230" t="s">
        <v>18</v>
      </c>
      <c r="B596" s="230" t="s">
        <v>31</v>
      </c>
      <c r="C596" s="228">
        <v>0</v>
      </c>
      <c r="D596" s="228">
        <v>0</v>
      </c>
      <c r="E596" s="228">
        <v>0</v>
      </c>
      <c r="F596" s="228">
        <v>0</v>
      </c>
      <c r="G596" s="228">
        <v>0</v>
      </c>
    </row>
    <row r="597" spans="1:7">
      <c r="A597" s="230" t="s">
        <v>19</v>
      </c>
      <c r="B597" s="230" t="s">
        <v>31</v>
      </c>
      <c r="C597" s="228">
        <v>0</v>
      </c>
      <c r="D597" s="228">
        <v>0</v>
      </c>
      <c r="E597" s="228">
        <v>0</v>
      </c>
      <c r="F597" s="228">
        <v>0</v>
      </c>
      <c r="G597" s="228">
        <v>0</v>
      </c>
    </row>
    <row r="598" spans="1:7">
      <c r="A598" s="230" t="s">
        <v>20</v>
      </c>
      <c r="B598" s="230" t="s">
        <v>31</v>
      </c>
      <c r="C598" s="228">
        <v>0</v>
      </c>
      <c r="D598" s="228">
        <v>0</v>
      </c>
      <c r="E598" s="228">
        <v>0</v>
      </c>
      <c r="F598" s="228">
        <v>0</v>
      </c>
      <c r="G598" s="228">
        <v>0</v>
      </c>
    </row>
    <row r="599" spans="1:7">
      <c r="A599" s="230" t="s">
        <v>21</v>
      </c>
      <c r="B599" s="230" t="s">
        <v>31</v>
      </c>
      <c r="C599" s="228">
        <v>0</v>
      </c>
      <c r="D599" s="228">
        <v>0</v>
      </c>
      <c r="E599" s="228">
        <v>0</v>
      </c>
      <c r="F599" s="228">
        <v>0</v>
      </c>
      <c r="G599" s="228">
        <v>0</v>
      </c>
    </row>
    <row r="600" spans="1:7">
      <c r="A600" s="230" t="s">
        <v>22</v>
      </c>
      <c r="B600" s="230" t="s">
        <v>31</v>
      </c>
      <c r="C600" s="228">
        <v>-5694872529</v>
      </c>
      <c r="D600" s="228">
        <v>0</v>
      </c>
      <c r="E600" s="228">
        <v>0</v>
      </c>
      <c r="F600" s="228">
        <v>0</v>
      </c>
      <c r="G600" s="228">
        <v>-5694872529</v>
      </c>
    </row>
    <row r="601" spans="1:7">
      <c r="A601" s="230" t="s">
        <v>0</v>
      </c>
      <c r="B601" s="230" t="s">
        <v>32</v>
      </c>
      <c r="C601" s="228">
        <v>-2520832</v>
      </c>
      <c r="D601" s="228">
        <v>0</v>
      </c>
      <c r="E601" s="228">
        <v>0</v>
      </c>
      <c r="F601" s="228">
        <v>0</v>
      </c>
      <c r="G601" s="228">
        <v>-2520832</v>
      </c>
    </row>
    <row r="602" spans="1:7">
      <c r="A602" s="230" t="s">
        <v>1</v>
      </c>
      <c r="B602" s="230" t="s">
        <v>32</v>
      </c>
      <c r="C602" s="228">
        <v>-343903</v>
      </c>
      <c r="D602" s="228">
        <v>0</v>
      </c>
      <c r="E602" s="228">
        <v>0</v>
      </c>
      <c r="F602" s="228">
        <v>0</v>
      </c>
      <c r="G602" s="228">
        <v>-343903</v>
      </c>
    </row>
    <row r="603" spans="1:7">
      <c r="A603" s="230" t="s">
        <v>2</v>
      </c>
      <c r="B603" s="230" t="s">
        <v>32</v>
      </c>
      <c r="C603" s="228">
        <v>-8785556</v>
      </c>
      <c r="D603" s="228">
        <v>0</v>
      </c>
      <c r="E603" s="228">
        <v>0</v>
      </c>
      <c r="F603" s="228">
        <v>0</v>
      </c>
      <c r="G603" s="228">
        <v>-8785556</v>
      </c>
    </row>
    <row r="604" spans="1:7">
      <c r="A604" s="230" t="s">
        <v>3</v>
      </c>
      <c r="B604" s="230" t="s">
        <v>32</v>
      </c>
      <c r="C604" s="228">
        <v>-2119094</v>
      </c>
      <c r="D604" s="228">
        <v>0</v>
      </c>
      <c r="E604" s="228">
        <v>0</v>
      </c>
      <c r="F604" s="228">
        <v>0</v>
      </c>
      <c r="G604" s="228">
        <v>-2119094</v>
      </c>
    </row>
    <row r="605" spans="1:7">
      <c r="A605" s="230" t="s">
        <v>4</v>
      </c>
      <c r="B605" s="230" t="s">
        <v>32</v>
      </c>
      <c r="C605" s="228">
        <v>-189904</v>
      </c>
      <c r="D605" s="228">
        <v>0</v>
      </c>
      <c r="E605" s="228">
        <v>0</v>
      </c>
      <c r="F605" s="228">
        <v>0</v>
      </c>
      <c r="G605" s="228">
        <v>-189904</v>
      </c>
    </row>
    <row r="606" spans="1:7">
      <c r="A606" s="230" t="s">
        <v>5</v>
      </c>
      <c r="B606" s="230" t="s">
        <v>32</v>
      </c>
      <c r="C606" s="228">
        <v>-1815186</v>
      </c>
      <c r="D606" s="228">
        <v>0</v>
      </c>
      <c r="E606" s="228">
        <v>0</v>
      </c>
      <c r="F606" s="228">
        <v>0</v>
      </c>
      <c r="G606" s="228">
        <v>-1815186</v>
      </c>
    </row>
    <row r="607" spans="1:7">
      <c r="A607" s="230" t="s">
        <v>6</v>
      </c>
      <c r="B607" s="230" t="s">
        <v>32</v>
      </c>
      <c r="C607" s="228">
        <v>-17017346</v>
      </c>
      <c r="D607" s="228">
        <v>0</v>
      </c>
      <c r="E607" s="228">
        <v>0</v>
      </c>
      <c r="F607" s="228">
        <v>0</v>
      </c>
      <c r="G607" s="228">
        <v>-17017346</v>
      </c>
    </row>
    <row r="608" spans="1:7">
      <c r="A608" s="230" t="s">
        <v>7</v>
      </c>
      <c r="B608" s="230" t="s">
        <v>32</v>
      </c>
      <c r="C608" s="228">
        <v>-1007947</v>
      </c>
      <c r="D608" s="228">
        <v>0</v>
      </c>
      <c r="E608" s="228">
        <v>0</v>
      </c>
      <c r="F608" s="228">
        <v>0</v>
      </c>
      <c r="G608" s="228">
        <v>-1007947</v>
      </c>
    </row>
    <row r="609" spans="1:7">
      <c r="A609" s="230" t="s">
        <v>8</v>
      </c>
      <c r="B609" s="230" t="s">
        <v>32</v>
      </c>
      <c r="C609" s="228">
        <v>-54600699</v>
      </c>
      <c r="D609" s="228">
        <v>0</v>
      </c>
      <c r="E609" s="228">
        <v>0</v>
      </c>
      <c r="F609" s="228">
        <v>0</v>
      </c>
      <c r="G609" s="228">
        <v>-54600699</v>
      </c>
    </row>
    <row r="610" spans="1:7">
      <c r="A610" s="230" t="s">
        <v>9</v>
      </c>
      <c r="B610" s="230" t="s">
        <v>32</v>
      </c>
      <c r="C610" s="228">
        <v>-3192227</v>
      </c>
      <c r="D610" s="228">
        <v>0</v>
      </c>
      <c r="E610" s="228">
        <v>0</v>
      </c>
      <c r="F610" s="228">
        <v>0</v>
      </c>
      <c r="G610" s="228">
        <v>-3192227</v>
      </c>
    </row>
    <row r="611" spans="1:7">
      <c r="A611" s="230" t="s">
        <v>10</v>
      </c>
      <c r="B611" s="230" t="s">
        <v>32</v>
      </c>
      <c r="C611" s="228">
        <v>-2371</v>
      </c>
      <c r="D611" s="228">
        <v>0</v>
      </c>
      <c r="E611" s="228">
        <v>0</v>
      </c>
      <c r="F611" s="228">
        <v>0</v>
      </c>
      <c r="G611" s="228">
        <v>-2371</v>
      </c>
    </row>
    <row r="612" spans="1:7">
      <c r="A612" s="230" t="s">
        <v>11</v>
      </c>
      <c r="B612" s="230" t="s">
        <v>32</v>
      </c>
      <c r="C612" s="228">
        <v>0</v>
      </c>
      <c r="D612" s="228">
        <v>0</v>
      </c>
      <c r="E612" s="228">
        <v>0</v>
      </c>
      <c r="F612" s="228">
        <v>0</v>
      </c>
      <c r="G612" s="228">
        <v>0</v>
      </c>
    </row>
    <row r="613" spans="1:7">
      <c r="A613" s="230" t="s">
        <v>12</v>
      </c>
      <c r="B613" s="230" t="s">
        <v>32</v>
      </c>
      <c r="C613" s="228">
        <v>0</v>
      </c>
      <c r="D613" s="228">
        <v>0</v>
      </c>
      <c r="E613" s="228">
        <v>0</v>
      </c>
      <c r="F613" s="228">
        <v>0</v>
      </c>
      <c r="G613" s="228">
        <v>0</v>
      </c>
    </row>
    <row r="614" spans="1:7">
      <c r="A614" s="230" t="s">
        <v>13</v>
      </c>
      <c r="B614" s="230" t="s">
        <v>32</v>
      </c>
      <c r="C614" s="228">
        <v>0</v>
      </c>
      <c r="D614" s="228">
        <v>0</v>
      </c>
      <c r="E614" s="228">
        <v>0</v>
      </c>
      <c r="F614" s="228">
        <v>0</v>
      </c>
      <c r="G614" s="228">
        <v>0</v>
      </c>
    </row>
    <row r="615" spans="1:7">
      <c r="A615" s="230" t="s">
        <v>14</v>
      </c>
      <c r="B615" s="230" t="s">
        <v>32</v>
      </c>
      <c r="C615" s="228">
        <v>0</v>
      </c>
      <c r="D615" s="228">
        <v>0</v>
      </c>
      <c r="E615" s="228">
        <v>0</v>
      </c>
      <c r="F615" s="228">
        <v>0</v>
      </c>
      <c r="G615" s="228">
        <v>0</v>
      </c>
    </row>
    <row r="616" spans="1:7">
      <c r="A616" s="230" t="s">
        <v>15</v>
      </c>
      <c r="B616" s="230" t="s">
        <v>32</v>
      </c>
      <c r="C616" s="228">
        <v>-1</v>
      </c>
      <c r="D616" s="228">
        <v>0</v>
      </c>
      <c r="E616" s="228">
        <v>0</v>
      </c>
      <c r="F616" s="228">
        <v>0</v>
      </c>
      <c r="G616" s="228">
        <v>-1</v>
      </c>
    </row>
    <row r="617" spans="1:7">
      <c r="A617" s="230" t="s">
        <v>16</v>
      </c>
      <c r="B617" s="230" t="s">
        <v>32</v>
      </c>
      <c r="C617" s="228">
        <v>-91595066</v>
      </c>
      <c r="D617" s="228">
        <v>0</v>
      </c>
      <c r="E617" s="228">
        <v>0</v>
      </c>
      <c r="F617" s="228">
        <v>0</v>
      </c>
      <c r="G617" s="228">
        <v>-91595066</v>
      </c>
    </row>
    <row r="618" spans="1:7">
      <c r="A618" s="230" t="s">
        <v>17</v>
      </c>
      <c r="B618" s="230" t="s">
        <v>32</v>
      </c>
      <c r="C618" s="228">
        <v>0</v>
      </c>
      <c r="D618" s="228">
        <v>0</v>
      </c>
      <c r="E618" s="228">
        <v>0</v>
      </c>
      <c r="F618" s="228">
        <v>0</v>
      </c>
      <c r="G618" s="228">
        <v>0</v>
      </c>
    </row>
    <row r="619" spans="1:7">
      <c r="A619" s="230" t="s">
        <v>18</v>
      </c>
      <c r="B619" s="230" t="s">
        <v>32</v>
      </c>
      <c r="C619" s="228">
        <v>0</v>
      </c>
      <c r="D619" s="228">
        <v>0</v>
      </c>
      <c r="E619" s="228">
        <v>0</v>
      </c>
      <c r="F619" s="228">
        <v>0</v>
      </c>
      <c r="G619" s="228">
        <v>0</v>
      </c>
    </row>
    <row r="620" spans="1:7">
      <c r="A620" s="230" t="s">
        <v>19</v>
      </c>
      <c r="B620" s="230" t="s">
        <v>32</v>
      </c>
      <c r="C620" s="228">
        <v>0</v>
      </c>
      <c r="D620" s="228">
        <v>0</v>
      </c>
      <c r="E620" s="228">
        <v>0</v>
      </c>
      <c r="F620" s="228">
        <v>0</v>
      </c>
      <c r="G620" s="228">
        <v>0</v>
      </c>
    </row>
    <row r="621" spans="1:7">
      <c r="A621" s="230" t="s">
        <v>20</v>
      </c>
      <c r="B621" s="230" t="s">
        <v>32</v>
      </c>
      <c r="C621" s="228">
        <v>0</v>
      </c>
      <c r="D621" s="228">
        <v>0</v>
      </c>
      <c r="E621" s="228">
        <v>0</v>
      </c>
      <c r="F621" s="228">
        <v>0</v>
      </c>
      <c r="G621" s="228">
        <v>0</v>
      </c>
    </row>
    <row r="622" spans="1:7">
      <c r="A622" s="230" t="s">
        <v>21</v>
      </c>
      <c r="B622" s="230" t="s">
        <v>32</v>
      </c>
      <c r="C622" s="228">
        <v>0</v>
      </c>
      <c r="D622" s="228">
        <v>0</v>
      </c>
      <c r="E622" s="228">
        <v>0</v>
      </c>
      <c r="F622" s="228">
        <v>0</v>
      </c>
      <c r="G622" s="228">
        <v>0</v>
      </c>
    </row>
    <row r="623" spans="1:7">
      <c r="A623" s="230" t="s">
        <v>22</v>
      </c>
      <c r="B623" s="230" t="s">
        <v>32</v>
      </c>
      <c r="C623" s="228">
        <v>-91595066</v>
      </c>
      <c r="D623" s="228">
        <v>0</v>
      </c>
      <c r="E623" s="228">
        <v>0</v>
      </c>
      <c r="F623" s="228">
        <v>0</v>
      </c>
      <c r="G623" s="228">
        <v>-91595066</v>
      </c>
    </row>
    <row r="624" spans="1:7">
      <c r="A624" s="230" t="s">
        <v>0</v>
      </c>
      <c r="B624" s="230" t="s">
        <v>33</v>
      </c>
      <c r="C624" s="228">
        <v>-2304501</v>
      </c>
      <c r="D624" s="228">
        <v>0</v>
      </c>
      <c r="E624" s="228">
        <v>0</v>
      </c>
      <c r="F624" s="228">
        <v>0</v>
      </c>
      <c r="G624" s="228">
        <v>-2304501</v>
      </c>
    </row>
    <row r="625" spans="1:7">
      <c r="A625" s="230" t="s">
        <v>1</v>
      </c>
      <c r="B625" s="230" t="s">
        <v>33</v>
      </c>
      <c r="C625" s="228">
        <v>-65894569</v>
      </c>
      <c r="D625" s="228">
        <v>0</v>
      </c>
      <c r="E625" s="228">
        <v>0</v>
      </c>
      <c r="F625" s="228">
        <v>0</v>
      </c>
      <c r="G625" s="228">
        <v>-65894569</v>
      </c>
    </row>
    <row r="626" spans="1:7">
      <c r="A626" s="230" t="s">
        <v>2</v>
      </c>
      <c r="B626" s="230" t="s">
        <v>33</v>
      </c>
      <c r="C626" s="228">
        <v>-21104172</v>
      </c>
      <c r="D626" s="228">
        <v>0</v>
      </c>
      <c r="E626" s="228">
        <v>0</v>
      </c>
      <c r="F626" s="228">
        <v>0</v>
      </c>
      <c r="G626" s="228">
        <v>-21104172</v>
      </c>
    </row>
    <row r="627" spans="1:7">
      <c r="A627" s="230" t="s">
        <v>3</v>
      </c>
      <c r="B627" s="230" t="s">
        <v>33</v>
      </c>
      <c r="C627" s="228">
        <v>-5253092</v>
      </c>
      <c r="D627" s="228">
        <v>0</v>
      </c>
      <c r="E627" s="228">
        <v>0</v>
      </c>
      <c r="F627" s="228">
        <v>0</v>
      </c>
      <c r="G627" s="228">
        <v>-5253092</v>
      </c>
    </row>
    <row r="628" spans="1:7">
      <c r="A628" s="230" t="s">
        <v>4</v>
      </c>
      <c r="B628" s="230" t="s">
        <v>33</v>
      </c>
      <c r="C628" s="228">
        <v>-1129094</v>
      </c>
      <c r="D628" s="228">
        <v>0</v>
      </c>
      <c r="E628" s="228">
        <v>0</v>
      </c>
      <c r="F628" s="228">
        <v>0</v>
      </c>
      <c r="G628" s="228">
        <v>-1129094</v>
      </c>
    </row>
    <row r="629" spans="1:7">
      <c r="A629" s="230" t="s">
        <v>5</v>
      </c>
      <c r="B629" s="230" t="s">
        <v>33</v>
      </c>
      <c r="C629" s="228">
        <v>-4496324</v>
      </c>
      <c r="D629" s="228">
        <v>0</v>
      </c>
      <c r="E629" s="228">
        <v>0</v>
      </c>
      <c r="F629" s="228">
        <v>0</v>
      </c>
      <c r="G629" s="228">
        <v>-4496324</v>
      </c>
    </row>
    <row r="630" spans="1:7">
      <c r="A630" s="230" t="s">
        <v>6</v>
      </c>
      <c r="B630" s="230" t="s">
        <v>33</v>
      </c>
      <c r="C630" s="228">
        <v>-35683003</v>
      </c>
      <c r="D630" s="228">
        <v>0</v>
      </c>
      <c r="E630" s="228">
        <v>0</v>
      </c>
      <c r="F630" s="228">
        <v>0</v>
      </c>
      <c r="G630" s="228">
        <v>-35683003</v>
      </c>
    </row>
    <row r="631" spans="1:7">
      <c r="A631" s="230" t="s">
        <v>7</v>
      </c>
      <c r="B631" s="230" t="s">
        <v>33</v>
      </c>
      <c r="C631" s="228">
        <v>-1580179</v>
      </c>
      <c r="D631" s="228">
        <v>0</v>
      </c>
      <c r="E631" s="228">
        <v>0</v>
      </c>
      <c r="F631" s="228">
        <v>0</v>
      </c>
      <c r="G631" s="228">
        <v>-1580179</v>
      </c>
    </row>
    <row r="632" spans="1:7">
      <c r="A632" s="230" t="s">
        <v>8</v>
      </c>
      <c r="B632" s="230" t="s">
        <v>33</v>
      </c>
      <c r="C632" s="228">
        <v>-119200913</v>
      </c>
      <c r="D632" s="228">
        <v>0</v>
      </c>
      <c r="E632" s="228">
        <v>0</v>
      </c>
      <c r="F632" s="228">
        <v>0</v>
      </c>
      <c r="G632" s="228">
        <v>-119200913</v>
      </c>
    </row>
    <row r="633" spans="1:7">
      <c r="A633" s="230" t="s">
        <v>9</v>
      </c>
      <c r="B633" s="230" t="s">
        <v>33</v>
      </c>
      <c r="C633" s="228">
        <v>-8581702</v>
      </c>
      <c r="D633" s="228">
        <v>0</v>
      </c>
      <c r="E633" s="228">
        <v>0</v>
      </c>
      <c r="F633" s="228">
        <v>0</v>
      </c>
      <c r="G633" s="228">
        <v>-8581702</v>
      </c>
    </row>
    <row r="634" spans="1:7">
      <c r="A634" s="230" t="s">
        <v>10</v>
      </c>
      <c r="B634" s="230" t="s">
        <v>33</v>
      </c>
      <c r="C634" s="228">
        <v>-641735</v>
      </c>
      <c r="D634" s="228">
        <v>0</v>
      </c>
      <c r="E634" s="228">
        <v>0</v>
      </c>
      <c r="F634" s="228">
        <v>0</v>
      </c>
      <c r="G634" s="228">
        <v>-641735</v>
      </c>
    </row>
    <row r="635" spans="1:7">
      <c r="A635" s="230" t="s">
        <v>11</v>
      </c>
      <c r="B635" s="230" t="s">
        <v>33</v>
      </c>
      <c r="C635" s="228">
        <v>0</v>
      </c>
      <c r="D635" s="228">
        <v>0</v>
      </c>
      <c r="E635" s="228">
        <v>0</v>
      </c>
      <c r="F635" s="228">
        <v>0</v>
      </c>
      <c r="G635" s="228">
        <v>0</v>
      </c>
    </row>
    <row r="636" spans="1:7">
      <c r="A636" s="230" t="s">
        <v>12</v>
      </c>
      <c r="B636" s="230" t="s">
        <v>33</v>
      </c>
      <c r="C636" s="228">
        <v>0</v>
      </c>
      <c r="D636" s="228">
        <v>0</v>
      </c>
      <c r="E636" s="228">
        <v>0</v>
      </c>
      <c r="F636" s="228">
        <v>0</v>
      </c>
      <c r="G636" s="228">
        <v>0</v>
      </c>
    </row>
    <row r="637" spans="1:7">
      <c r="A637" s="230" t="s">
        <v>13</v>
      </c>
      <c r="B637" s="230" t="s">
        <v>33</v>
      </c>
      <c r="C637" s="228">
        <v>0</v>
      </c>
      <c r="D637" s="228">
        <v>0</v>
      </c>
      <c r="E637" s="228">
        <v>0</v>
      </c>
      <c r="F637" s="228">
        <v>0</v>
      </c>
      <c r="G637" s="228">
        <v>0</v>
      </c>
    </row>
    <row r="638" spans="1:7">
      <c r="A638" s="230" t="s">
        <v>14</v>
      </c>
      <c r="B638" s="230" t="s">
        <v>33</v>
      </c>
      <c r="C638" s="228">
        <v>0</v>
      </c>
      <c r="D638" s="228">
        <v>0</v>
      </c>
      <c r="E638" s="228">
        <v>0</v>
      </c>
      <c r="F638" s="228">
        <v>0</v>
      </c>
      <c r="G638" s="228">
        <v>0</v>
      </c>
    </row>
    <row r="639" spans="1:7">
      <c r="A639" s="230" t="s">
        <v>15</v>
      </c>
      <c r="B639" s="230" t="s">
        <v>33</v>
      </c>
      <c r="C639" s="228">
        <v>-2</v>
      </c>
      <c r="D639" s="228">
        <v>0</v>
      </c>
      <c r="E639" s="228">
        <v>0</v>
      </c>
      <c r="F639" s="228">
        <v>0</v>
      </c>
      <c r="G639" s="228">
        <v>-2</v>
      </c>
    </row>
    <row r="640" spans="1:7">
      <c r="A640" s="230" t="s">
        <v>16</v>
      </c>
      <c r="B640" s="230" t="s">
        <v>33</v>
      </c>
      <c r="C640" s="228">
        <v>-265869286</v>
      </c>
      <c r="D640" s="228">
        <v>0</v>
      </c>
      <c r="E640" s="228">
        <v>0</v>
      </c>
      <c r="F640" s="228">
        <v>0</v>
      </c>
      <c r="G640" s="228">
        <v>-265869286</v>
      </c>
    </row>
    <row r="641" spans="1:7">
      <c r="A641" s="230" t="s">
        <v>17</v>
      </c>
      <c r="B641" s="230" t="s">
        <v>33</v>
      </c>
      <c r="C641" s="228">
        <v>0</v>
      </c>
      <c r="D641" s="228">
        <v>0</v>
      </c>
      <c r="E641" s="228">
        <v>0</v>
      </c>
      <c r="F641" s="228">
        <v>0</v>
      </c>
      <c r="G641" s="228">
        <v>0</v>
      </c>
    </row>
    <row r="642" spans="1:7">
      <c r="A642" s="230" t="s">
        <v>18</v>
      </c>
      <c r="B642" s="230" t="s">
        <v>33</v>
      </c>
      <c r="C642" s="228">
        <v>0</v>
      </c>
      <c r="D642" s="228">
        <v>0</v>
      </c>
      <c r="E642" s="228">
        <v>0</v>
      </c>
      <c r="F642" s="228">
        <v>0</v>
      </c>
      <c r="G642" s="228">
        <v>0</v>
      </c>
    </row>
    <row r="643" spans="1:7">
      <c r="A643" s="230" t="s">
        <v>19</v>
      </c>
      <c r="B643" s="230" t="s">
        <v>33</v>
      </c>
      <c r="C643" s="228">
        <v>0</v>
      </c>
      <c r="D643" s="228">
        <v>0</v>
      </c>
      <c r="E643" s="228">
        <v>0</v>
      </c>
      <c r="F643" s="228">
        <v>0</v>
      </c>
      <c r="G643" s="228">
        <v>0</v>
      </c>
    </row>
    <row r="644" spans="1:7">
      <c r="A644" s="230" t="s">
        <v>20</v>
      </c>
      <c r="B644" s="230" t="s">
        <v>33</v>
      </c>
      <c r="C644" s="228">
        <v>0</v>
      </c>
      <c r="D644" s="228">
        <v>0</v>
      </c>
      <c r="E644" s="228">
        <v>0</v>
      </c>
      <c r="F644" s="228">
        <v>0</v>
      </c>
      <c r="G644" s="228">
        <v>0</v>
      </c>
    </row>
    <row r="645" spans="1:7">
      <c r="A645" s="230" t="s">
        <v>21</v>
      </c>
      <c r="B645" s="230" t="s">
        <v>33</v>
      </c>
      <c r="C645" s="228">
        <v>0</v>
      </c>
      <c r="D645" s="228">
        <v>0</v>
      </c>
      <c r="E645" s="228">
        <v>0</v>
      </c>
      <c r="F645" s="228">
        <v>0</v>
      </c>
      <c r="G645" s="228">
        <v>0</v>
      </c>
    </row>
    <row r="646" spans="1:7">
      <c r="A646" s="230" t="s">
        <v>22</v>
      </c>
      <c r="B646" s="230" t="s">
        <v>33</v>
      </c>
      <c r="C646" s="228">
        <v>-265869286</v>
      </c>
      <c r="D646" s="228">
        <v>0</v>
      </c>
      <c r="E646" s="228">
        <v>0</v>
      </c>
      <c r="F646" s="228">
        <v>0</v>
      </c>
      <c r="G646" s="228">
        <v>-265869286</v>
      </c>
    </row>
    <row r="647" spans="1:7">
      <c r="A647" s="230" t="s">
        <v>0</v>
      </c>
      <c r="B647" s="230" t="s">
        <v>34</v>
      </c>
      <c r="C647" s="228">
        <v>-6775939</v>
      </c>
      <c r="D647" s="228">
        <v>0</v>
      </c>
      <c r="E647" s="228">
        <v>0</v>
      </c>
      <c r="F647" s="228">
        <v>0</v>
      </c>
      <c r="G647" s="228">
        <v>-6775939</v>
      </c>
    </row>
    <row r="648" spans="1:7">
      <c r="A648" s="230" t="s">
        <v>1</v>
      </c>
      <c r="B648" s="230" t="s">
        <v>34</v>
      </c>
      <c r="C648" s="228">
        <v>0</v>
      </c>
      <c r="D648" s="228">
        <v>0</v>
      </c>
      <c r="E648" s="228">
        <v>0</v>
      </c>
      <c r="F648" s="228">
        <v>0</v>
      </c>
      <c r="G648" s="228">
        <v>0</v>
      </c>
    </row>
    <row r="649" spans="1:7">
      <c r="A649" s="230" t="s">
        <v>2</v>
      </c>
      <c r="B649" s="230" t="s">
        <v>34</v>
      </c>
      <c r="C649" s="228">
        <v>-15576611</v>
      </c>
      <c r="D649" s="228">
        <v>0</v>
      </c>
      <c r="E649" s="228">
        <v>0</v>
      </c>
      <c r="F649" s="228">
        <v>0</v>
      </c>
      <c r="G649" s="228">
        <v>-15576611</v>
      </c>
    </row>
    <row r="650" spans="1:7">
      <c r="A650" s="230" t="s">
        <v>3</v>
      </c>
      <c r="B650" s="230" t="s">
        <v>34</v>
      </c>
      <c r="C650" s="228">
        <v>-15227554</v>
      </c>
      <c r="D650" s="228">
        <v>0</v>
      </c>
      <c r="E650" s="228">
        <v>0</v>
      </c>
      <c r="F650" s="228">
        <v>0</v>
      </c>
      <c r="G650" s="228">
        <v>-15227554</v>
      </c>
    </row>
    <row r="651" spans="1:7">
      <c r="A651" s="230" t="s">
        <v>4</v>
      </c>
      <c r="B651" s="230" t="s">
        <v>34</v>
      </c>
      <c r="C651" s="228">
        <v>-19307</v>
      </c>
      <c r="D651" s="228">
        <v>0</v>
      </c>
      <c r="E651" s="228">
        <v>0</v>
      </c>
      <c r="F651" s="228">
        <v>0</v>
      </c>
      <c r="G651" s="228">
        <v>-19307</v>
      </c>
    </row>
    <row r="652" spans="1:7">
      <c r="A652" s="230" t="s">
        <v>5</v>
      </c>
      <c r="B652" s="230" t="s">
        <v>34</v>
      </c>
      <c r="C652" s="228">
        <v>-39490774</v>
      </c>
      <c r="D652" s="228">
        <v>0</v>
      </c>
      <c r="E652" s="228">
        <v>0</v>
      </c>
      <c r="F652" s="228">
        <v>0</v>
      </c>
      <c r="G652" s="228">
        <v>-39490774</v>
      </c>
    </row>
    <row r="653" spans="1:7">
      <c r="A653" s="230" t="s">
        <v>6</v>
      </c>
      <c r="B653" s="230" t="s">
        <v>34</v>
      </c>
      <c r="C653" s="228">
        <v>-67909264</v>
      </c>
      <c r="D653" s="228">
        <v>0</v>
      </c>
      <c r="E653" s="228">
        <v>0</v>
      </c>
      <c r="F653" s="228">
        <v>0</v>
      </c>
      <c r="G653" s="228">
        <v>-67909264</v>
      </c>
    </row>
    <row r="654" spans="1:7">
      <c r="A654" s="230" t="s">
        <v>7</v>
      </c>
      <c r="B654" s="230" t="s">
        <v>34</v>
      </c>
      <c r="C654" s="228">
        <v>-910369</v>
      </c>
      <c r="D654" s="228">
        <v>0</v>
      </c>
      <c r="E654" s="228">
        <v>0</v>
      </c>
      <c r="F654" s="228">
        <v>0</v>
      </c>
      <c r="G654" s="228">
        <v>-910369</v>
      </c>
    </row>
    <row r="655" spans="1:7">
      <c r="A655" s="230" t="s">
        <v>8</v>
      </c>
      <c r="B655" s="230" t="s">
        <v>34</v>
      </c>
      <c r="C655" s="228">
        <v>-3547470</v>
      </c>
      <c r="D655" s="228">
        <v>0</v>
      </c>
      <c r="E655" s="228">
        <v>0</v>
      </c>
      <c r="F655" s="228">
        <v>0</v>
      </c>
      <c r="G655" s="228">
        <v>-3547470</v>
      </c>
    </row>
    <row r="656" spans="1:7">
      <c r="A656" s="230" t="s">
        <v>9</v>
      </c>
      <c r="B656" s="230" t="s">
        <v>34</v>
      </c>
      <c r="C656" s="228">
        <v>-46467292</v>
      </c>
      <c r="D656" s="228">
        <v>0</v>
      </c>
      <c r="E656" s="228">
        <v>0</v>
      </c>
      <c r="F656" s="228">
        <v>0</v>
      </c>
      <c r="G656" s="228">
        <v>-46467292</v>
      </c>
    </row>
    <row r="657" spans="1:7">
      <c r="A657" s="230" t="s">
        <v>10</v>
      </c>
      <c r="B657" s="230" t="s">
        <v>34</v>
      </c>
      <c r="C657" s="228">
        <v>-478</v>
      </c>
      <c r="D657" s="228">
        <v>0</v>
      </c>
      <c r="E657" s="228">
        <v>0</v>
      </c>
      <c r="F657" s="228">
        <v>0</v>
      </c>
      <c r="G657" s="228">
        <v>-478</v>
      </c>
    </row>
    <row r="658" spans="1:7">
      <c r="A658" s="230" t="s">
        <v>11</v>
      </c>
      <c r="B658" s="230" t="s">
        <v>34</v>
      </c>
      <c r="C658" s="228">
        <v>0</v>
      </c>
      <c r="D658" s="228">
        <v>0</v>
      </c>
      <c r="E658" s="228">
        <v>0</v>
      </c>
      <c r="F658" s="228">
        <v>0</v>
      </c>
      <c r="G658" s="228">
        <v>0</v>
      </c>
    </row>
    <row r="659" spans="1:7">
      <c r="A659" s="230" t="s">
        <v>12</v>
      </c>
      <c r="B659" s="230" t="s">
        <v>34</v>
      </c>
      <c r="C659" s="228">
        <v>0</v>
      </c>
      <c r="D659" s="228">
        <v>0</v>
      </c>
      <c r="E659" s="228">
        <v>0</v>
      </c>
      <c r="F659" s="228">
        <v>0</v>
      </c>
      <c r="G659" s="228">
        <v>0</v>
      </c>
    </row>
    <row r="660" spans="1:7">
      <c r="A660" s="230" t="s">
        <v>13</v>
      </c>
      <c r="B660" s="230" t="s">
        <v>34</v>
      </c>
      <c r="C660" s="228">
        <v>-206041970</v>
      </c>
      <c r="D660" s="228">
        <v>0</v>
      </c>
      <c r="E660" s="228">
        <v>0</v>
      </c>
      <c r="F660" s="228">
        <v>0</v>
      </c>
      <c r="G660" s="228">
        <v>-206041970</v>
      </c>
    </row>
    <row r="661" spans="1:7">
      <c r="A661" s="230" t="s">
        <v>14</v>
      </c>
      <c r="B661" s="230" t="s">
        <v>34</v>
      </c>
      <c r="C661" s="228">
        <v>-287208347</v>
      </c>
      <c r="D661" s="228">
        <v>0</v>
      </c>
      <c r="E661" s="228">
        <v>0</v>
      </c>
      <c r="F661" s="228">
        <v>0</v>
      </c>
      <c r="G661" s="228">
        <v>-287208347</v>
      </c>
    </row>
    <row r="662" spans="1:7">
      <c r="A662" s="230" t="s">
        <v>15</v>
      </c>
      <c r="B662" s="230" t="s">
        <v>34</v>
      </c>
      <c r="C662" s="228">
        <v>-26751279</v>
      </c>
      <c r="D662" s="228">
        <v>0</v>
      </c>
      <c r="E662" s="228">
        <v>0</v>
      </c>
      <c r="F662" s="228">
        <v>0</v>
      </c>
      <c r="G662" s="228">
        <v>-26751279</v>
      </c>
    </row>
    <row r="663" spans="1:7">
      <c r="A663" s="230" t="s">
        <v>16</v>
      </c>
      <c r="B663" s="230" t="s">
        <v>34</v>
      </c>
      <c r="C663" s="228">
        <v>-715926654</v>
      </c>
      <c r="D663" s="228">
        <v>0</v>
      </c>
      <c r="E663" s="228">
        <v>0</v>
      </c>
      <c r="F663" s="228">
        <v>0</v>
      </c>
      <c r="G663" s="228">
        <v>-715926654</v>
      </c>
    </row>
    <row r="664" spans="1:7">
      <c r="A664" s="230" t="s">
        <v>17</v>
      </c>
      <c r="B664" s="230" t="s">
        <v>34</v>
      </c>
      <c r="C664" s="228">
        <v>0</v>
      </c>
      <c r="D664" s="228">
        <v>0</v>
      </c>
      <c r="E664" s="228">
        <v>0</v>
      </c>
      <c r="F664" s="228">
        <v>0</v>
      </c>
      <c r="G664" s="228">
        <v>0</v>
      </c>
    </row>
    <row r="665" spans="1:7">
      <c r="A665" s="230" t="s">
        <v>18</v>
      </c>
      <c r="B665" s="230" t="s">
        <v>34</v>
      </c>
      <c r="C665" s="228">
        <v>0</v>
      </c>
      <c r="D665" s="228">
        <v>0</v>
      </c>
      <c r="E665" s="228">
        <v>0</v>
      </c>
      <c r="F665" s="228">
        <v>0</v>
      </c>
      <c r="G665" s="228">
        <v>0</v>
      </c>
    </row>
    <row r="666" spans="1:7">
      <c r="A666" s="230" t="s">
        <v>19</v>
      </c>
      <c r="B666" s="230" t="s">
        <v>34</v>
      </c>
      <c r="C666" s="228">
        <v>0</v>
      </c>
      <c r="D666" s="228">
        <v>0</v>
      </c>
      <c r="E666" s="228">
        <v>0</v>
      </c>
      <c r="F666" s="228">
        <v>0</v>
      </c>
      <c r="G666" s="228">
        <v>0</v>
      </c>
    </row>
    <row r="667" spans="1:7">
      <c r="A667" s="230" t="s">
        <v>20</v>
      </c>
      <c r="B667" s="230" t="s">
        <v>34</v>
      </c>
      <c r="C667" s="228">
        <v>0</v>
      </c>
      <c r="D667" s="228">
        <v>0</v>
      </c>
      <c r="E667" s="228">
        <v>0</v>
      </c>
      <c r="F667" s="228">
        <v>0</v>
      </c>
      <c r="G667" s="228">
        <v>0</v>
      </c>
    </row>
    <row r="668" spans="1:7">
      <c r="A668" s="230" t="s">
        <v>21</v>
      </c>
      <c r="B668" s="230" t="s">
        <v>34</v>
      </c>
      <c r="C668" s="228">
        <v>0</v>
      </c>
      <c r="D668" s="228">
        <v>0</v>
      </c>
      <c r="E668" s="228">
        <v>0</v>
      </c>
      <c r="F668" s="228">
        <v>0</v>
      </c>
      <c r="G668" s="228">
        <v>0</v>
      </c>
    </row>
    <row r="669" spans="1:7">
      <c r="A669" s="230" t="s">
        <v>22</v>
      </c>
      <c r="B669" s="230" t="s">
        <v>34</v>
      </c>
      <c r="C669" s="228">
        <v>-715926654</v>
      </c>
      <c r="D669" s="228">
        <v>0</v>
      </c>
      <c r="E669" s="228">
        <v>0</v>
      </c>
      <c r="F669" s="228">
        <v>0</v>
      </c>
      <c r="G669" s="228">
        <v>-725417156</v>
      </c>
    </row>
    <row r="670" spans="1:7">
      <c r="A670" s="230" t="s">
        <v>0</v>
      </c>
      <c r="B670" s="230" t="s">
        <v>35</v>
      </c>
      <c r="C670" s="228">
        <v>-115348474</v>
      </c>
      <c r="D670" s="228">
        <v>0</v>
      </c>
      <c r="E670" s="228">
        <v>0</v>
      </c>
      <c r="F670" s="228">
        <v>0</v>
      </c>
      <c r="G670" s="228">
        <v>-115348474</v>
      </c>
    </row>
    <row r="671" spans="1:7">
      <c r="A671" s="230" t="s">
        <v>1</v>
      </c>
      <c r="B671" s="230" t="s">
        <v>35</v>
      </c>
      <c r="C671" s="228">
        <v>-1001707896</v>
      </c>
      <c r="D671" s="228">
        <v>0</v>
      </c>
      <c r="E671" s="228">
        <v>0</v>
      </c>
      <c r="F671" s="228">
        <v>0</v>
      </c>
      <c r="G671" s="228">
        <v>-1001707896</v>
      </c>
    </row>
    <row r="672" spans="1:7">
      <c r="A672" s="230" t="s">
        <v>2</v>
      </c>
      <c r="B672" s="230" t="s">
        <v>35</v>
      </c>
      <c r="C672" s="228">
        <v>-260086157</v>
      </c>
      <c r="D672" s="228">
        <v>0</v>
      </c>
      <c r="E672" s="228">
        <v>0</v>
      </c>
      <c r="F672" s="228">
        <v>0</v>
      </c>
      <c r="G672" s="228">
        <v>-260086157</v>
      </c>
    </row>
    <row r="673" spans="1:7">
      <c r="A673" s="230" t="s">
        <v>3</v>
      </c>
      <c r="B673" s="230" t="s">
        <v>35</v>
      </c>
      <c r="C673" s="228">
        <v>-149343422</v>
      </c>
      <c r="D673" s="228">
        <v>0</v>
      </c>
      <c r="E673" s="228">
        <v>0</v>
      </c>
      <c r="F673" s="228">
        <v>0</v>
      </c>
      <c r="G673" s="228">
        <v>-149343422</v>
      </c>
    </row>
    <row r="674" spans="1:7">
      <c r="A674" s="230" t="s">
        <v>4</v>
      </c>
      <c r="B674" s="230" t="s">
        <v>35</v>
      </c>
      <c r="C674" s="228">
        <v>-18300936</v>
      </c>
      <c r="D674" s="228">
        <v>0</v>
      </c>
      <c r="E674" s="228">
        <v>0</v>
      </c>
      <c r="F674" s="228">
        <v>0</v>
      </c>
      <c r="G674" s="228">
        <v>-18300936</v>
      </c>
    </row>
    <row r="675" spans="1:7">
      <c r="A675" s="230" t="s">
        <v>5</v>
      </c>
      <c r="B675" s="230" t="s">
        <v>35</v>
      </c>
      <c r="C675" s="228">
        <v>-124546758</v>
      </c>
      <c r="D675" s="228">
        <v>0</v>
      </c>
      <c r="E675" s="228">
        <v>0</v>
      </c>
      <c r="F675" s="228">
        <v>0</v>
      </c>
      <c r="G675" s="228">
        <v>-124546758</v>
      </c>
    </row>
    <row r="676" spans="1:7">
      <c r="A676" s="230" t="s">
        <v>6</v>
      </c>
      <c r="B676" s="230" t="s">
        <v>35</v>
      </c>
      <c r="C676" s="228">
        <v>-986198716</v>
      </c>
      <c r="D676" s="228">
        <v>0</v>
      </c>
      <c r="E676" s="228">
        <v>0</v>
      </c>
      <c r="F676" s="228">
        <v>0</v>
      </c>
      <c r="G676" s="228">
        <v>-986198716</v>
      </c>
    </row>
    <row r="677" spans="1:7">
      <c r="A677" s="230" t="s">
        <v>7</v>
      </c>
      <c r="B677" s="230" t="s">
        <v>35</v>
      </c>
      <c r="C677" s="228">
        <v>-51127447</v>
      </c>
      <c r="D677" s="228">
        <v>0</v>
      </c>
      <c r="E677" s="228">
        <v>0</v>
      </c>
      <c r="F677" s="228">
        <v>0</v>
      </c>
      <c r="G677" s="228">
        <v>-51127447</v>
      </c>
    </row>
    <row r="678" spans="1:7">
      <c r="A678" s="230" t="s">
        <v>8</v>
      </c>
      <c r="B678" s="230" t="s">
        <v>35</v>
      </c>
      <c r="C678" s="228">
        <v>-3234137013</v>
      </c>
      <c r="D678" s="228">
        <v>0</v>
      </c>
      <c r="E678" s="228">
        <v>0</v>
      </c>
      <c r="F678" s="228">
        <v>0</v>
      </c>
      <c r="G678" s="228">
        <v>-3234137013</v>
      </c>
    </row>
    <row r="679" spans="1:7">
      <c r="A679" s="230" t="s">
        <v>9</v>
      </c>
      <c r="B679" s="230" t="s">
        <v>35</v>
      </c>
      <c r="C679" s="228">
        <v>-297640621</v>
      </c>
      <c r="D679" s="228">
        <v>0</v>
      </c>
      <c r="E679" s="228">
        <v>0</v>
      </c>
      <c r="F679" s="228">
        <v>0</v>
      </c>
      <c r="G679" s="228">
        <v>-297640621</v>
      </c>
    </row>
    <row r="680" spans="1:7">
      <c r="A680" s="230" t="s">
        <v>10</v>
      </c>
      <c r="B680" s="230" t="s">
        <v>35</v>
      </c>
      <c r="C680" s="228">
        <v>-9824232</v>
      </c>
      <c r="D680" s="228">
        <v>0</v>
      </c>
      <c r="E680" s="228">
        <v>0</v>
      </c>
      <c r="F680" s="228">
        <v>0</v>
      </c>
      <c r="G680" s="228">
        <v>-9824232</v>
      </c>
    </row>
    <row r="681" spans="1:7">
      <c r="A681" s="230" t="s">
        <v>11</v>
      </c>
      <c r="B681" s="230" t="s">
        <v>35</v>
      </c>
      <c r="C681" s="228">
        <v>0</v>
      </c>
      <c r="D681" s="228">
        <v>0</v>
      </c>
      <c r="E681" s="228">
        <v>0</v>
      </c>
      <c r="F681" s="228">
        <v>0</v>
      </c>
      <c r="G681" s="228">
        <v>0</v>
      </c>
    </row>
    <row r="682" spans="1:7">
      <c r="A682" s="230" t="s">
        <v>12</v>
      </c>
      <c r="B682" s="230" t="s">
        <v>35</v>
      </c>
      <c r="C682" s="228">
        <v>0</v>
      </c>
      <c r="D682" s="228">
        <v>0</v>
      </c>
      <c r="E682" s="228">
        <v>0</v>
      </c>
      <c r="F682" s="228">
        <v>0</v>
      </c>
      <c r="G682" s="228">
        <v>0</v>
      </c>
    </row>
    <row r="683" spans="1:7">
      <c r="A683" s="230" t="s">
        <v>13</v>
      </c>
      <c r="B683" s="230" t="s">
        <v>35</v>
      </c>
      <c r="C683" s="228">
        <v>-206041970</v>
      </c>
      <c r="D683" s="228">
        <v>0</v>
      </c>
      <c r="E683" s="228">
        <v>0</v>
      </c>
      <c r="F683" s="228">
        <v>0</v>
      </c>
      <c r="G683" s="228">
        <v>-206041970</v>
      </c>
    </row>
    <row r="684" spans="1:7">
      <c r="A684" s="230" t="s">
        <v>14</v>
      </c>
      <c r="B684" s="230" t="s">
        <v>35</v>
      </c>
      <c r="C684" s="228">
        <v>-287208347</v>
      </c>
      <c r="D684" s="228">
        <v>0</v>
      </c>
      <c r="E684" s="228">
        <v>0</v>
      </c>
      <c r="F684" s="228">
        <v>0</v>
      </c>
      <c r="G684" s="228">
        <v>-287208347</v>
      </c>
    </row>
    <row r="685" spans="1:7">
      <c r="A685" s="230" t="s">
        <v>15</v>
      </c>
      <c r="B685" s="230" t="s">
        <v>35</v>
      </c>
      <c r="C685" s="228">
        <v>-26751546</v>
      </c>
      <c r="D685" s="228">
        <v>0</v>
      </c>
      <c r="E685" s="228">
        <v>0</v>
      </c>
      <c r="F685" s="228">
        <v>0</v>
      </c>
      <c r="G685" s="228">
        <v>-26751546</v>
      </c>
    </row>
    <row r="686" spans="1:7">
      <c r="A686" s="230" t="s">
        <v>16</v>
      </c>
      <c r="B686" s="230" t="s">
        <v>35</v>
      </c>
      <c r="C686" s="228">
        <v>-6768263535</v>
      </c>
      <c r="D686" s="228">
        <v>0</v>
      </c>
      <c r="E686" s="228">
        <v>0</v>
      </c>
      <c r="F686" s="228">
        <v>0</v>
      </c>
      <c r="G686" s="228">
        <v>-6768263535</v>
      </c>
    </row>
    <row r="687" spans="1:7">
      <c r="A687" s="230" t="s">
        <v>17</v>
      </c>
      <c r="B687" s="230" t="s">
        <v>35</v>
      </c>
      <c r="C687" s="228">
        <v>0</v>
      </c>
      <c r="D687" s="228">
        <v>0</v>
      </c>
      <c r="E687" s="228">
        <v>0</v>
      </c>
      <c r="F687" s="228">
        <v>0</v>
      </c>
      <c r="G687" s="228">
        <v>0</v>
      </c>
    </row>
    <row r="688" spans="1:7">
      <c r="A688" s="230" t="s">
        <v>18</v>
      </c>
      <c r="B688" s="230" t="s">
        <v>35</v>
      </c>
      <c r="C688" s="228">
        <v>0</v>
      </c>
      <c r="D688" s="228">
        <v>0</v>
      </c>
      <c r="E688" s="228">
        <v>0</v>
      </c>
      <c r="F688" s="228">
        <v>0</v>
      </c>
      <c r="G688" s="228">
        <v>0</v>
      </c>
    </row>
    <row r="689" spans="1:7">
      <c r="A689" s="230" t="s">
        <v>19</v>
      </c>
      <c r="B689" s="230" t="s">
        <v>35</v>
      </c>
      <c r="C689" s="228">
        <v>0</v>
      </c>
      <c r="D689" s="228">
        <v>0</v>
      </c>
      <c r="E689" s="228">
        <v>0</v>
      </c>
      <c r="F689" s="228">
        <v>0</v>
      </c>
      <c r="G689" s="228">
        <v>0</v>
      </c>
    </row>
    <row r="690" spans="1:7">
      <c r="A690" s="230" t="s">
        <v>20</v>
      </c>
      <c r="B690" s="230" t="s">
        <v>35</v>
      </c>
      <c r="C690" s="228">
        <v>0</v>
      </c>
      <c r="D690" s="228">
        <v>0</v>
      </c>
      <c r="E690" s="228">
        <v>0</v>
      </c>
      <c r="F690" s="228">
        <v>0</v>
      </c>
      <c r="G690" s="228">
        <v>0</v>
      </c>
    </row>
    <row r="691" spans="1:7">
      <c r="A691" s="230" t="s">
        <v>21</v>
      </c>
      <c r="B691" s="230" t="s">
        <v>35</v>
      </c>
      <c r="C691" s="228">
        <v>0</v>
      </c>
      <c r="D691" s="228">
        <v>0</v>
      </c>
      <c r="E691" s="228">
        <v>0</v>
      </c>
      <c r="F691" s="228">
        <v>0</v>
      </c>
      <c r="G691" s="228">
        <v>0</v>
      </c>
    </row>
    <row r="692" spans="1:7">
      <c r="A692" s="230" t="s">
        <v>22</v>
      </c>
      <c r="B692" s="230" t="s">
        <v>35</v>
      </c>
      <c r="C692" s="228">
        <v>-6768263535</v>
      </c>
      <c r="D692" s="228">
        <v>0</v>
      </c>
      <c r="E692" s="228">
        <v>0</v>
      </c>
      <c r="F692" s="228">
        <v>0</v>
      </c>
      <c r="G692" s="228">
        <v>-6777754037</v>
      </c>
    </row>
    <row r="693" spans="1:7">
      <c r="A693" s="230" t="s">
        <v>0</v>
      </c>
      <c r="B693" s="230" t="s">
        <v>36</v>
      </c>
      <c r="C693" s="228">
        <v>-210042928</v>
      </c>
      <c r="D693" s="228">
        <v>-210042928</v>
      </c>
      <c r="E693" s="228">
        <v>0</v>
      </c>
      <c r="F693" s="228">
        <v>0</v>
      </c>
      <c r="G693" s="228">
        <v>0</v>
      </c>
    </row>
    <row r="694" spans="1:7">
      <c r="A694" s="230" t="s">
        <v>1</v>
      </c>
      <c r="B694" s="230" t="s">
        <v>36</v>
      </c>
      <c r="C694" s="228">
        <v>-7326442</v>
      </c>
      <c r="D694" s="228">
        <v>-7326442</v>
      </c>
      <c r="E694" s="228">
        <v>0</v>
      </c>
      <c r="F694" s="228">
        <v>0</v>
      </c>
      <c r="G694" s="228">
        <v>0</v>
      </c>
    </row>
    <row r="695" spans="1:7">
      <c r="A695" s="230" t="s">
        <v>2</v>
      </c>
      <c r="B695" s="230" t="s">
        <v>36</v>
      </c>
      <c r="C695" s="228">
        <v>-120028085</v>
      </c>
      <c r="D695" s="228">
        <v>-120028085</v>
      </c>
      <c r="E695" s="228">
        <v>0</v>
      </c>
      <c r="F695" s="228">
        <v>0</v>
      </c>
      <c r="G695" s="228">
        <v>0</v>
      </c>
    </row>
    <row r="696" spans="1:7">
      <c r="A696" s="230" t="s">
        <v>3</v>
      </c>
      <c r="B696" s="230" t="s">
        <v>36</v>
      </c>
      <c r="C696" s="228">
        <v>-58282219</v>
      </c>
      <c r="D696" s="228">
        <v>-58282219</v>
      </c>
      <c r="E696" s="228">
        <v>0</v>
      </c>
      <c r="F696" s="228">
        <v>0</v>
      </c>
      <c r="G696" s="228">
        <v>0</v>
      </c>
    </row>
    <row r="697" spans="1:7">
      <c r="A697" s="230" t="s">
        <v>4</v>
      </c>
      <c r="B697" s="230" t="s">
        <v>36</v>
      </c>
      <c r="C697" s="228">
        <v>-30298779</v>
      </c>
      <c r="D697" s="228">
        <v>-30298779</v>
      </c>
      <c r="E697" s="228">
        <v>0</v>
      </c>
      <c r="F697" s="228">
        <v>0</v>
      </c>
      <c r="G697" s="228">
        <v>0</v>
      </c>
    </row>
    <row r="698" spans="1:7">
      <c r="A698" s="230" t="s">
        <v>5</v>
      </c>
      <c r="B698" s="230" t="s">
        <v>36</v>
      </c>
      <c r="C698" s="228">
        <v>-41292195</v>
      </c>
      <c r="D698" s="228">
        <v>-41292195</v>
      </c>
      <c r="E698" s="228">
        <v>0</v>
      </c>
      <c r="F698" s="228">
        <v>0</v>
      </c>
      <c r="G698" s="228">
        <v>0</v>
      </c>
    </row>
    <row r="699" spans="1:7">
      <c r="A699" s="230" t="s">
        <v>6</v>
      </c>
      <c r="B699" s="230" t="s">
        <v>36</v>
      </c>
      <c r="C699" s="228">
        <v>-450650348</v>
      </c>
      <c r="D699" s="228">
        <v>-450650348</v>
      </c>
      <c r="E699" s="228">
        <v>0</v>
      </c>
      <c r="F699" s="228">
        <v>0</v>
      </c>
      <c r="G699" s="228">
        <v>0</v>
      </c>
    </row>
    <row r="700" spans="1:7">
      <c r="A700" s="230" t="s">
        <v>7</v>
      </c>
      <c r="B700" s="230" t="s">
        <v>36</v>
      </c>
      <c r="C700" s="228">
        <v>-37835951</v>
      </c>
      <c r="D700" s="228">
        <v>-37835951</v>
      </c>
      <c r="E700" s="228">
        <v>0</v>
      </c>
      <c r="F700" s="228">
        <v>0</v>
      </c>
      <c r="G700" s="228">
        <v>0</v>
      </c>
    </row>
    <row r="701" spans="1:7">
      <c r="A701" s="230" t="s">
        <v>8</v>
      </c>
      <c r="B701" s="230" t="s">
        <v>36</v>
      </c>
      <c r="C701" s="228">
        <v>-559743657</v>
      </c>
      <c r="D701" s="228">
        <v>-559743657</v>
      </c>
      <c r="E701" s="228">
        <v>0</v>
      </c>
      <c r="F701" s="228">
        <v>0</v>
      </c>
      <c r="G701" s="228">
        <v>0</v>
      </c>
    </row>
    <row r="702" spans="1:7">
      <c r="A702" s="230" t="s">
        <v>9</v>
      </c>
      <c r="B702" s="230" t="s">
        <v>36</v>
      </c>
      <c r="C702" s="228">
        <v>-81008901</v>
      </c>
      <c r="D702" s="228">
        <v>-81008901</v>
      </c>
      <c r="E702" s="228">
        <v>0</v>
      </c>
      <c r="F702" s="228">
        <v>0</v>
      </c>
      <c r="G702" s="228">
        <v>0</v>
      </c>
    </row>
    <row r="703" spans="1:7">
      <c r="A703" s="230" t="s">
        <v>10</v>
      </c>
      <c r="B703" s="230" t="s">
        <v>36</v>
      </c>
      <c r="C703" s="228">
        <v>-3473976</v>
      </c>
      <c r="D703" s="228">
        <v>-3473976</v>
      </c>
      <c r="E703" s="228">
        <v>0</v>
      </c>
      <c r="F703" s="228">
        <v>0</v>
      </c>
      <c r="G703" s="228">
        <v>0</v>
      </c>
    </row>
    <row r="704" spans="1:7">
      <c r="A704" s="230" t="s">
        <v>11</v>
      </c>
      <c r="B704" s="230" t="s">
        <v>36</v>
      </c>
      <c r="C704" s="228">
        <v>0</v>
      </c>
      <c r="D704" s="228">
        <v>0</v>
      </c>
      <c r="E704" s="228">
        <v>0</v>
      </c>
      <c r="F704" s="228">
        <v>0</v>
      </c>
      <c r="G704" s="228">
        <v>0</v>
      </c>
    </row>
    <row r="705" spans="1:7">
      <c r="A705" s="230" t="s">
        <v>12</v>
      </c>
      <c r="B705" s="230" t="s">
        <v>36</v>
      </c>
      <c r="C705" s="228">
        <v>1599983481</v>
      </c>
      <c r="D705" s="228">
        <v>1599983481</v>
      </c>
      <c r="E705" s="228">
        <v>0</v>
      </c>
      <c r="F705" s="228">
        <v>0</v>
      </c>
      <c r="G705" s="228">
        <v>0</v>
      </c>
    </row>
    <row r="706" spans="1:7">
      <c r="A706" s="230" t="s">
        <v>13</v>
      </c>
      <c r="B706" s="230" t="s">
        <v>36</v>
      </c>
      <c r="C706" s="228">
        <v>0</v>
      </c>
      <c r="D706" s="228">
        <v>0</v>
      </c>
      <c r="E706" s="228">
        <v>0</v>
      </c>
      <c r="F706" s="228">
        <v>0</v>
      </c>
      <c r="G706" s="228">
        <v>0</v>
      </c>
    </row>
    <row r="707" spans="1:7">
      <c r="A707" s="230" t="s">
        <v>14</v>
      </c>
      <c r="B707" s="230" t="s">
        <v>36</v>
      </c>
      <c r="C707" s="228">
        <v>0</v>
      </c>
      <c r="D707" s="228">
        <v>0</v>
      </c>
      <c r="E707" s="228">
        <v>0</v>
      </c>
      <c r="F707" s="228">
        <v>0</v>
      </c>
      <c r="G707" s="228">
        <v>0</v>
      </c>
    </row>
    <row r="708" spans="1:7">
      <c r="A708" s="230" t="s">
        <v>15</v>
      </c>
      <c r="B708" s="230" t="s">
        <v>36</v>
      </c>
      <c r="C708" s="228">
        <v>0</v>
      </c>
      <c r="D708" s="228">
        <v>0</v>
      </c>
      <c r="E708" s="228">
        <v>0</v>
      </c>
      <c r="F708" s="228">
        <v>0</v>
      </c>
      <c r="G708" s="228">
        <v>0</v>
      </c>
    </row>
    <row r="709" spans="1:7">
      <c r="A709" s="230" t="s">
        <v>16</v>
      </c>
      <c r="B709" s="230" t="s">
        <v>36</v>
      </c>
      <c r="C709" s="228">
        <v>0</v>
      </c>
      <c r="D709" s="228">
        <v>0</v>
      </c>
      <c r="E709" s="228">
        <v>0</v>
      </c>
      <c r="F709" s="228">
        <v>0</v>
      </c>
      <c r="G709" s="228">
        <v>0</v>
      </c>
    </row>
    <row r="710" spans="1:7">
      <c r="A710" s="230" t="s">
        <v>17</v>
      </c>
      <c r="B710" s="230" t="s">
        <v>36</v>
      </c>
      <c r="C710" s="228">
        <v>0</v>
      </c>
      <c r="D710" s="228">
        <v>0</v>
      </c>
      <c r="E710" s="228">
        <v>0</v>
      </c>
      <c r="F710" s="228">
        <v>0</v>
      </c>
      <c r="G710" s="228">
        <v>0</v>
      </c>
    </row>
    <row r="711" spans="1:7">
      <c r="A711" s="230" t="s">
        <v>18</v>
      </c>
      <c r="B711" s="230" t="s">
        <v>36</v>
      </c>
      <c r="C711" s="228">
        <v>0</v>
      </c>
      <c r="D711" s="228">
        <v>0</v>
      </c>
      <c r="E711" s="228">
        <v>0</v>
      </c>
      <c r="F711" s="228">
        <v>0</v>
      </c>
      <c r="G711" s="228">
        <v>0</v>
      </c>
    </row>
    <row r="712" spans="1:7">
      <c r="A712" s="230" t="s">
        <v>19</v>
      </c>
      <c r="B712" s="230" t="s">
        <v>36</v>
      </c>
      <c r="C712" s="228">
        <v>0</v>
      </c>
      <c r="D712" s="228">
        <v>0</v>
      </c>
      <c r="E712" s="228">
        <v>0</v>
      </c>
      <c r="F712" s="228">
        <v>0</v>
      </c>
      <c r="G712" s="228">
        <v>0</v>
      </c>
    </row>
    <row r="713" spans="1:7">
      <c r="A713" s="230" t="s">
        <v>20</v>
      </c>
      <c r="B713" s="230" t="s">
        <v>36</v>
      </c>
      <c r="C713" s="228">
        <v>0</v>
      </c>
      <c r="D713" s="228">
        <v>0</v>
      </c>
      <c r="E713" s="228">
        <v>0</v>
      </c>
      <c r="F713" s="228">
        <v>0</v>
      </c>
      <c r="G713" s="228">
        <v>0</v>
      </c>
    </row>
    <row r="714" spans="1:7">
      <c r="A714" s="230" t="s">
        <v>21</v>
      </c>
      <c r="B714" s="230" t="s">
        <v>36</v>
      </c>
      <c r="C714" s="228">
        <v>0</v>
      </c>
      <c r="D714" s="228">
        <v>0</v>
      </c>
      <c r="E714" s="228">
        <v>0</v>
      </c>
      <c r="F714" s="228">
        <v>0</v>
      </c>
      <c r="G714" s="228">
        <v>0</v>
      </c>
    </row>
    <row r="715" spans="1:7">
      <c r="A715" s="230" t="s">
        <v>22</v>
      </c>
      <c r="B715" s="230" t="s">
        <v>36</v>
      </c>
      <c r="C715" s="228">
        <v>0</v>
      </c>
      <c r="D715" s="228">
        <v>0</v>
      </c>
      <c r="E715" s="228">
        <v>0</v>
      </c>
      <c r="F715" s="228">
        <v>0</v>
      </c>
      <c r="G715" s="228">
        <v>0</v>
      </c>
    </row>
    <row r="716" spans="1:7">
      <c r="A716" s="230" t="s">
        <v>0</v>
      </c>
      <c r="B716" s="230" t="s">
        <v>37</v>
      </c>
      <c r="C716" s="228">
        <v>-180353705</v>
      </c>
      <c r="D716" s="228">
        <v>0</v>
      </c>
      <c r="E716" s="228">
        <v>-180353705</v>
      </c>
      <c r="F716" s="228">
        <v>0</v>
      </c>
      <c r="G716" s="228">
        <v>0</v>
      </c>
    </row>
    <row r="717" spans="1:7">
      <c r="A717" s="230" t="s">
        <v>1</v>
      </c>
      <c r="B717" s="230" t="s">
        <v>37</v>
      </c>
      <c r="C717" s="228">
        <v>-1160080</v>
      </c>
      <c r="D717" s="228">
        <v>0</v>
      </c>
      <c r="E717" s="228">
        <v>-1160080</v>
      </c>
      <c r="F717" s="228">
        <v>0</v>
      </c>
      <c r="G717" s="228">
        <v>0</v>
      </c>
    </row>
    <row r="718" spans="1:7">
      <c r="A718" s="230" t="s">
        <v>2</v>
      </c>
      <c r="B718" s="230" t="s">
        <v>37</v>
      </c>
      <c r="C718" s="228">
        <v>-121627173</v>
      </c>
      <c r="D718" s="228">
        <v>0</v>
      </c>
      <c r="E718" s="228">
        <v>-121627173</v>
      </c>
      <c r="F718" s="228">
        <v>0</v>
      </c>
      <c r="G718" s="228">
        <v>0</v>
      </c>
    </row>
    <row r="719" spans="1:7">
      <c r="A719" s="230" t="s">
        <v>3</v>
      </c>
      <c r="B719" s="230" t="s">
        <v>37</v>
      </c>
      <c r="C719" s="228">
        <v>-57363715</v>
      </c>
      <c r="D719" s="228">
        <v>0</v>
      </c>
      <c r="E719" s="228">
        <v>-57363715</v>
      </c>
      <c r="F719" s="228">
        <v>0</v>
      </c>
      <c r="G719" s="228">
        <v>0</v>
      </c>
    </row>
    <row r="720" spans="1:7">
      <c r="A720" s="230" t="s">
        <v>4</v>
      </c>
      <c r="B720" s="230" t="s">
        <v>37</v>
      </c>
      <c r="C720" s="228">
        <v>-26303628</v>
      </c>
      <c r="D720" s="228">
        <v>0</v>
      </c>
      <c r="E720" s="228">
        <v>-26303628</v>
      </c>
      <c r="F720" s="228">
        <v>0</v>
      </c>
      <c r="G720" s="228">
        <v>0</v>
      </c>
    </row>
    <row r="721" spans="1:7">
      <c r="A721" s="230" t="s">
        <v>5</v>
      </c>
      <c r="B721" s="230" t="s">
        <v>37</v>
      </c>
      <c r="C721" s="228">
        <v>-35437869</v>
      </c>
      <c r="D721" s="228">
        <v>0</v>
      </c>
      <c r="E721" s="228">
        <v>-35437869</v>
      </c>
      <c r="F721" s="228">
        <v>0</v>
      </c>
      <c r="G721" s="228">
        <v>0</v>
      </c>
    </row>
    <row r="722" spans="1:7">
      <c r="A722" s="230" t="s">
        <v>6</v>
      </c>
      <c r="B722" s="230" t="s">
        <v>37</v>
      </c>
      <c r="C722" s="228">
        <v>-324070869</v>
      </c>
      <c r="D722" s="228">
        <v>0</v>
      </c>
      <c r="E722" s="228">
        <v>-324070869</v>
      </c>
      <c r="F722" s="228">
        <v>0</v>
      </c>
      <c r="G722" s="228">
        <v>0</v>
      </c>
    </row>
    <row r="723" spans="1:7">
      <c r="A723" s="230" t="s">
        <v>7</v>
      </c>
      <c r="B723" s="230" t="s">
        <v>37</v>
      </c>
      <c r="C723" s="228">
        <v>-30052810</v>
      </c>
      <c r="D723" s="228">
        <v>0</v>
      </c>
      <c r="E723" s="228">
        <v>-30052810</v>
      </c>
      <c r="F723" s="228">
        <v>0</v>
      </c>
      <c r="G723" s="228">
        <v>0</v>
      </c>
    </row>
    <row r="724" spans="1:7">
      <c r="A724" s="230" t="s">
        <v>8</v>
      </c>
      <c r="B724" s="230" t="s">
        <v>37</v>
      </c>
      <c r="C724" s="228">
        <v>-442712178</v>
      </c>
      <c r="D724" s="228">
        <v>0</v>
      </c>
      <c r="E724" s="228">
        <v>-442712178</v>
      </c>
      <c r="F724" s="228">
        <v>0</v>
      </c>
      <c r="G724" s="228">
        <v>0</v>
      </c>
    </row>
    <row r="725" spans="1:7">
      <c r="A725" s="230" t="s">
        <v>9</v>
      </c>
      <c r="B725" s="230" t="s">
        <v>37</v>
      </c>
      <c r="C725" s="228">
        <v>-103724325</v>
      </c>
      <c r="D725" s="228">
        <v>0</v>
      </c>
      <c r="E725" s="228">
        <v>-103724325</v>
      </c>
      <c r="F725" s="228">
        <v>0</v>
      </c>
      <c r="G725" s="228">
        <v>0</v>
      </c>
    </row>
    <row r="726" spans="1:7">
      <c r="A726" s="230" t="s">
        <v>10</v>
      </c>
      <c r="B726" s="230" t="s">
        <v>37</v>
      </c>
      <c r="C726" s="228">
        <v>-7604400</v>
      </c>
      <c r="D726" s="228">
        <v>0</v>
      </c>
      <c r="E726" s="228">
        <v>-7604400</v>
      </c>
      <c r="F726" s="228">
        <v>0</v>
      </c>
      <c r="G726" s="228">
        <v>0</v>
      </c>
    </row>
    <row r="727" spans="1:7">
      <c r="A727" s="230" t="s">
        <v>11</v>
      </c>
      <c r="B727" s="230" t="s">
        <v>37</v>
      </c>
      <c r="C727" s="228">
        <v>0</v>
      </c>
      <c r="D727" s="228">
        <v>0</v>
      </c>
      <c r="E727" s="228">
        <v>0</v>
      </c>
      <c r="F727" s="228">
        <v>0</v>
      </c>
      <c r="G727" s="228">
        <v>0</v>
      </c>
    </row>
    <row r="728" spans="1:7">
      <c r="A728" s="230" t="s">
        <v>12</v>
      </c>
      <c r="B728" s="230" t="s">
        <v>37</v>
      </c>
      <c r="C728" s="228">
        <v>1330410752</v>
      </c>
      <c r="D728" s="228">
        <v>0</v>
      </c>
      <c r="E728" s="228">
        <v>1330410752</v>
      </c>
      <c r="F728" s="228">
        <v>0</v>
      </c>
      <c r="G728" s="228">
        <v>0</v>
      </c>
    </row>
    <row r="729" spans="1:7">
      <c r="A729" s="230" t="s">
        <v>13</v>
      </c>
      <c r="B729" s="230" t="s">
        <v>37</v>
      </c>
      <c r="C729" s="228">
        <v>0</v>
      </c>
      <c r="D729" s="228">
        <v>0</v>
      </c>
      <c r="E729" s="228">
        <v>0</v>
      </c>
      <c r="F729" s="228">
        <v>0</v>
      </c>
      <c r="G729" s="228">
        <v>0</v>
      </c>
    </row>
    <row r="730" spans="1:7">
      <c r="A730" s="230" t="s">
        <v>14</v>
      </c>
      <c r="B730" s="230" t="s">
        <v>37</v>
      </c>
      <c r="C730" s="228">
        <v>0</v>
      </c>
      <c r="D730" s="228">
        <v>0</v>
      </c>
      <c r="E730" s="228">
        <v>0</v>
      </c>
      <c r="F730" s="228">
        <v>0</v>
      </c>
      <c r="G730" s="228">
        <v>0</v>
      </c>
    </row>
    <row r="731" spans="1:7">
      <c r="A731" s="230" t="s">
        <v>15</v>
      </c>
      <c r="B731" s="230" t="s">
        <v>37</v>
      </c>
      <c r="C731" s="228">
        <v>0</v>
      </c>
      <c r="D731" s="228">
        <v>0</v>
      </c>
      <c r="E731" s="228">
        <v>0</v>
      </c>
      <c r="F731" s="228">
        <v>0</v>
      </c>
      <c r="G731" s="228">
        <v>0</v>
      </c>
    </row>
    <row r="732" spans="1:7">
      <c r="A732" s="230" t="s">
        <v>16</v>
      </c>
      <c r="B732" s="230" t="s">
        <v>37</v>
      </c>
      <c r="C732" s="228">
        <v>0</v>
      </c>
      <c r="D732" s="228">
        <v>0</v>
      </c>
      <c r="E732" s="228">
        <v>0</v>
      </c>
      <c r="F732" s="228">
        <v>0</v>
      </c>
      <c r="G732" s="228">
        <v>0</v>
      </c>
    </row>
    <row r="733" spans="1:7">
      <c r="A733" s="230" t="s">
        <v>17</v>
      </c>
      <c r="B733" s="230" t="s">
        <v>37</v>
      </c>
      <c r="C733" s="228">
        <v>0</v>
      </c>
      <c r="D733" s="228">
        <v>0</v>
      </c>
      <c r="E733" s="228">
        <v>0</v>
      </c>
      <c r="F733" s="228">
        <v>0</v>
      </c>
      <c r="G733" s="228">
        <v>0</v>
      </c>
    </row>
    <row r="734" spans="1:7">
      <c r="A734" s="230" t="s">
        <v>18</v>
      </c>
      <c r="B734" s="230" t="s">
        <v>37</v>
      </c>
      <c r="C734" s="228">
        <v>0</v>
      </c>
      <c r="D734" s="228">
        <v>0</v>
      </c>
      <c r="E734" s="228">
        <v>0</v>
      </c>
      <c r="F734" s="228">
        <v>0</v>
      </c>
      <c r="G734" s="228">
        <v>0</v>
      </c>
    </row>
    <row r="735" spans="1:7">
      <c r="A735" s="230" t="s">
        <v>19</v>
      </c>
      <c r="B735" s="230" t="s">
        <v>37</v>
      </c>
      <c r="C735" s="228">
        <v>0</v>
      </c>
      <c r="D735" s="228">
        <v>0</v>
      </c>
      <c r="E735" s="228">
        <v>0</v>
      </c>
      <c r="F735" s="228">
        <v>0</v>
      </c>
      <c r="G735" s="228">
        <v>0</v>
      </c>
    </row>
    <row r="736" spans="1:7">
      <c r="A736" s="230" t="s">
        <v>20</v>
      </c>
      <c r="B736" s="230" t="s">
        <v>37</v>
      </c>
      <c r="C736" s="228">
        <v>0</v>
      </c>
      <c r="D736" s="228">
        <v>0</v>
      </c>
      <c r="E736" s="228">
        <v>0</v>
      </c>
      <c r="F736" s="228">
        <v>0</v>
      </c>
      <c r="G736" s="228">
        <v>0</v>
      </c>
    </row>
    <row r="737" spans="1:7">
      <c r="A737" s="230" t="s">
        <v>21</v>
      </c>
      <c r="B737" s="230" t="s">
        <v>37</v>
      </c>
      <c r="C737" s="228">
        <v>0</v>
      </c>
      <c r="D737" s="228">
        <v>0</v>
      </c>
      <c r="E737" s="228">
        <v>0</v>
      </c>
      <c r="F737" s="228">
        <v>0</v>
      </c>
      <c r="G737" s="228">
        <v>0</v>
      </c>
    </row>
    <row r="738" spans="1:7">
      <c r="A738" s="230" t="s">
        <v>22</v>
      </c>
      <c r="B738" s="230" t="s">
        <v>37</v>
      </c>
      <c r="C738" s="228">
        <v>0</v>
      </c>
      <c r="D738" s="228">
        <v>0</v>
      </c>
      <c r="E738" s="228">
        <v>0</v>
      </c>
      <c r="F738" s="228">
        <v>0</v>
      </c>
      <c r="G738" s="228">
        <v>0</v>
      </c>
    </row>
    <row r="739" spans="1:7">
      <c r="A739" s="230" t="s">
        <v>0</v>
      </c>
      <c r="B739" s="230" t="s">
        <v>38</v>
      </c>
      <c r="C739" s="228">
        <v>-55964413</v>
      </c>
      <c r="D739" s="228">
        <v>0</v>
      </c>
      <c r="E739" s="228">
        <v>0</v>
      </c>
      <c r="F739" s="228">
        <v>-55964413</v>
      </c>
      <c r="G739" s="228">
        <v>0</v>
      </c>
    </row>
    <row r="740" spans="1:7">
      <c r="A740" s="230" t="s">
        <v>1</v>
      </c>
      <c r="B740" s="230" t="s">
        <v>38</v>
      </c>
      <c r="C740" s="228">
        <v>-35056902</v>
      </c>
      <c r="D740" s="228">
        <v>0</v>
      </c>
      <c r="E740" s="228">
        <v>0</v>
      </c>
      <c r="F740" s="228">
        <v>-35056902</v>
      </c>
      <c r="G740" s="228">
        <v>0</v>
      </c>
    </row>
    <row r="741" spans="1:7">
      <c r="A741" s="230" t="s">
        <v>2</v>
      </c>
      <c r="B741" s="230" t="s">
        <v>38</v>
      </c>
      <c r="C741" s="228">
        <v>-54092909</v>
      </c>
      <c r="D741" s="228">
        <v>0</v>
      </c>
      <c r="E741" s="228">
        <v>0</v>
      </c>
      <c r="F741" s="228">
        <v>-54092909</v>
      </c>
      <c r="G741" s="228">
        <v>0</v>
      </c>
    </row>
    <row r="742" spans="1:7">
      <c r="A742" s="230" t="s">
        <v>3</v>
      </c>
      <c r="B742" s="230" t="s">
        <v>38</v>
      </c>
      <c r="C742" s="228">
        <v>-8242064</v>
      </c>
      <c r="D742" s="228">
        <v>0</v>
      </c>
      <c r="E742" s="228">
        <v>0</v>
      </c>
      <c r="F742" s="228">
        <v>-8242064</v>
      </c>
      <c r="G742" s="228">
        <v>0</v>
      </c>
    </row>
    <row r="743" spans="1:7">
      <c r="A743" s="230" t="s">
        <v>4</v>
      </c>
      <c r="B743" s="230" t="s">
        <v>38</v>
      </c>
      <c r="C743" s="228">
        <v>-5203029</v>
      </c>
      <c r="D743" s="228">
        <v>0</v>
      </c>
      <c r="E743" s="228">
        <v>0</v>
      </c>
      <c r="F743" s="228">
        <v>-5203029</v>
      </c>
      <c r="G743" s="228">
        <v>0</v>
      </c>
    </row>
    <row r="744" spans="1:7">
      <c r="A744" s="230" t="s">
        <v>5</v>
      </c>
      <c r="B744" s="230" t="s">
        <v>38</v>
      </c>
      <c r="C744" s="228">
        <v>-10747398</v>
      </c>
      <c r="D744" s="228">
        <v>0</v>
      </c>
      <c r="E744" s="228">
        <v>0</v>
      </c>
      <c r="F744" s="228">
        <v>-10747398</v>
      </c>
      <c r="G744" s="228">
        <v>0</v>
      </c>
    </row>
    <row r="745" spans="1:7">
      <c r="A745" s="230" t="s">
        <v>6</v>
      </c>
      <c r="B745" s="230" t="s">
        <v>38</v>
      </c>
      <c r="C745" s="228">
        <v>-104973142</v>
      </c>
      <c r="D745" s="228">
        <v>0</v>
      </c>
      <c r="E745" s="228">
        <v>0</v>
      </c>
      <c r="F745" s="228">
        <v>-104973142</v>
      </c>
      <c r="G745" s="228">
        <v>0</v>
      </c>
    </row>
    <row r="746" spans="1:7">
      <c r="A746" s="230" t="s">
        <v>7</v>
      </c>
      <c r="B746" s="230" t="s">
        <v>38</v>
      </c>
      <c r="C746" s="228">
        <v>-14627052</v>
      </c>
      <c r="D746" s="228">
        <v>0</v>
      </c>
      <c r="E746" s="228">
        <v>0</v>
      </c>
      <c r="F746" s="228">
        <v>-14627052</v>
      </c>
      <c r="G746" s="228">
        <v>0</v>
      </c>
    </row>
    <row r="747" spans="1:7">
      <c r="A747" s="230" t="s">
        <v>8</v>
      </c>
      <c r="B747" s="230" t="s">
        <v>38</v>
      </c>
      <c r="C747" s="228">
        <v>-128404151</v>
      </c>
      <c r="D747" s="228">
        <v>0</v>
      </c>
      <c r="E747" s="228">
        <v>0</v>
      </c>
      <c r="F747" s="228">
        <v>-128404151</v>
      </c>
      <c r="G747" s="228">
        <v>0</v>
      </c>
    </row>
    <row r="748" spans="1:7">
      <c r="A748" s="230" t="s">
        <v>9</v>
      </c>
      <c r="B748" s="230" t="s">
        <v>38</v>
      </c>
      <c r="C748" s="228">
        <v>-9642542</v>
      </c>
      <c r="D748" s="228">
        <v>0</v>
      </c>
      <c r="E748" s="228">
        <v>0</v>
      </c>
      <c r="F748" s="228">
        <v>-9642542</v>
      </c>
      <c r="G748" s="228">
        <v>0</v>
      </c>
    </row>
    <row r="749" spans="1:7">
      <c r="A749" s="230" t="s">
        <v>10</v>
      </c>
      <c r="B749" s="230" t="s">
        <v>38</v>
      </c>
      <c r="C749" s="228">
        <v>-2240618</v>
      </c>
      <c r="D749" s="228">
        <v>0</v>
      </c>
      <c r="E749" s="228">
        <v>0</v>
      </c>
      <c r="F749" s="228">
        <v>-2240618</v>
      </c>
      <c r="G749" s="228">
        <v>0</v>
      </c>
    </row>
    <row r="750" spans="1:7">
      <c r="A750" s="230" t="s">
        <v>11</v>
      </c>
      <c r="B750" s="230" t="s">
        <v>38</v>
      </c>
      <c r="C750" s="228">
        <v>-5874</v>
      </c>
      <c r="D750" s="228">
        <v>0</v>
      </c>
      <c r="E750" s="228">
        <v>0</v>
      </c>
      <c r="F750" s="228">
        <v>-5874</v>
      </c>
      <c r="G750" s="228">
        <v>0</v>
      </c>
    </row>
    <row r="751" spans="1:7">
      <c r="A751" s="230" t="s">
        <v>12</v>
      </c>
      <c r="B751" s="230" t="s">
        <v>38</v>
      </c>
      <c r="C751" s="228">
        <v>0</v>
      </c>
      <c r="D751" s="228">
        <v>0</v>
      </c>
      <c r="E751" s="228">
        <v>0</v>
      </c>
      <c r="F751" s="228">
        <v>0</v>
      </c>
      <c r="G751" s="228">
        <v>0</v>
      </c>
    </row>
    <row r="752" spans="1:7">
      <c r="A752" s="230" t="s">
        <v>13</v>
      </c>
      <c r="B752" s="230" t="s">
        <v>38</v>
      </c>
      <c r="C752" s="228">
        <v>429200094</v>
      </c>
      <c r="D752" s="228">
        <v>0</v>
      </c>
      <c r="E752" s="228">
        <v>0</v>
      </c>
      <c r="F752" s="228">
        <v>429200094</v>
      </c>
      <c r="G752" s="228">
        <v>0</v>
      </c>
    </row>
    <row r="753" spans="1:7">
      <c r="A753" s="230" t="s">
        <v>14</v>
      </c>
      <c r="B753" s="230" t="s">
        <v>38</v>
      </c>
      <c r="C753" s="228">
        <v>0</v>
      </c>
      <c r="D753" s="228">
        <v>0</v>
      </c>
      <c r="E753" s="228">
        <v>0</v>
      </c>
      <c r="F753" s="228">
        <v>0</v>
      </c>
      <c r="G753" s="228">
        <v>0</v>
      </c>
    </row>
    <row r="754" spans="1:7">
      <c r="A754" s="230" t="s">
        <v>15</v>
      </c>
      <c r="B754" s="230" t="s">
        <v>38</v>
      </c>
      <c r="C754" s="228">
        <v>0</v>
      </c>
      <c r="D754" s="228">
        <v>0</v>
      </c>
      <c r="E754" s="228">
        <v>0</v>
      </c>
      <c r="F754" s="228">
        <v>0</v>
      </c>
      <c r="G754" s="228">
        <v>0</v>
      </c>
    </row>
    <row r="755" spans="1:7">
      <c r="A755" s="230" t="s">
        <v>16</v>
      </c>
      <c r="B755" s="230" t="s">
        <v>38</v>
      </c>
      <c r="C755" s="228">
        <v>0</v>
      </c>
      <c r="D755" s="228">
        <v>0</v>
      </c>
      <c r="E755" s="228">
        <v>0</v>
      </c>
      <c r="F755" s="228">
        <v>0</v>
      </c>
      <c r="G755" s="228">
        <v>0</v>
      </c>
    </row>
    <row r="756" spans="1:7">
      <c r="A756" s="230" t="s">
        <v>17</v>
      </c>
      <c r="B756" s="230" t="s">
        <v>38</v>
      </c>
      <c r="C756" s="228">
        <v>0</v>
      </c>
      <c r="D756" s="228">
        <v>0</v>
      </c>
      <c r="E756" s="228">
        <v>0</v>
      </c>
      <c r="F756" s="228">
        <v>0</v>
      </c>
      <c r="G756" s="228">
        <v>0</v>
      </c>
    </row>
    <row r="757" spans="1:7">
      <c r="A757" s="230" t="s">
        <v>18</v>
      </c>
      <c r="B757" s="230" t="s">
        <v>38</v>
      </c>
      <c r="C757" s="228">
        <v>0</v>
      </c>
      <c r="D757" s="228">
        <v>0</v>
      </c>
      <c r="E757" s="228">
        <v>0</v>
      </c>
      <c r="F757" s="228">
        <v>0</v>
      </c>
      <c r="G757" s="228">
        <v>0</v>
      </c>
    </row>
    <row r="758" spans="1:7">
      <c r="A758" s="230" t="s">
        <v>19</v>
      </c>
      <c r="B758" s="230" t="s">
        <v>38</v>
      </c>
      <c r="C758" s="228">
        <v>0</v>
      </c>
      <c r="D758" s="228">
        <v>0</v>
      </c>
      <c r="E758" s="228">
        <v>0</v>
      </c>
      <c r="F758" s="228">
        <v>0</v>
      </c>
      <c r="G758" s="228">
        <v>0</v>
      </c>
    </row>
    <row r="759" spans="1:7">
      <c r="A759" s="230" t="s">
        <v>20</v>
      </c>
      <c r="B759" s="230" t="s">
        <v>38</v>
      </c>
      <c r="C759" s="228">
        <v>0</v>
      </c>
      <c r="D759" s="228">
        <v>0</v>
      </c>
      <c r="E759" s="228">
        <v>0</v>
      </c>
      <c r="F759" s="228">
        <v>0</v>
      </c>
      <c r="G759" s="228">
        <v>0</v>
      </c>
    </row>
    <row r="760" spans="1:7">
      <c r="A760" s="230" t="s">
        <v>21</v>
      </c>
      <c r="B760" s="230" t="s">
        <v>38</v>
      </c>
      <c r="C760" s="228">
        <v>0</v>
      </c>
      <c r="D760" s="228">
        <v>0</v>
      </c>
      <c r="E760" s="228">
        <v>0</v>
      </c>
      <c r="F760" s="228">
        <v>0</v>
      </c>
      <c r="G760" s="228">
        <v>0</v>
      </c>
    </row>
    <row r="761" spans="1:7">
      <c r="A761" s="230" t="s">
        <v>22</v>
      </c>
      <c r="B761" s="230" t="s">
        <v>38</v>
      </c>
      <c r="C761" s="228">
        <v>0</v>
      </c>
      <c r="D761" s="228">
        <v>0</v>
      </c>
      <c r="E761" s="228">
        <v>0</v>
      </c>
      <c r="F761" s="228">
        <v>0</v>
      </c>
      <c r="G761" s="228">
        <v>0</v>
      </c>
    </row>
    <row r="762" spans="1:7">
      <c r="A762" s="230" t="s">
        <v>0</v>
      </c>
      <c r="B762" s="230" t="s">
        <v>39</v>
      </c>
      <c r="C762" s="228">
        <v>-446361046</v>
      </c>
      <c r="D762" s="228">
        <v>-210042928</v>
      </c>
      <c r="E762" s="228">
        <v>-180353705</v>
      </c>
      <c r="F762" s="228">
        <v>-55964413</v>
      </c>
      <c r="G762" s="228">
        <v>0</v>
      </c>
    </row>
    <row r="763" spans="1:7">
      <c r="A763" s="230" t="s">
        <v>1</v>
      </c>
      <c r="B763" s="230" t="s">
        <v>39</v>
      </c>
      <c r="C763" s="228">
        <v>-43543424</v>
      </c>
      <c r="D763" s="228">
        <v>-7326442</v>
      </c>
      <c r="E763" s="228">
        <v>-1160080</v>
      </c>
      <c r="F763" s="228">
        <v>-35056902</v>
      </c>
      <c r="G763" s="228">
        <v>0</v>
      </c>
    </row>
    <row r="764" spans="1:7">
      <c r="A764" s="230" t="s">
        <v>2</v>
      </c>
      <c r="B764" s="230" t="s">
        <v>39</v>
      </c>
      <c r="C764" s="228">
        <v>-295748167</v>
      </c>
      <c r="D764" s="228">
        <v>-120028085</v>
      </c>
      <c r="E764" s="228">
        <v>-121627173</v>
      </c>
      <c r="F764" s="228">
        <v>-54092909</v>
      </c>
      <c r="G764" s="228">
        <v>0</v>
      </c>
    </row>
    <row r="765" spans="1:7">
      <c r="A765" s="230" t="s">
        <v>3</v>
      </c>
      <c r="B765" s="230" t="s">
        <v>39</v>
      </c>
      <c r="C765" s="228">
        <v>-123887998</v>
      </c>
      <c r="D765" s="228">
        <v>-58282219</v>
      </c>
      <c r="E765" s="228">
        <v>-57363715</v>
      </c>
      <c r="F765" s="228">
        <v>-8242064</v>
      </c>
      <c r="G765" s="228">
        <v>0</v>
      </c>
    </row>
    <row r="766" spans="1:7">
      <c r="A766" s="230" t="s">
        <v>4</v>
      </c>
      <c r="B766" s="230" t="s">
        <v>39</v>
      </c>
      <c r="C766" s="228">
        <v>-61805436</v>
      </c>
      <c r="D766" s="228">
        <v>-30298779</v>
      </c>
      <c r="E766" s="228">
        <v>-26303628</v>
      </c>
      <c r="F766" s="228">
        <v>-5203029</v>
      </c>
      <c r="G766" s="228">
        <v>0</v>
      </c>
    </row>
    <row r="767" spans="1:7">
      <c r="A767" s="230" t="s">
        <v>5</v>
      </c>
      <c r="B767" s="230" t="s">
        <v>39</v>
      </c>
      <c r="C767" s="228">
        <v>-87477462</v>
      </c>
      <c r="D767" s="228">
        <v>-41292195</v>
      </c>
      <c r="E767" s="228">
        <v>-35437869</v>
      </c>
      <c r="F767" s="228">
        <v>-10747398</v>
      </c>
      <c r="G767" s="228">
        <v>0</v>
      </c>
    </row>
    <row r="768" spans="1:7">
      <c r="A768" s="230" t="s">
        <v>6</v>
      </c>
      <c r="B768" s="230" t="s">
        <v>39</v>
      </c>
      <c r="C768" s="228">
        <v>-879694359</v>
      </c>
      <c r="D768" s="228">
        <v>-450650348</v>
      </c>
      <c r="E768" s="228">
        <v>-324070869</v>
      </c>
      <c r="F768" s="228">
        <v>-104973142</v>
      </c>
      <c r="G768" s="228">
        <v>0</v>
      </c>
    </row>
    <row r="769" spans="1:7">
      <c r="A769" s="230" t="s">
        <v>7</v>
      </c>
      <c r="B769" s="230" t="s">
        <v>39</v>
      </c>
      <c r="C769" s="228">
        <v>-82515813</v>
      </c>
      <c r="D769" s="228">
        <v>-37835951</v>
      </c>
      <c r="E769" s="228">
        <v>-30052810</v>
      </c>
      <c r="F769" s="228">
        <v>-14627052</v>
      </c>
      <c r="G769" s="228">
        <v>0</v>
      </c>
    </row>
    <row r="770" spans="1:7">
      <c r="A770" s="230" t="s">
        <v>8</v>
      </c>
      <c r="B770" s="230" t="s">
        <v>39</v>
      </c>
      <c r="C770" s="228">
        <v>-1130859986</v>
      </c>
      <c r="D770" s="228">
        <v>-559743657</v>
      </c>
      <c r="E770" s="228">
        <v>-442712178</v>
      </c>
      <c r="F770" s="228">
        <v>-128404151</v>
      </c>
      <c r="G770" s="228">
        <v>0</v>
      </c>
    </row>
    <row r="771" spans="1:7">
      <c r="A771" s="230" t="s">
        <v>9</v>
      </c>
      <c r="B771" s="230" t="s">
        <v>39</v>
      </c>
      <c r="C771" s="228">
        <v>-194375768</v>
      </c>
      <c r="D771" s="228">
        <v>-81008901</v>
      </c>
      <c r="E771" s="228">
        <v>-103724325</v>
      </c>
      <c r="F771" s="228">
        <v>-9642542</v>
      </c>
      <c r="G771" s="228">
        <v>0</v>
      </c>
    </row>
    <row r="772" spans="1:7">
      <c r="A772" s="230" t="s">
        <v>10</v>
      </c>
      <c r="B772" s="230" t="s">
        <v>39</v>
      </c>
      <c r="C772" s="228">
        <v>-13318994</v>
      </c>
      <c r="D772" s="228">
        <v>-3473976</v>
      </c>
      <c r="E772" s="228">
        <v>-7604400</v>
      </c>
      <c r="F772" s="228">
        <v>-2240618</v>
      </c>
      <c r="G772" s="228">
        <v>0</v>
      </c>
    </row>
    <row r="773" spans="1:7">
      <c r="A773" s="230" t="s">
        <v>11</v>
      </c>
      <c r="B773" s="230" t="s">
        <v>39</v>
      </c>
      <c r="C773" s="228">
        <v>-5874</v>
      </c>
      <c r="D773" s="228">
        <v>0</v>
      </c>
      <c r="E773" s="228">
        <v>0</v>
      </c>
      <c r="F773" s="228">
        <v>-5874</v>
      </c>
      <c r="G773" s="228">
        <v>0</v>
      </c>
    </row>
    <row r="774" spans="1:7">
      <c r="A774" s="230" t="s">
        <v>12</v>
      </c>
      <c r="B774" s="230" t="s">
        <v>39</v>
      </c>
      <c r="C774" s="228">
        <v>2930394233</v>
      </c>
      <c r="D774" s="228">
        <v>1599983481</v>
      </c>
      <c r="E774" s="228">
        <v>1330410752</v>
      </c>
      <c r="F774" s="228">
        <v>0</v>
      </c>
      <c r="G774" s="228">
        <v>0</v>
      </c>
    </row>
    <row r="775" spans="1:7">
      <c r="A775" s="230" t="s">
        <v>13</v>
      </c>
      <c r="B775" s="230" t="s">
        <v>39</v>
      </c>
      <c r="C775" s="228">
        <v>429200094</v>
      </c>
      <c r="D775" s="228">
        <v>0</v>
      </c>
      <c r="E775" s="228">
        <v>0</v>
      </c>
      <c r="F775" s="228">
        <v>429200094</v>
      </c>
      <c r="G775" s="228">
        <v>0</v>
      </c>
    </row>
    <row r="776" spans="1:7">
      <c r="A776" s="230" t="s">
        <v>14</v>
      </c>
      <c r="B776" s="230" t="s">
        <v>39</v>
      </c>
      <c r="C776" s="228">
        <v>0</v>
      </c>
      <c r="D776" s="228">
        <v>0</v>
      </c>
      <c r="E776" s="228">
        <v>0</v>
      </c>
      <c r="F776" s="228">
        <v>0</v>
      </c>
      <c r="G776" s="228">
        <v>0</v>
      </c>
    </row>
    <row r="777" spans="1:7">
      <c r="A777" s="230" t="s">
        <v>15</v>
      </c>
      <c r="B777" s="230" t="s">
        <v>39</v>
      </c>
      <c r="C777" s="228">
        <v>0</v>
      </c>
      <c r="D777" s="228">
        <v>0</v>
      </c>
      <c r="E777" s="228">
        <v>0</v>
      </c>
      <c r="F777" s="228">
        <v>0</v>
      </c>
      <c r="G777" s="228">
        <v>0</v>
      </c>
    </row>
    <row r="778" spans="1:7">
      <c r="A778" s="230" t="s">
        <v>16</v>
      </c>
      <c r="B778" s="230" t="s">
        <v>39</v>
      </c>
      <c r="C778" s="228">
        <v>0</v>
      </c>
      <c r="D778" s="228">
        <v>0</v>
      </c>
      <c r="E778" s="228">
        <v>0</v>
      </c>
      <c r="F778" s="228">
        <v>0</v>
      </c>
      <c r="G778" s="228">
        <v>0</v>
      </c>
    </row>
    <row r="779" spans="1:7">
      <c r="A779" s="230" t="s">
        <v>17</v>
      </c>
      <c r="B779" s="230" t="s">
        <v>39</v>
      </c>
      <c r="C779" s="228">
        <v>0</v>
      </c>
      <c r="D779" s="228">
        <v>0</v>
      </c>
      <c r="E779" s="228">
        <v>0</v>
      </c>
      <c r="F779" s="228">
        <v>0</v>
      </c>
      <c r="G779" s="228">
        <v>0</v>
      </c>
    </row>
    <row r="780" spans="1:7">
      <c r="A780" s="230" t="s">
        <v>18</v>
      </c>
      <c r="B780" s="230" t="s">
        <v>39</v>
      </c>
      <c r="C780" s="228">
        <v>0</v>
      </c>
      <c r="D780" s="228">
        <v>0</v>
      </c>
      <c r="E780" s="228">
        <v>0</v>
      </c>
      <c r="F780" s="228">
        <v>0</v>
      </c>
      <c r="G780" s="228">
        <v>0</v>
      </c>
    </row>
    <row r="781" spans="1:7">
      <c r="A781" s="230" t="s">
        <v>19</v>
      </c>
      <c r="B781" s="230" t="s">
        <v>39</v>
      </c>
      <c r="C781" s="228">
        <v>0</v>
      </c>
      <c r="D781" s="228">
        <v>0</v>
      </c>
      <c r="E781" s="228">
        <v>0</v>
      </c>
      <c r="F781" s="228">
        <v>0</v>
      </c>
      <c r="G781" s="228">
        <v>0</v>
      </c>
    </row>
    <row r="782" spans="1:7">
      <c r="A782" s="230" t="s">
        <v>20</v>
      </c>
      <c r="B782" s="230" t="s">
        <v>39</v>
      </c>
      <c r="C782" s="228">
        <v>0</v>
      </c>
      <c r="D782" s="228">
        <v>0</v>
      </c>
      <c r="E782" s="228">
        <v>0</v>
      </c>
      <c r="F782" s="228">
        <v>0</v>
      </c>
      <c r="G782" s="228">
        <v>0</v>
      </c>
    </row>
    <row r="783" spans="1:7">
      <c r="A783" s="230" t="s">
        <v>21</v>
      </c>
      <c r="B783" s="230" t="s">
        <v>39</v>
      </c>
      <c r="C783" s="228">
        <v>0</v>
      </c>
      <c r="D783" s="228">
        <v>0</v>
      </c>
      <c r="E783" s="228">
        <v>0</v>
      </c>
      <c r="F783" s="228">
        <v>0</v>
      </c>
      <c r="G783" s="228">
        <v>0</v>
      </c>
    </row>
    <row r="784" spans="1:7">
      <c r="A784" s="230" t="s">
        <v>22</v>
      </c>
      <c r="B784" s="230" t="s">
        <v>39</v>
      </c>
      <c r="C784" s="228">
        <v>0</v>
      </c>
      <c r="D784" s="228">
        <v>0</v>
      </c>
      <c r="E784" s="228">
        <v>0</v>
      </c>
      <c r="F784" s="228">
        <v>0</v>
      </c>
      <c r="G784" s="228">
        <v>0</v>
      </c>
    </row>
    <row r="785" spans="1:7">
      <c r="A785" s="230" t="s">
        <v>0</v>
      </c>
      <c r="B785" s="230" t="s">
        <v>40</v>
      </c>
      <c r="C785" s="228">
        <v>1787359146</v>
      </c>
      <c r="D785" s="228">
        <v>0</v>
      </c>
      <c r="E785" s="228">
        <v>0</v>
      </c>
      <c r="F785" s="228">
        <v>0</v>
      </c>
      <c r="G785" s="228">
        <v>0</v>
      </c>
    </row>
    <row r="786" spans="1:7">
      <c r="A786" s="230" t="s">
        <v>1</v>
      </c>
      <c r="B786" s="230" t="s">
        <v>40</v>
      </c>
      <c r="C786" s="228">
        <v>476272828</v>
      </c>
      <c r="D786" s="228">
        <v>0</v>
      </c>
      <c r="E786" s="228">
        <v>0</v>
      </c>
      <c r="F786" s="228">
        <v>0</v>
      </c>
      <c r="G786" s="228">
        <v>0</v>
      </c>
    </row>
    <row r="787" spans="1:7">
      <c r="A787" s="230" t="s">
        <v>2</v>
      </c>
      <c r="B787" s="230" t="s">
        <v>40</v>
      </c>
      <c r="C787" s="228">
        <v>2381237135</v>
      </c>
      <c r="D787" s="228">
        <v>0</v>
      </c>
      <c r="E787" s="228">
        <v>0</v>
      </c>
      <c r="F787" s="228">
        <v>0</v>
      </c>
      <c r="G787" s="228">
        <v>0</v>
      </c>
    </row>
    <row r="788" spans="1:7">
      <c r="A788" s="230" t="s">
        <v>3</v>
      </c>
      <c r="B788" s="230" t="s">
        <v>40</v>
      </c>
      <c r="C788" s="228">
        <v>771757045</v>
      </c>
      <c r="D788" s="228">
        <v>0</v>
      </c>
      <c r="E788" s="228">
        <v>0</v>
      </c>
      <c r="F788" s="228">
        <v>0</v>
      </c>
      <c r="G788" s="228">
        <v>0</v>
      </c>
    </row>
    <row r="789" spans="1:7">
      <c r="A789" s="230" t="s">
        <v>4</v>
      </c>
      <c r="B789" s="230" t="s">
        <v>40</v>
      </c>
      <c r="C789" s="228">
        <v>199231614</v>
      </c>
      <c r="D789" s="228">
        <v>0</v>
      </c>
      <c r="E789" s="228">
        <v>0</v>
      </c>
      <c r="F789" s="228">
        <v>0</v>
      </c>
      <c r="G789" s="228">
        <v>0</v>
      </c>
    </row>
    <row r="790" spans="1:7">
      <c r="A790" s="230" t="s">
        <v>5</v>
      </c>
      <c r="B790" s="230" t="s">
        <v>40</v>
      </c>
      <c r="C790" s="228">
        <v>256166915</v>
      </c>
      <c r="D790" s="228">
        <v>0</v>
      </c>
      <c r="E790" s="228">
        <v>0</v>
      </c>
      <c r="F790" s="228">
        <v>0</v>
      </c>
      <c r="G790" s="228">
        <v>0</v>
      </c>
    </row>
    <row r="791" spans="1:7">
      <c r="A791" s="230" t="s">
        <v>6</v>
      </c>
      <c r="B791" s="230" t="s">
        <v>40</v>
      </c>
      <c r="C791" s="228">
        <v>2904469113</v>
      </c>
      <c r="D791" s="228">
        <v>0</v>
      </c>
      <c r="E791" s="228">
        <v>0</v>
      </c>
      <c r="F791" s="228">
        <v>0</v>
      </c>
      <c r="G791" s="228">
        <v>0</v>
      </c>
    </row>
    <row r="792" spans="1:7">
      <c r="A792" s="230" t="s">
        <v>7</v>
      </c>
      <c r="B792" s="230" t="s">
        <v>40</v>
      </c>
      <c r="C792" s="228">
        <v>399582393</v>
      </c>
      <c r="D792" s="228">
        <v>0</v>
      </c>
      <c r="E792" s="228">
        <v>0</v>
      </c>
      <c r="F792" s="228">
        <v>0</v>
      </c>
      <c r="G792" s="228">
        <v>0</v>
      </c>
    </row>
    <row r="793" spans="1:7">
      <c r="A793" s="230" t="s">
        <v>8</v>
      </c>
      <c r="B793" s="230" t="s">
        <v>40</v>
      </c>
      <c r="C793" s="228">
        <v>5875674361</v>
      </c>
      <c r="D793" s="228">
        <v>0</v>
      </c>
      <c r="E793" s="228">
        <v>0</v>
      </c>
      <c r="F793" s="228">
        <v>0</v>
      </c>
      <c r="G793" s="228">
        <v>0</v>
      </c>
    </row>
    <row r="794" spans="1:7">
      <c r="A794" s="230" t="s">
        <v>9</v>
      </c>
      <c r="B794" s="230" t="s">
        <v>40</v>
      </c>
      <c r="C794" s="228">
        <v>1050616237</v>
      </c>
      <c r="D794" s="228">
        <v>0</v>
      </c>
      <c r="E794" s="228">
        <v>0</v>
      </c>
      <c r="F794" s="228">
        <v>0</v>
      </c>
      <c r="G794" s="228">
        <v>0</v>
      </c>
    </row>
    <row r="795" spans="1:7">
      <c r="A795" s="230" t="s">
        <v>10</v>
      </c>
      <c r="B795" s="230" t="s">
        <v>40</v>
      </c>
      <c r="C795" s="228">
        <v>1167225723</v>
      </c>
      <c r="D795" s="228">
        <v>0</v>
      </c>
      <c r="E795" s="228">
        <v>0</v>
      </c>
      <c r="F795" s="228">
        <v>0</v>
      </c>
      <c r="G795" s="228">
        <v>0</v>
      </c>
    </row>
    <row r="796" spans="1:7">
      <c r="A796" s="230" t="s">
        <v>11</v>
      </c>
      <c r="B796" s="230" t="s">
        <v>40</v>
      </c>
      <c r="C796" s="228">
        <v>915044385</v>
      </c>
      <c r="D796" s="228">
        <v>0</v>
      </c>
      <c r="E796" s="228">
        <v>0</v>
      </c>
      <c r="F796" s="228">
        <v>0</v>
      </c>
      <c r="G796" s="228">
        <v>0</v>
      </c>
    </row>
    <row r="797" spans="1:7">
      <c r="A797" s="230" t="s">
        <v>12</v>
      </c>
      <c r="B797" s="230" t="s">
        <v>40</v>
      </c>
      <c r="C797" s="228">
        <v>2937429423</v>
      </c>
      <c r="D797" s="228">
        <v>0</v>
      </c>
      <c r="E797" s="228">
        <v>0</v>
      </c>
      <c r="F797" s="228">
        <v>0</v>
      </c>
      <c r="G797" s="228">
        <v>0</v>
      </c>
    </row>
    <row r="798" spans="1:7">
      <c r="A798" s="230" t="s">
        <v>13</v>
      </c>
      <c r="B798" s="230" t="s">
        <v>40</v>
      </c>
      <c r="C798" s="228">
        <v>1672217786</v>
      </c>
      <c r="D798" s="228">
        <v>0</v>
      </c>
      <c r="E798" s="228">
        <v>0</v>
      </c>
      <c r="F798" s="228">
        <v>0</v>
      </c>
      <c r="G798" s="228">
        <v>0</v>
      </c>
    </row>
    <row r="799" spans="1:7">
      <c r="A799" s="230" t="s">
        <v>14</v>
      </c>
      <c r="B799" s="230" t="s">
        <v>40</v>
      </c>
      <c r="C799" s="228">
        <v>4505756500</v>
      </c>
      <c r="D799" s="228">
        <v>0</v>
      </c>
      <c r="E799" s="228">
        <v>0</v>
      </c>
      <c r="F799" s="228">
        <v>0</v>
      </c>
      <c r="G799" s="228">
        <v>0</v>
      </c>
    </row>
    <row r="800" spans="1:7">
      <c r="A800" s="230" t="s">
        <v>15</v>
      </c>
      <c r="B800" s="230" t="s">
        <v>40</v>
      </c>
      <c r="C800" s="228">
        <v>214652731</v>
      </c>
      <c r="D800" s="228">
        <v>0</v>
      </c>
      <c r="E800" s="228">
        <v>0</v>
      </c>
      <c r="F800" s="228">
        <v>0</v>
      </c>
      <c r="G800" s="228">
        <v>0</v>
      </c>
    </row>
    <row r="801" spans="1:7">
      <c r="A801" s="230" t="s">
        <v>16</v>
      </c>
      <c r="B801" s="230" t="s">
        <v>40</v>
      </c>
      <c r="C801" s="228">
        <v>27514693335</v>
      </c>
      <c r="D801" s="228">
        <v>0</v>
      </c>
      <c r="E801" s="228">
        <v>0</v>
      </c>
      <c r="F801" s="228">
        <v>0</v>
      </c>
      <c r="G801" s="228">
        <v>0</v>
      </c>
    </row>
    <row r="802" spans="1:7">
      <c r="A802" s="230" t="s">
        <v>17</v>
      </c>
      <c r="B802" s="230" t="s">
        <v>40</v>
      </c>
      <c r="C802" s="228">
        <v>3503093204</v>
      </c>
      <c r="D802" s="228">
        <v>0</v>
      </c>
      <c r="E802" s="228">
        <v>0</v>
      </c>
      <c r="F802" s="228">
        <v>0</v>
      </c>
      <c r="G802" s="228">
        <v>0</v>
      </c>
    </row>
    <row r="803" spans="1:7">
      <c r="A803" s="230" t="s">
        <v>18</v>
      </c>
      <c r="B803" s="230" t="s">
        <v>40</v>
      </c>
      <c r="C803" s="228">
        <v>5189171227</v>
      </c>
      <c r="D803" s="228">
        <v>0</v>
      </c>
      <c r="E803" s="228">
        <v>0</v>
      </c>
      <c r="F803" s="228">
        <v>0</v>
      </c>
      <c r="G803" s="228">
        <v>0</v>
      </c>
    </row>
    <row r="804" spans="1:7">
      <c r="A804" s="230" t="s">
        <v>19</v>
      </c>
      <c r="B804" s="230" t="s">
        <v>40</v>
      </c>
      <c r="C804" s="228">
        <v>1525209527</v>
      </c>
      <c r="D804" s="228">
        <v>0</v>
      </c>
      <c r="E804" s="228">
        <v>0</v>
      </c>
      <c r="F804" s="228">
        <v>0</v>
      </c>
      <c r="G804" s="228">
        <v>0</v>
      </c>
    </row>
    <row r="805" spans="1:7">
      <c r="A805" s="230" t="s">
        <v>20</v>
      </c>
      <c r="B805" s="230" t="s">
        <v>40</v>
      </c>
      <c r="C805" s="228">
        <v>867452877</v>
      </c>
      <c r="D805" s="228">
        <v>0</v>
      </c>
      <c r="E805" s="228">
        <v>0</v>
      </c>
      <c r="F805" s="228">
        <v>0</v>
      </c>
      <c r="G805" s="228">
        <v>0</v>
      </c>
    </row>
    <row r="806" spans="1:7">
      <c r="A806" s="230" t="s">
        <v>21</v>
      </c>
      <c r="B806" s="230" t="s">
        <v>40</v>
      </c>
      <c r="C806" s="228">
        <v>11084926835</v>
      </c>
      <c r="D806" s="228">
        <v>0</v>
      </c>
      <c r="E806" s="228">
        <v>0</v>
      </c>
      <c r="F806" s="228">
        <v>0</v>
      </c>
      <c r="G806" s="228">
        <v>0</v>
      </c>
    </row>
    <row r="807" spans="1:7">
      <c r="A807" s="230" t="s">
        <v>22</v>
      </c>
      <c r="B807" s="230" t="s">
        <v>40</v>
      </c>
      <c r="C807" s="228">
        <v>38599620170</v>
      </c>
      <c r="D807" s="228">
        <v>0</v>
      </c>
      <c r="E807" s="228">
        <v>0</v>
      </c>
      <c r="F807" s="228">
        <v>0</v>
      </c>
      <c r="G807" s="228">
        <v>0</v>
      </c>
    </row>
    <row r="808" spans="1:7">
      <c r="A808" s="230" t="s">
        <v>0</v>
      </c>
      <c r="B808" s="230" t="s">
        <v>41</v>
      </c>
      <c r="C808" s="228">
        <v>2349068666</v>
      </c>
      <c r="D808" s="228">
        <v>210042928</v>
      </c>
      <c r="E808" s="228">
        <v>180353705</v>
      </c>
      <c r="F808" s="228">
        <v>55964413</v>
      </c>
      <c r="G808" s="228">
        <v>115348474</v>
      </c>
    </row>
    <row r="809" spans="1:7">
      <c r="A809" s="230" t="s">
        <v>1</v>
      </c>
      <c r="B809" s="230" t="s">
        <v>41</v>
      </c>
      <c r="C809" s="228">
        <v>1521524148</v>
      </c>
      <c r="D809" s="228">
        <v>7326442</v>
      </c>
      <c r="E809" s="228">
        <v>1160080</v>
      </c>
      <c r="F809" s="228">
        <v>35056902</v>
      </c>
      <c r="G809" s="228">
        <v>1001707896</v>
      </c>
    </row>
    <row r="810" spans="1:7">
      <c r="A810" s="230" t="s">
        <v>2</v>
      </c>
      <c r="B810" s="230" t="s">
        <v>41</v>
      </c>
      <c r="C810" s="228">
        <v>2937071459</v>
      </c>
      <c r="D810" s="228">
        <v>120028085</v>
      </c>
      <c r="E810" s="228">
        <v>121627173</v>
      </c>
      <c r="F810" s="228">
        <v>54092909</v>
      </c>
      <c r="G810" s="228">
        <v>260086157</v>
      </c>
    </row>
    <row r="811" spans="1:7">
      <c r="A811" s="230" t="s">
        <v>3</v>
      </c>
      <c r="B811" s="230" t="s">
        <v>41</v>
      </c>
      <c r="C811" s="228">
        <v>1044988465</v>
      </c>
      <c r="D811" s="228">
        <v>58282219</v>
      </c>
      <c r="E811" s="228">
        <v>57363715</v>
      </c>
      <c r="F811" s="228">
        <v>8242064</v>
      </c>
      <c r="G811" s="228">
        <v>149343422</v>
      </c>
    </row>
    <row r="812" spans="1:7">
      <c r="A812" s="230" t="s">
        <v>4</v>
      </c>
      <c r="B812" s="230" t="s">
        <v>41</v>
      </c>
      <c r="C812" s="228">
        <v>279337986</v>
      </c>
      <c r="D812" s="228">
        <v>30298779</v>
      </c>
      <c r="E812" s="228">
        <v>26303628</v>
      </c>
      <c r="F812" s="228">
        <v>5203029</v>
      </c>
      <c r="G812" s="228">
        <v>18300936</v>
      </c>
    </row>
    <row r="813" spans="1:7">
      <c r="A813" s="230" t="s">
        <v>5</v>
      </c>
      <c r="B813" s="230" t="s">
        <v>41</v>
      </c>
      <c r="C813" s="228">
        <v>468191135</v>
      </c>
      <c r="D813" s="228">
        <v>41292195</v>
      </c>
      <c r="E813" s="228">
        <v>35437869</v>
      </c>
      <c r="F813" s="228">
        <v>10747398</v>
      </c>
      <c r="G813" s="228">
        <v>124546758</v>
      </c>
    </row>
    <row r="814" spans="1:7">
      <c r="A814" s="230" t="s">
        <v>6</v>
      </c>
      <c r="B814" s="230" t="s">
        <v>41</v>
      </c>
      <c r="C814" s="228">
        <v>4770362188</v>
      </c>
      <c r="D814" s="228">
        <v>450650348</v>
      </c>
      <c r="E814" s="228">
        <v>324070869</v>
      </c>
      <c r="F814" s="228">
        <v>104973142</v>
      </c>
      <c r="G814" s="228">
        <v>986198716</v>
      </c>
    </row>
    <row r="815" spans="1:7">
      <c r="A815" s="230" t="s">
        <v>7</v>
      </c>
      <c r="B815" s="230" t="s">
        <v>41</v>
      </c>
      <c r="C815" s="228">
        <v>533225653</v>
      </c>
      <c r="D815" s="228">
        <v>37835951</v>
      </c>
      <c r="E815" s="228">
        <v>30052810</v>
      </c>
      <c r="F815" s="228">
        <v>14627052</v>
      </c>
      <c r="G815" s="228">
        <v>51127447</v>
      </c>
    </row>
    <row r="816" spans="1:7">
      <c r="A816" s="230" t="s">
        <v>8</v>
      </c>
      <c r="B816" s="230" t="s">
        <v>41</v>
      </c>
      <c r="C816" s="228">
        <v>10240671360</v>
      </c>
      <c r="D816" s="228">
        <v>559743657</v>
      </c>
      <c r="E816" s="228">
        <v>442712178</v>
      </c>
      <c r="F816" s="228">
        <v>128404151</v>
      </c>
      <c r="G816" s="228">
        <v>3234137013</v>
      </c>
    </row>
    <row r="817" spans="1:7">
      <c r="A817" s="230" t="s">
        <v>9</v>
      </c>
      <c r="B817" s="230" t="s">
        <v>41</v>
      </c>
      <c r="C817" s="228">
        <v>1542632626</v>
      </c>
      <c r="D817" s="228">
        <v>81008901</v>
      </c>
      <c r="E817" s="228">
        <v>103724325</v>
      </c>
      <c r="F817" s="228">
        <v>9642542</v>
      </c>
      <c r="G817" s="228">
        <v>297640621</v>
      </c>
    </row>
    <row r="818" spans="1:7">
      <c r="A818" s="230" t="s">
        <v>10</v>
      </c>
      <c r="B818" s="230" t="s">
        <v>41</v>
      </c>
      <c r="C818" s="228">
        <v>1190368949</v>
      </c>
      <c r="D818" s="228">
        <v>3473976</v>
      </c>
      <c r="E818" s="228">
        <v>7604400</v>
      </c>
      <c r="F818" s="228">
        <v>2240618</v>
      </c>
      <c r="G818" s="228">
        <v>9824232</v>
      </c>
    </row>
    <row r="819" spans="1:7">
      <c r="A819" s="230" t="s">
        <v>11</v>
      </c>
      <c r="B819" s="230" t="s">
        <v>41</v>
      </c>
      <c r="C819" s="228">
        <v>915050259</v>
      </c>
      <c r="D819" s="228">
        <v>0</v>
      </c>
      <c r="E819" s="228">
        <v>0</v>
      </c>
      <c r="F819" s="228">
        <v>5874</v>
      </c>
      <c r="G819" s="228">
        <v>0</v>
      </c>
    </row>
    <row r="820" spans="1:7">
      <c r="A820" s="230" t="s">
        <v>12</v>
      </c>
      <c r="B820" s="230" t="s">
        <v>41</v>
      </c>
      <c r="C820" s="228">
        <v>7035190</v>
      </c>
      <c r="D820" s="228">
        <v>-1599983481</v>
      </c>
      <c r="E820" s="228">
        <v>-1330410752</v>
      </c>
      <c r="F820" s="228">
        <v>0</v>
      </c>
      <c r="G820" s="228">
        <v>0</v>
      </c>
    </row>
    <row r="821" spans="1:7">
      <c r="A821" s="230" t="s">
        <v>13</v>
      </c>
      <c r="B821" s="230" t="s">
        <v>41</v>
      </c>
      <c r="C821" s="228">
        <v>1449059662</v>
      </c>
      <c r="D821" s="228">
        <v>0</v>
      </c>
      <c r="E821" s="228">
        <v>0</v>
      </c>
      <c r="F821" s="228">
        <v>-429200094</v>
      </c>
      <c r="G821" s="228">
        <v>206041970</v>
      </c>
    </row>
    <row r="822" spans="1:7">
      <c r="A822" s="230" t="s">
        <v>14</v>
      </c>
      <c r="B822" s="230" t="s">
        <v>41</v>
      </c>
      <c r="C822" s="228">
        <v>4792964847</v>
      </c>
      <c r="D822" s="228">
        <v>0</v>
      </c>
      <c r="E822" s="228">
        <v>0</v>
      </c>
      <c r="F822" s="228">
        <v>0</v>
      </c>
      <c r="G822" s="228">
        <v>287208347</v>
      </c>
    </row>
    <row r="823" spans="1:7">
      <c r="A823" s="230" t="s">
        <v>15</v>
      </c>
      <c r="B823" s="230" t="s">
        <v>41</v>
      </c>
      <c r="C823" s="228">
        <v>241404277</v>
      </c>
      <c r="D823" s="228">
        <v>0</v>
      </c>
      <c r="E823" s="228">
        <v>0</v>
      </c>
      <c r="F823" s="228">
        <v>0</v>
      </c>
      <c r="G823" s="228">
        <v>26751546</v>
      </c>
    </row>
    <row r="824" spans="1:7">
      <c r="A824" s="230" t="s">
        <v>16</v>
      </c>
      <c r="B824" s="230" t="s">
        <v>41</v>
      </c>
      <c r="C824" s="228">
        <v>34282956870</v>
      </c>
      <c r="D824" s="228">
        <v>0</v>
      </c>
      <c r="E824" s="228">
        <v>0</v>
      </c>
      <c r="F824" s="228">
        <v>0</v>
      </c>
      <c r="G824" s="228">
        <v>6768263535</v>
      </c>
    </row>
    <row r="825" spans="1:7">
      <c r="A825" s="230" t="s">
        <v>17</v>
      </c>
      <c r="B825" s="230" t="s">
        <v>41</v>
      </c>
      <c r="C825" s="228">
        <v>3503093204</v>
      </c>
      <c r="D825" s="228">
        <v>0</v>
      </c>
      <c r="E825" s="228">
        <v>0</v>
      </c>
      <c r="F825" s="228">
        <v>0</v>
      </c>
      <c r="G825" s="228">
        <v>0</v>
      </c>
    </row>
    <row r="826" spans="1:7">
      <c r="A826" s="230" t="s">
        <v>18</v>
      </c>
      <c r="B826" s="230" t="s">
        <v>41</v>
      </c>
      <c r="C826" s="228">
        <v>5189171227</v>
      </c>
      <c r="D826" s="228">
        <v>0</v>
      </c>
      <c r="E826" s="228">
        <v>0</v>
      </c>
      <c r="F826" s="228">
        <v>0</v>
      </c>
      <c r="G826" s="228">
        <v>0</v>
      </c>
    </row>
    <row r="827" spans="1:7">
      <c r="A827" s="230" t="s">
        <v>19</v>
      </c>
      <c r="B827" s="230" t="s">
        <v>41</v>
      </c>
      <c r="C827" s="228">
        <v>1525209527</v>
      </c>
      <c r="D827" s="228">
        <v>0</v>
      </c>
      <c r="E827" s="228">
        <v>0</v>
      </c>
      <c r="F827" s="228">
        <v>0</v>
      </c>
      <c r="G827" s="228">
        <v>0</v>
      </c>
    </row>
    <row r="828" spans="1:7">
      <c r="A828" s="230" t="s">
        <v>20</v>
      </c>
      <c r="B828" s="230" t="s">
        <v>41</v>
      </c>
      <c r="C828" s="228">
        <v>867452877</v>
      </c>
      <c r="D828" s="228">
        <v>0</v>
      </c>
      <c r="E828" s="228">
        <v>0</v>
      </c>
      <c r="F828" s="228">
        <v>0</v>
      </c>
      <c r="G828" s="228">
        <v>0</v>
      </c>
    </row>
    <row r="829" spans="1:7">
      <c r="A829" s="230" t="s">
        <v>21</v>
      </c>
      <c r="B829" s="230" t="s">
        <v>41</v>
      </c>
      <c r="C829" s="228">
        <v>11084926835</v>
      </c>
      <c r="D829" s="228">
        <v>0</v>
      </c>
      <c r="E829" s="228">
        <v>0</v>
      </c>
      <c r="F829" s="228">
        <v>0</v>
      </c>
      <c r="G829" s="228">
        <v>0</v>
      </c>
    </row>
    <row r="830" spans="1:7">
      <c r="A830" s="230" t="s">
        <v>22</v>
      </c>
      <c r="B830" s="230" t="s">
        <v>41</v>
      </c>
      <c r="C830" s="228">
        <v>45367883705</v>
      </c>
      <c r="D830" s="228">
        <v>0</v>
      </c>
      <c r="E830" s="228">
        <v>0</v>
      </c>
      <c r="F830" s="228">
        <v>0</v>
      </c>
      <c r="G830" s="228">
        <v>6777754037</v>
      </c>
    </row>
    <row r="831" spans="1:7">
      <c r="A831" s="230"/>
      <c r="B831" s="230"/>
    </row>
    <row r="832" spans="1:7">
      <c r="A832" s="230"/>
      <c r="B832" s="230"/>
    </row>
    <row r="833" spans="1:2">
      <c r="A833" s="230"/>
      <c r="B833" s="230"/>
    </row>
    <row r="834" spans="1:2">
      <c r="A834" s="230"/>
      <c r="B834" s="230"/>
    </row>
    <row r="835" spans="1:2">
      <c r="A835" s="230"/>
      <c r="B835" s="230"/>
    </row>
    <row r="836" spans="1:2">
      <c r="A836" s="230"/>
      <c r="B836" s="230"/>
    </row>
    <row r="837" spans="1:2">
      <c r="A837" s="230"/>
      <c r="B837" s="230"/>
    </row>
    <row r="838" spans="1:2">
      <c r="A838" s="230"/>
      <c r="B838" s="230"/>
    </row>
    <row r="839" spans="1:2">
      <c r="A839" s="230"/>
      <c r="B839" s="230"/>
    </row>
    <row r="840" spans="1:2">
      <c r="A840" s="230"/>
      <c r="B840" s="230"/>
    </row>
    <row r="841" spans="1:2">
      <c r="A841" s="230"/>
      <c r="B841" s="230"/>
    </row>
    <row r="842" spans="1:2">
      <c r="A842" s="230"/>
      <c r="B842" s="230"/>
    </row>
    <row r="843" spans="1:2">
      <c r="A843" s="230"/>
      <c r="B843" s="230"/>
    </row>
    <row r="844" spans="1:2">
      <c r="A844" s="230"/>
      <c r="B844" s="230"/>
    </row>
    <row r="845" spans="1:2">
      <c r="A845" s="230"/>
      <c r="B845" s="230"/>
    </row>
    <row r="846" spans="1:2">
      <c r="A846" s="230"/>
      <c r="B846" s="230"/>
    </row>
    <row r="847" spans="1:2">
      <c r="A847" s="230"/>
      <c r="B847" s="230"/>
    </row>
    <row r="848" spans="1:2">
      <c r="A848" s="230"/>
      <c r="B848" s="230"/>
    </row>
    <row r="849" spans="1:2">
      <c r="A849" s="230"/>
      <c r="B849" s="230"/>
    </row>
    <row r="850" spans="1:2">
      <c r="A850" s="230"/>
      <c r="B850" s="230"/>
    </row>
    <row r="851" spans="1:2">
      <c r="A851" s="230"/>
      <c r="B851" s="230"/>
    </row>
    <row r="852" spans="1:2">
      <c r="A852" s="230"/>
      <c r="B852" s="230"/>
    </row>
    <row r="853" spans="1:2">
      <c r="A853" s="230"/>
      <c r="B853" s="230"/>
    </row>
    <row r="854" spans="1:2">
      <c r="A854" s="230"/>
      <c r="B854" s="230"/>
    </row>
    <row r="855" spans="1:2">
      <c r="A855" s="230"/>
      <c r="B855" s="230"/>
    </row>
    <row r="856" spans="1:2">
      <c r="A856" s="230"/>
      <c r="B856" s="230"/>
    </row>
    <row r="857" spans="1:2">
      <c r="A857" s="230"/>
      <c r="B857" s="230"/>
    </row>
    <row r="858" spans="1:2">
      <c r="A858" s="230"/>
      <c r="B858" s="230"/>
    </row>
    <row r="859" spans="1:2">
      <c r="A859" s="230"/>
      <c r="B859" s="230"/>
    </row>
    <row r="860" spans="1:2">
      <c r="A860" s="230"/>
      <c r="B860" s="230"/>
    </row>
    <row r="861" spans="1:2">
      <c r="A861" s="230"/>
      <c r="B861" s="230"/>
    </row>
    <row r="862" spans="1:2">
      <c r="A862" s="230"/>
      <c r="B862" s="230"/>
    </row>
    <row r="863" spans="1:2">
      <c r="A863" s="230"/>
      <c r="B863" s="230"/>
    </row>
    <row r="864" spans="1:2">
      <c r="A864" s="230"/>
      <c r="B864" s="230"/>
    </row>
    <row r="865" spans="1:2">
      <c r="A865" s="230"/>
      <c r="B865" s="230"/>
    </row>
    <row r="866" spans="1:2">
      <c r="A866" s="230"/>
      <c r="B866" s="230"/>
    </row>
    <row r="867" spans="1:2">
      <c r="A867" s="230"/>
      <c r="B867" s="230"/>
    </row>
    <row r="868" spans="1:2">
      <c r="A868" s="230"/>
      <c r="B868" s="230"/>
    </row>
    <row r="869" spans="1:2">
      <c r="A869" s="230"/>
      <c r="B869" s="230"/>
    </row>
    <row r="870" spans="1:2">
      <c r="A870" s="230"/>
      <c r="B870" s="230"/>
    </row>
    <row r="871" spans="1:2">
      <c r="A871" s="230"/>
      <c r="B871" s="230"/>
    </row>
    <row r="872" spans="1:2">
      <c r="A872" s="230"/>
      <c r="B872" s="230"/>
    </row>
    <row r="873" spans="1:2">
      <c r="A873" s="230"/>
      <c r="B873" s="230"/>
    </row>
    <row r="874" spans="1:2">
      <c r="A874" s="230"/>
      <c r="B874" s="230"/>
    </row>
    <row r="875" spans="1:2">
      <c r="A875" s="230"/>
      <c r="B875" s="230"/>
    </row>
    <row r="876" spans="1:2">
      <c r="A876" s="230"/>
      <c r="B876" s="230"/>
    </row>
    <row r="877" spans="1:2">
      <c r="A877" s="230"/>
      <c r="B877" s="230"/>
    </row>
    <row r="878" spans="1:2">
      <c r="A878" s="230"/>
      <c r="B878" s="230"/>
    </row>
    <row r="879" spans="1:2">
      <c r="A879" s="230"/>
      <c r="B879" s="230"/>
    </row>
    <row r="880" spans="1:2">
      <c r="A880" s="230"/>
      <c r="B880" s="230"/>
    </row>
    <row r="881" spans="1:2">
      <c r="A881" s="230"/>
      <c r="B881" s="230"/>
    </row>
    <row r="882" spans="1:2">
      <c r="A882" s="230"/>
      <c r="B882" s="230"/>
    </row>
    <row r="883" spans="1:2">
      <c r="A883" s="230"/>
      <c r="B883" s="230"/>
    </row>
    <row r="884" spans="1:2">
      <c r="A884" s="230"/>
      <c r="B884" s="230"/>
    </row>
    <row r="885" spans="1:2">
      <c r="A885" s="230"/>
      <c r="B885" s="230"/>
    </row>
    <row r="886" spans="1:2">
      <c r="A886" s="230"/>
      <c r="B886" s="230"/>
    </row>
    <row r="887" spans="1:2">
      <c r="A887" s="230"/>
      <c r="B887" s="230"/>
    </row>
    <row r="888" spans="1:2">
      <c r="A888" s="230"/>
      <c r="B888" s="230"/>
    </row>
    <row r="889" spans="1:2">
      <c r="A889" s="230"/>
      <c r="B889" s="230"/>
    </row>
    <row r="890" spans="1:2">
      <c r="A890" s="230"/>
      <c r="B890" s="230"/>
    </row>
    <row r="891" spans="1:2">
      <c r="A891" s="230"/>
      <c r="B891" s="230"/>
    </row>
    <row r="892" spans="1:2">
      <c r="A892" s="230"/>
      <c r="B892" s="230"/>
    </row>
    <row r="893" spans="1:2">
      <c r="A893" s="230"/>
      <c r="B893" s="230"/>
    </row>
    <row r="894" spans="1:2">
      <c r="A894" s="230"/>
      <c r="B894" s="230"/>
    </row>
    <row r="895" spans="1:2">
      <c r="A895" s="230"/>
      <c r="B895" s="230"/>
    </row>
    <row r="896" spans="1:2">
      <c r="A896" s="230"/>
      <c r="B896" s="230"/>
    </row>
    <row r="897" spans="1:2">
      <c r="A897" s="230"/>
      <c r="B897" s="230"/>
    </row>
    <row r="898" spans="1:2">
      <c r="A898" s="230"/>
      <c r="B898" s="230"/>
    </row>
    <row r="899" spans="1:2">
      <c r="A899" s="230"/>
      <c r="B899" s="230"/>
    </row>
    <row r="900" spans="1:2">
      <c r="A900" s="230"/>
      <c r="B900" s="230"/>
    </row>
    <row r="901" spans="1:2">
      <c r="A901" s="230"/>
      <c r="B901" s="230"/>
    </row>
    <row r="902" spans="1:2">
      <c r="A902" s="230"/>
      <c r="B902" s="230"/>
    </row>
    <row r="903" spans="1:2">
      <c r="A903" s="230"/>
      <c r="B903" s="230"/>
    </row>
    <row r="904" spans="1:2">
      <c r="A904" s="230"/>
      <c r="B904" s="230"/>
    </row>
    <row r="905" spans="1:2">
      <c r="A905" s="230"/>
      <c r="B905" s="230"/>
    </row>
    <row r="906" spans="1:2">
      <c r="A906" s="230"/>
      <c r="B906" s="230"/>
    </row>
    <row r="907" spans="1:2">
      <c r="A907" s="230"/>
      <c r="B907" s="230"/>
    </row>
    <row r="908" spans="1:2">
      <c r="A908" s="230"/>
      <c r="B908" s="230"/>
    </row>
    <row r="909" spans="1:2">
      <c r="A909" s="230"/>
      <c r="B909" s="230"/>
    </row>
    <row r="910" spans="1:2">
      <c r="A910" s="230"/>
      <c r="B910" s="230"/>
    </row>
    <row r="911" spans="1:2">
      <c r="A911" s="230"/>
      <c r="B911" s="230"/>
    </row>
    <row r="912" spans="1:2">
      <c r="A912" s="230"/>
      <c r="B912" s="230"/>
    </row>
    <row r="913" spans="1:2">
      <c r="A913" s="230"/>
      <c r="B913" s="230"/>
    </row>
    <row r="914" spans="1:2">
      <c r="A914" s="230"/>
      <c r="B914" s="230"/>
    </row>
    <row r="915" spans="1:2">
      <c r="A915" s="230"/>
      <c r="B915" s="230"/>
    </row>
    <row r="916" spans="1:2">
      <c r="A916" s="230"/>
      <c r="B916" s="230"/>
    </row>
    <row r="917" spans="1:2">
      <c r="A917" s="230"/>
      <c r="B917" s="230"/>
    </row>
    <row r="918" spans="1:2">
      <c r="A918" s="230"/>
      <c r="B918" s="230"/>
    </row>
    <row r="919" spans="1:2">
      <c r="A919" s="230"/>
      <c r="B919" s="230"/>
    </row>
    <row r="920" spans="1:2">
      <c r="A920" s="230"/>
      <c r="B920" s="230"/>
    </row>
    <row r="921" spans="1:2">
      <c r="A921" s="230"/>
      <c r="B921" s="230"/>
    </row>
    <row r="922" spans="1:2">
      <c r="A922" s="230"/>
      <c r="B922" s="230"/>
    </row>
    <row r="923" spans="1:2">
      <c r="A923" s="230"/>
      <c r="B923" s="230"/>
    </row>
    <row r="924" spans="1:2">
      <c r="A924" s="230"/>
      <c r="B924" s="230"/>
    </row>
    <row r="925" spans="1:2">
      <c r="A925" s="230"/>
      <c r="B925" s="230"/>
    </row>
    <row r="926" spans="1:2">
      <c r="A926" s="230"/>
      <c r="B926" s="230"/>
    </row>
    <row r="927" spans="1:2">
      <c r="A927" s="230"/>
      <c r="B927" s="230"/>
    </row>
  </sheetData>
  <sortState xmlns:xlrd2="http://schemas.microsoft.com/office/spreadsheetml/2017/richdata2" ref="A1:H925">
    <sortCondition ref="B1:B925"/>
  </sortState>
  <mergeCells count="1"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A41"/>
  <sheetViews>
    <sheetView zoomScale="51" zoomScaleNormal="51" workbookViewId="0">
      <selection activeCell="R40" sqref="R40"/>
    </sheetView>
  </sheetViews>
  <sheetFormatPr defaultRowHeight="13.8"/>
  <cols>
    <col min="2" max="2" width="43.5" customWidth="1"/>
    <col min="3" max="6" width="17.8984375" bestFit="1" customWidth="1"/>
    <col min="7" max="8" width="16.09765625" bestFit="1" customWidth="1"/>
    <col min="9" max="9" width="17.8984375" bestFit="1" customWidth="1"/>
    <col min="10" max="10" width="16.09765625" bestFit="1" customWidth="1"/>
    <col min="11" max="11" width="18.8984375" bestFit="1" customWidth="1"/>
    <col min="12" max="13" width="17.8984375" bestFit="1" customWidth="1"/>
    <col min="14" max="14" width="16.09765625" bestFit="1" customWidth="1"/>
    <col min="15" max="15" width="17" bestFit="1" customWidth="1"/>
    <col min="16" max="17" width="17.8984375" bestFit="1" customWidth="1"/>
    <col min="18" max="18" width="16.796875" bestFit="1" customWidth="1"/>
    <col min="19" max="21" width="16.69921875" bestFit="1" customWidth="1"/>
    <col min="22" max="22" width="15.09765625" bestFit="1" customWidth="1"/>
    <col min="23" max="23" width="16.69921875" bestFit="1" customWidth="1"/>
    <col min="24" max="24" width="15.09765625" bestFit="1" customWidth="1"/>
    <col min="26" max="26" width="18.8984375" bestFit="1" customWidth="1"/>
  </cols>
  <sheetData>
    <row r="2" spans="1:27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  <c r="X2" t="s">
        <v>28</v>
      </c>
    </row>
    <row r="3" spans="1:27"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65</v>
      </c>
      <c r="S3" t="s">
        <v>72</v>
      </c>
      <c r="T3" t="s">
        <v>73</v>
      </c>
      <c r="U3" t="s">
        <v>74</v>
      </c>
      <c r="V3" t="s">
        <v>75</v>
      </c>
      <c r="W3" t="s">
        <v>76</v>
      </c>
      <c r="X3" t="s">
        <v>77</v>
      </c>
    </row>
    <row r="4" spans="1:27">
      <c r="A4" t="s">
        <v>0</v>
      </c>
      <c r="B4" t="s">
        <v>50</v>
      </c>
      <c r="C4" s="6">
        <v>167539500</v>
      </c>
      <c r="D4" s="6">
        <v>226898</v>
      </c>
      <c r="E4" s="6">
        <v>970191446</v>
      </c>
      <c r="F4" s="6">
        <v>4285639</v>
      </c>
      <c r="G4" s="6">
        <v>26752122</v>
      </c>
      <c r="H4" s="6">
        <v>4588563</v>
      </c>
      <c r="I4" s="6">
        <v>185799944</v>
      </c>
      <c r="J4" s="6">
        <v>906014</v>
      </c>
      <c r="K4" s="6">
        <v>159937</v>
      </c>
      <c r="L4" s="6">
        <v>2757089</v>
      </c>
      <c r="M4" s="6">
        <v>480171</v>
      </c>
      <c r="N4" s="6">
        <v>6127381</v>
      </c>
      <c r="O4" s="6">
        <v>10353</v>
      </c>
      <c r="P4" s="6">
        <v>2095784</v>
      </c>
      <c r="Q4" s="6">
        <v>143593602</v>
      </c>
      <c r="R4" s="6">
        <v>15327310</v>
      </c>
      <c r="S4" s="7">
        <v>609945879</v>
      </c>
      <c r="T4" s="7">
        <v>5645334</v>
      </c>
      <c r="U4" s="7">
        <v>1585194</v>
      </c>
      <c r="V4" s="7">
        <v>29129745</v>
      </c>
      <c r="W4" s="7">
        <v>161574502</v>
      </c>
      <c r="X4" s="7">
        <v>10346259</v>
      </c>
      <c r="Z4" s="13">
        <f t="shared" ref="Z4:Z19" si="0">SUM(C4:X4)</f>
        <v>2349068666</v>
      </c>
      <c r="AA4" s="13"/>
    </row>
    <row r="5" spans="1:27">
      <c r="A5" t="s">
        <v>1</v>
      </c>
      <c r="B5" t="s">
        <v>51</v>
      </c>
      <c r="C5" s="6">
        <v>159521</v>
      </c>
      <c r="D5" s="6">
        <v>14740964</v>
      </c>
      <c r="E5" s="6">
        <v>2453732</v>
      </c>
      <c r="F5" s="6">
        <v>104759</v>
      </c>
      <c r="G5" s="6">
        <v>38640</v>
      </c>
      <c r="H5" s="6">
        <v>646891</v>
      </c>
      <c r="I5" s="6">
        <v>946965249</v>
      </c>
      <c r="J5" s="6">
        <v>73955140</v>
      </c>
      <c r="K5" s="6">
        <v>31496941</v>
      </c>
      <c r="L5" s="6">
        <v>17918557</v>
      </c>
      <c r="M5" s="6">
        <v>351945752</v>
      </c>
      <c r="N5" s="6">
        <v>67379142</v>
      </c>
      <c r="O5" s="6">
        <v>0</v>
      </c>
      <c r="P5" s="6">
        <v>33030</v>
      </c>
      <c r="Q5" s="6">
        <v>24635</v>
      </c>
      <c r="R5" s="6">
        <v>2680476</v>
      </c>
      <c r="S5" s="7">
        <v>0</v>
      </c>
      <c r="T5" s="7">
        <v>0</v>
      </c>
      <c r="U5" s="7">
        <v>0</v>
      </c>
      <c r="V5" s="7">
        <v>-53644147</v>
      </c>
      <c r="W5" s="7">
        <v>64624866</v>
      </c>
      <c r="X5" s="7">
        <v>0</v>
      </c>
      <c r="Z5" s="13">
        <f t="shared" si="0"/>
        <v>1521524148</v>
      </c>
      <c r="AA5" s="13"/>
    </row>
    <row r="6" spans="1:27">
      <c r="A6" t="s">
        <v>2</v>
      </c>
      <c r="B6" t="s">
        <v>52</v>
      </c>
      <c r="C6" s="6">
        <v>117932862</v>
      </c>
      <c r="D6" s="6">
        <v>0</v>
      </c>
      <c r="E6" s="6">
        <v>416922010</v>
      </c>
      <c r="F6" s="6">
        <v>429379</v>
      </c>
      <c r="G6" s="6">
        <v>273545</v>
      </c>
      <c r="H6" s="6">
        <v>2424771</v>
      </c>
      <c r="I6" s="6">
        <v>16740383</v>
      </c>
      <c r="J6" s="6">
        <v>1166960</v>
      </c>
      <c r="K6" s="6">
        <v>59166</v>
      </c>
      <c r="L6" s="6">
        <v>10719429</v>
      </c>
      <c r="M6" s="6">
        <v>1265227</v>
      </c>
      <c r="N6" s="6">
        <v>0</v>
      </c>
      <c r="O6" s="6">
        <v>6489849</v>
      </c>
      <c r="P6" s="6">
        <v>6557110</v>
      </c>
      <c r="Q6" s="6">
        <v>250037471</v>
      </c>
      <c r="R6" s="6">
        <v>25117466</v>
      </c>
      <c r="S6" s="7">
        <v>1128866975</v>
      </c>
      <c r="T6" s="7">
        <v>11403756</v>
      </c>
      <c r="U6" s="7">
        <v>0</v>
      </c>
      <c r="V6" s="7">
        <v>139935970</v>
      </c>
      <c r="W6" s="7">
        <v>786305496</v>
      </c>
      <c r="X6" s="7">
        <v>14423634</v>
      </c>
      <c r="Z6" s="13">
        <f t="shared" si="0"/>
        <v>2937071459</v>
      </c>
      <c r="AA6" s="13"/>
    </row>
    <row r="7" spans="1:27">
      <c r="A7" t="s">
        <v>3</v>
      </c>
      <c r="B7" t="s">
        <v>53</v>
      </c>
      <c r="C7" s="6">
        <v>2179447</v>
      </c>
      <c r="D7" s="6">
        <v>41420</v>
      </c>
      <c r="E7" s="6">
        <v>1671506</v>
      </c>
      <c r="F7" s="6">
        <v>341194706</v>
      </c>
      <c r="G7" s="6">
        <v>848547</v>
      </c>
      <c r="H7" s="6">
        <v>283255</v>
      </c>
      <c r="I7" s="6">
        <v>17441089</v>
      </c>
      <c r="J7" s="6">
        <v>814228</v>
      </c>
      <c r="K7" s="6">
        <v>7845614</v>
      </c>
      <c r="L7" s="6">
        <v>18279452</v>
      </c>
      <c r="M7" s="6">
        <v>207081</v>
      </c>
      <c r="N7" s="6">
        <v>543669</v>
      </c>
      <c r="O7" s="6">
        <v>11613163</v>
      </c>
      <c r="P7" s="6">
        <v>4474448</v>
      </c>
      <c r="Q7" s="6">
        <v>23565617</v>
      </c>
      <c r="R7" s="6">
        <v>8862785</v>
      </c>
      <c r="S7" s="7">
        <v>280496604</v>
      </c>
      <c r="T7" s="7">
        <v>3274139</v>
      </c>
      <c r="U7" s="7">
        <v>5909342</v>
      </c>
      <c r="V7" s="7">
        <v>-12676674</v>
      </c>
      <c r="W7" s="7">
        <v>246649836</v>
      </c>
      <c r="X7" s="7">
        <v>81469191</v>
      </c>
      <c r="Z7" s="13">
        <f t="shared" si="0"/>
        <v>1044988465</v>
      </c>
      <c r="AA7" s="13"/>
    </row>
    <row r="8" spans="1:27">
      <c r="A8" t="s">
        <v>4</v>
      </c>
      <c r="B8" t="s">
        <v>54</v>
      </c>
      <c r="C8" s="6">
        <v>2904500</v>
      </c>
      <c r="D8" s="6">
        <v>262750</v>
      </c>
      <c r="E8" s="6">
        <v>1944399</v>
      </c>
      <c r="F8" s="6">
        <v>111646</v>
      </c>
      <c r="G8" s="6">
        <v>45894492</v>
      </c>
      <c r="H8" s="6">
        <v>190204</v>
      </c>
      <c r="I8" s="6">
        <v>2336204</v>
      </c>
      <c r="J8" s="6">
        <v>778563</v>
      </c>
      <c r="K8" s="6">
        <v>13376145</v>
      </c>
      <c r="L8" s="6">
        <v>4302422</v>
      </c>
      <c r="M8" s="6">
        <v>88110</v>
      </c>
      <c r="N8" s="6">
        <v>27097566</v>
      </c>
      <c r="O8" s="6">
        <v>4551845</v>
      </c>
      <c r="P8" s="6">
        <v>1330402</v>
      </c>
      <c r="Q8" s="6">
        <v>5496843</v>
      </c>
      <c r="R8" s="6">
        <v>968287</v>
      </c>
      <c r="S8" s="7">
        <v>57410420</v>
      </c>
      <c r="T8" s="7">
        <v>4564943</v>
      </c>
      <c r="U8" s="7">
        <v>43179744</v>
      </c>
      <c r="V8" s="7">
        <v>11098770</v>
      </c>
      <c r="W8" s="7">
        <v>50654634</v>
      </c>
      <c r="X8" s="7">
        <v>795097</v>
      </c>
      <c r="Z8" s="13">
        <f t="shared" si="0"/>
        <v>279337986</v>
      </c>
      <c r="AA8" s="13"/>
    </row>
    <row r="9" spans="1:27">
      <c r="A9" t="s">
        <v>5</v>
      </c>
      <c r="B9" t="s">
        <v>55</v>
      </c>
      <c r="C9" s="6">
        <v>628728</v>
      </c>
      <c r="D9" s="6">
        <v>255312</v>
      </c>
      <c r="E9" s="6">
        <v>9924058</v>
      </c>
      <c r="F9" s="6">
        <v>5184353</v>
      </c>
      <c r="G9" s="6">
        <v>1451065</v>
      </c>
      <c r="H9" s="6">
        <v>104149932</v>
      </c>
      <c r="I9" s="6">
        <v>9096881</v>
      </c>
      <c r="J9" s="6">
        <v>2957883</v>
      </c>
      <c r="K9" s="6">
        <v>20518710</v>
      </c>
      <c r="L9" s="6">
        <v>7965733</v>
      </c>
      <c r="M9" s="6">
        <v>813966</v>
      </c>
      <c r="N9" s="6">
        <v>928730</v>
      </c>
      <c r="O9" s="6">
        <v>13746231</v>
      </c>
      <c r="P9" s="6">
        <v>5774997</v>
      </c>
      <c r="Q9" s="6">
        <v>145105254</v>
      </c>
      <c r="R9" s="6">
        <v>5254878</v>
      </c>
      <c r="S9" s="7">
        <v>53348265</v>
      </c>
      <c r="T9" s="7">
        <v>30084199</v>
      </c>
      <c r="U9" s="7">
        <v>0</v>
      </c>
      <c r="V9" s="7">
        <v>-9905561</v>
      </c>
      <c r="W9" s="7">
        <v>48163877</v>
      </c>
      <c r="X9" s="7">
        <v>12743644</v>
      </c>
      <c r="Z9" s="13">
        <f t="shared" si="0"/>
        <v>468191135</v>
      </c>
      <c r="AA9" s="13"/>
    </row>
    <row r="10" spans="1:27">
      <c r="A10" t="s">
        <v>6</v>
      </c>
      <c r="B10" t="s">
        <v>56</v>
      </c>
      <c r="C10" s="6">
        <v>285493781</v>
      </c>
      <c r="D10" s="6">
        <v>64824489</v>
      </c>
      <c r="E10" s="6">
        <v>76934923</v>
      </c>
      <c r="F10" s="6">
        <v>92653070</v>
      </c>
      <c r="G10" s="6">
        <v>21136819</v>
      </c>
      <c r="H10" s="6">
        <v>37474972</v>
      </c>
      <c r="I10" s="6">
        <v>848942161</v>
      </c>
      <c r="J10" s="6">
        <v>59446826</v>
      </c>
      <c r="K10" s="6">
        <v>429028834</v>
      </c>
      <c r="L10" s="6">
        <v>76917919</v>
      </c>
      <c r="M10" s="6">
        <v>71067167</v>
      </c>
      <c r="N10" s="6">
        <v>57934868</v>
      </c>
      <c r="O10" s="6">
        <v>81909948</v>
      </c>
      <c r="P10" s="6">
        <v>467779270</v>
      </c>
      <c r="Q10" s="6">
        <v>275869864</v>
      </c>
      <c r="R10" s="6">
        <v>24354868</v>
      </c>
      <c r="S10" s="7">
        <v>568827559</v>
      </c>
      <c r="T10" s="7">
        <v>54270021</v>
      </c>
      <c r="U10" s="7">
        <v>3800232</v>
      </c>
      <c r="V10" s="7">
        <v>-94243483</v>
      </c>
      <c r="W10" s="7">
        <v>1216636733</v>
      </c>
      <c r="X10" s="7">
        <v>49301347</v>
      </c>
      <c r="Z10" s="13">
        <f t="shared" si="0"/>
        <v>4770362188</v>
      </c>
      <c r="AA10" s="13"/>
    </row>
    <row r="11" spans="1:27">
      <c r="A11" t="s">
        <v>7</v>
      </c>
      <c r="B11" t="s">
        <v>57</v>
      </c>
      <c r="C11" s="6">
        <v>1201817</v>
      </c>
      <c r="D11" s="6">
        <v>26335</v>
      </c>
      <c r="E11" s="6">
        <v>11325507</v>
      </c>
      <c r="F11" s="6">
        <v>42638</v>
      </c>
      <c r="G11" s="6">
        <v>803981</v>
      </c>
      <c r="H11" s="6">
        <v>41403</v>
      </c>
      <c r="I11" s="6">
        <v>3610042</v>
      </c>
      <c r="J11" s="6">
        <v>54291423</v>
      </c>
      <c r="K11" s="6">
        <v>44348721</v>
      </c>
      <c r="L11" s="6">
        <v>12648956</v>
      </c>
      <c r="M11" s="6">
        <v>567225</v>
      </c>
      <c r="N11" s="6">
        <v>233364318</v>
      </c>
      <c r="O11" s="6">
        <v>1412957</v>
      </c>
      <c r="P11" s="6">
        <v>29079</v>
      </c>
      <c r="Q11" s="6">
        <v>3426447</v>
      </c>
      <c r="R11" s="6">
        <v>7521578</v>
      </c>
      <c r="S11" s="7">
        <v>28251366</v>
      </c>
      <c r="T11" s="7">
        <v>1721005</v>
      </c>
      <c r="U11" s="7">
        <v>22406561</v>
      </c>
      <c r="V11" s="7">
        <v>37981410</v>
      </c>
      <c r="W11" s="7">
        <v>68202884</v>
      </c>
      <c r="X11" s="7">
        <v>0</v>
      </c>
      <c r="Z11" s="13">
        <f t="shared" si="0"/>
        <v>533225653</v>
      </c>
      <c r="AA11" s="13"/>
    </row>
    <row r="12" spans="1:27">
      <c r="A12" t="s">
        <v>8</v>
      </c>
      <c r="B12" t="s">
        <v>58</v>
      </c>
      <c r="C12" s="6">
        <v>34101283</v>
      </c>
      <c r="D12" s="6">
        <v>19261334</v>
      </c>
      <c r="E12" s="6">
        <v>57957695</v>
      </c>
      <c r="F12" s="6">
        <v>8787447</v>
      </c>
      <c r="G12" s="6">
        <v>8972989</v>
      </c>
      <c r="H12" s="6">
        <v>6143937</v>
      </c>
      <c r="I12" s="6">
        <v>29332402</v>
      </c>
      <c r="J12" s="6">
        <v>19838110</v>
      </c>
      <c r="K12" s="6">
        <v>3804570599</v>
      </c>
      <c r="L12" s="6">
        <v>215888583</v>
      </c>
      <c r="M12" s="6">
        <v>28127423</v>
      </c>
      <c r="N12" s="6">
        <v>228899308</v>
      </c>
      <c r="O12" s="6">
        <v>17470271</v>
      </c>
      <c r="P12" s="6">
        <v>159172034</v>
      </c>
      <c r="Q12" s="6">
        <v>140054161</v>
      </c>
      <c r="R12" s="6">
        <v>37045625</v>
      </c>
      <c r="S12" s="7">
        <v>531284643</v>
      </c>
      <c r="T12" s="7">
        <v>57450215</v>
      </c>
      <c r="U12" s="7">
        <v>1560144241</v>
      </c>
      <c r="V12" s="7">
        <v>344682469</v>
      </c>
      <c r="W12" s="7">
        <v>2917012968</v>
      </c>
      <c r="X12" s="7">
        <v>14473623</v>
      </c>
      <c r="Z12" s="13">
        <f t="shared" si="0"/>
        <v>10240671360</v>
      </c>
      <c r="AA12" s="13"/>
    </row>
    <row r="13" spans="1:27">
      <c r="A13" t="s">
        <v>9</v>
      </c>
      <c r="B13" t="s">
        <v>59</v>
      </c>
      <c r="C13" s="6">
        <v>524031</v>
      </c>
      <c r="D13" s="6">
        <v>1099981</v>
      </c>
      <c r="E13" s="6">
        <v>921418</v>
      </c>
      <c r="F13" s="6">
        <v>17545427</v>
      </c>
      <c r="G13" s="6">
        <v>1709317</v>
      </c>
      <c r="H13" s="6">
        <v>1359240</v>
      </c>
      <c r="I13" s="6">
        <v>3588216</v>
      </c>
      <c r="J13" s="6">
        <v>656086</v>
      </c>
      <c r="K13" s="6">
        <v>28873719</v>
      </c>
      <c r="L13" s="6">
        <v>364437148</v>
      </c>
      <c r="M13" s="6">
        <v>1050929</v>
      </c>
      <c r="N13" s="6">
        <v>971021</v>
      </c>
      <c r="O13" s="6">
        <v>13672875</v>
      </c>
      <c r="P13" s="6">
        <v>2186009</v>
      </c>
      <c r="Q13" s="6">
        <v>49546756</v>
      </c>
      <c r="R13" s="6">
        <v>12860543</v>
      </c>
      <c r="S13" s="7">
        <v>271489605</v>
      </c>
      <c r="T13" s="7">
        <v>21880169</v>
      </c>
      <c r="U13" s="7">
        <v>98109229</v>
      </c>
      <c r="V13" s="7">
        <v>42629899</v>
      </c>
      <c r="W13" s="7">
        <v>544132975</v>
      </c>
      <c r="X13" s="7">
        <v>63388033</v>
      </c>
      <c r="Z13" s="13">
        <f t="shared" si="0"/>
        <v>1542632626</v>
      </c>
      <c r="AA13" s="13"/>
    </row>
    <row r="14" spans="1:27">
      <c r="A14" t="s">
        <v>10</v>
      </c>
      <c r="B14" t="s">
        <v>60</v>
      </c>
      <c r="C14" s="6">
        <v>6271827</v>
      </c>
      <c r="D14" s="6">
        <v>5006817</v>
      </c>
      <c r="E14" s="6">
        <v>54778477</v>
      </c>
      <c r="F14" s="6">
        <v>43149731</v>
      </c>
      <c r="G14" s="6">
        <v>5576510</v>
      </c>
      <c r="H14" s="6">
        <v>6296107</v>
      </c>
      <c r="I14" s="6">
        <v>77342274</v>
      </c>
      <c r="J14" s="6">
        <v>29937557</v>
      </c>
      <c r="K14" s="6">
        <v>119733501</v>
      </c>
      <c r="L14" s="6">
        <v>16224067</v>
      </c>
      <c r="M14" s="6">
        <v>238783370</v>
      </c>
      <c r="N14" s="6">
        <v>7034685</v>
      </c>
      <c r="O14" s="6">
        <v>62899674</v>
      </c>
      <c r="P14" s="6">
        <v>27301894</v>
      </c>
      <c r="Q14" s="6">
        <v>166186448</v>
      </c>
      <c r="R14" s="6">
        <v>3098235</v>
      </c>
      <c r="S14" s="7">
        <v>181761058</v>
      </c>
      <c r="T14" s="7">
        <v>37739332</v>
      </c>
      <c r="U14" s="7">
        <v>0</v>
      </c>
      <c r="V14" s="7">
        <v>96028628</v>
      </c>
      <c r="W14" s="7">
        <v>5218049</v>
      </c>
      <c r="X14" s="7">
        <v>708</v>
      </c>
      <c r="Z14" s="13">
        <f t="shared" si="0"/>
        <v>1190368949</v>
      </c>
      <c r="AA14" s="13"/>
    </row>
    <row r="15" spans="1:27">
      <c r="A15" t="s">
        <v>11</v>
      </c>
      <c r="B15" t="s">
        <v>61</v>
      </c>
      <c r="C15" s="6">
        <v>1279581</v>
      </c>
      <c r="D15" s="6">
        <v>304857</v>
      </c>
      <c r="E15" s="6">
        <v>1232947</v>
      </c>
      <c r="F15" s="6">
        <v>700557</v>
      </c>
      <c r="G15" s="6">
        <v>161646</v>
      </c>
      <c r="H15" s="6">
        <v>336354</v>
      </c>
      <c r="I15" s="6">
        <v>1840628</v>
      </c>
      <c r="J15" s="6">
        <v>716496</v>
      </c>
      <c r="K15" s="6">
        <v>6014955</v>
      </c>
      <c r="L15" s="6">
        <v>1194577</v>
      </c>
      <c r="M15" s="6">
        <v>1301687</v>
      </c>
      <c r="N15" s="6">
        <v>890283</v>
      </c>
      <c r="O15" s="6">
        <v>1348010</v>
      </c>
      <c r="P15" s="6">
        <v>1342621</v>
      </c>
      <c r="Q15" s="6">
        <v>21124406</v>
      </c>
      <c r="R15" s="6">
        <v>229046</v>
      </c>
      <c r="S15" s="7">
        <v>8684665</v>
      </c>
      <c r="T15" s="7">
        <v>8313377</v>
      </c>
      <c r="U15" s="7">
        <v>858033566</v>
      </c>
      <c r="V15" s="7">
        <v>0</v>
      </c>
      <c r="W15" s="7">
        <v>0</v>
      </c>
      <c r="X15" s="7">
        <v>0</v>
      </c>
      <c r="Z15" s="13">
        <f t="shared" si="0"/>
        <v>915050259</v>
      </c>
      <c r="AA15" s="13"/>
    </row>
    <row r="16" spans="1:27">
      <c r="A16" t="s">
        <v>12</v>
      </c>
      <c r="B16" t="s">
        <v>62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7">
        <v>7035190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Z16" s="13">
        <f t="shared" si="0"/>
        <v>7035190</v>
      </c>
      <c r="AA16" s="13"/>
    </row>
    <row r="17" spans="1:27">
      <c r="A17" t="s">
        <v>13</v>
      </c>
      <c r="B17" t="s">
        <v>63</v>
      </c>
      <c r="C17" s="6">
        <v>6202843</v>
      </c>
      <c r="D17" s="6">
        <v>7881713</v>
      </c>
      <c r="E17" s="6">
        <v>13986477</v>
      </c>
      <c r="F17" s="6">
        <v>6350199</v>
      </c>
      <c r="G17" s="6">
        <v>2277727</v>
      </c>
      <c r="H17" s="6">
        <v>3251680</v>
      </c>
      <c r="I17" s="6">
        <v>20886931</v>
      </c>
      <c r="J17" s="6">
        <v>5495481</v>
      </c>
      <c r="K17" s="6">
        <v>48533200</v>
      </c>
      <c r="L17" s="6">
        <v>13116648</v>
      </c>
      <c r="M17" s="6">
        <v>4515451</v>
      </c>
      <c r="N17" s="6">
        <v>35343954</v>
      </c>
      <c r="O17" s="6">
        <v>80375828</v>
      </c>
      <c r="P17" s="6">
        <v>199669094</v>
      </c>
      <c r="Q17" s="6">
        <v>111710663</v>
      </c>
      <c r="R17" s="6">
        <v>13205895</v>
      </c>
      <c r="S17" s="7">
        <v>511723674</v>
      </c>
      <c r="T17" s="7">
        <v>34251158</v>
      </c>
      <c r="U17" s="7">
        <v>0</v>
      </c>
      <c r="V17" s="7">
        <v>0</v>
      </c>
      <c r="W17" s="7">
        <v>0</v>
      </c>
      <c r="X17" s="7">
        <v>330281046</v>
      </c>
      <c r="Z17" s="13">
        <f t="shared" si="0"/>
        <v>1449059662</v>
      </c>
      <c r="AA17" s="13"/>
    </row>
    <row r="18" spans="1:27">
      <c r="A18" t="s">
        <v>14</v>
      </c>
      <c r="B18" t="s">
        <v>64</v>
      </c>
      <c r="C18" s="6">
        <v>47005673</v>
      </c>
      <c r="D18" s="6">
        <v>61987421</v>
      </c>
      <c r="E18" s="6">
        <v>62125091</v>
      </c>
      <c r="F18" s="6">
        <v>25120191</v>
      </c>
      <c r="G18" s="6">
        <v>8579374</v>
      </c>
      <c r="H18" s="6">
        <v>12490527</v>
      </c>
      <c r="I18" s="6">
        <v>61782716</v>
      </c>
      <c r="J18" s="6">
        <v>24358804</v>
      </c>
      <c r="K18" s="6">
        <v>126890891</v>
      </c>
      <c r="L18" s="6">
        <v>34222666</v>
      </c>
      <c r="M18" s="6">
        <v>56660798</v>
      </c>
      <c r="N18" s="6">
        <v>39294956</v>
      </c>
      <c r="O18" s="6">
        <v>253877269</v>
      </c>
      <c r="P18" s="6">
        <v>137943216</v>
      </c>
      <c r="Q18" s="6">
        <v>441861977</v>
      </c>
      <c r="R18" s="6">
        <v>15852493</v>
      </c>
      <c r="S18" s="7">
        <v>1545520497</v>
      </c>
      <c r="T18" s="7">
        <v>1407237802</v>
      </c>
      <c r="U18" s="7">
        <v>0</v>
      </c>
      <c r="V18" s="7">
        <v>0</v>
      </c>
      <c r="W18" s="7">
        <v>0</v>
      </c>
      <c r="X18" s="7">
        <v>430152485</v>
      </c>
      <c r="Z18" s="13">
        <f t="shared" si="0"/>
        <v>4792964847</v>
      </c>
      <c r="AA18" s="13"/>
    </row>
    <row r="19" spans="1:27">
      <c r="A19" t="s">
        <v>15</v>
      </c>
      <c r="B19" t="s">
        <v>65</v>
      </c>
      <c r="C19" s="6">
        <v>1856885</v>
      </c>
      <c r="D19" s="6">
        <v>291527</v>
      </c>
      <c r="E19" s="6">
        <v>11603667</v>
      </c>
      <c r="F19" s="6">
        <v>3757480</v>
      </c>
      <c r="G19" s="6">
        <v>675304</v>
      </c>
      <c r="H19" s="6">
        <v>1546402</v>
      </c>
      <c r="I19" s="6">
        <v>4759082</v>
      </c>
      <c r="J19" s="6">
        <v>4209399</v>
      </c>
      <c r="K19" s="6">
        <v>11925874</v>
      </c>
      <c r="L19" s="6">
        <v>2062113</v>
      </c>
      <c r="M19" s="6">
        <v>2883839</v>
      </c>
      <c r="N19" s="6">
        <v>1166192</v>
      </c>
      <c r="O19" s="6">
        <v>28743801</v>
      </c>
      <c r="P19" s="6">
        <v>5987485</v>
      </c>
      <c r="Q19" s="6">
        <v>8840162</v>
      </c>
      <c r="R19" s="6">
        <v>1123567</v>
      </c>
      <c r="S19" s="7">
        <v>110151796</v>
      </c>
      <c r="T19" s="7">
        <v>20026530</v>
      </c>
      <c r="U19" s="7">
        <v>0</v>
      </c>
      <c r="V19" s="7">
        <v>0</v>
      </c>
      <c r="W19" s="7">
        <v>2000002</v>
      </c>
      <c r="X19" s="7">
        <v>17793170</v>
      </c>
      <c r="Z19" s="13">
        <f t="shared" si="0"/>
        <v>241404277</v>
      </c>
      <c r="AA19" s="13"/>
    </row>
    <row r="20" spans="1:27" s="3" customFormat="1">
      <c r="A20" s="2">
        <v>201</v>
      </c>
      <c r="B20" s="2" t="s">
        <v>66</v>
      </c>
      <c r="C20" s="8">
        <v>310362799</v>
      </c>
      <c r="D20" s="8">
        <v>75067360</v>
      </c>
      <c r="E20" s="8">
        <v>144955858</v>
      </c>
      <c r="F20" s="8">
        <v>73988590</v>
      </c>
      <c r="G20" s="8">
        <v>25654501</v>
      </c>
      <c r="H20" s="8">
        <v>21401807</v>
      </c>
      <c r="I20" s="8">
        <v>145637203</v>
      </c>
      <c r="J20" s="8">
        <v>33343359</v>
      </c>
      <c r="K20" s="8">
        <v>291217943</v>
      </c>
      <c r="L20" s="8">
        <v>94020939</v>
      </c>
      <c r="M20" s="8">
        <v>135513233</v>
      </c>
      <c r="N20" s="8">
        <v>67580245</v>
      </c>
      <c r="O20" s="8">
        <v>496328316</v>
      </c>
      <c r="P20" s="8">
        <v>225994793</v>
      </c>
      <c r="Q20" s="8">
        <v>1357152974</v>
      </c>
      <c r="R20" s="8">
        <v>4873284</v>
      </c>
      <c r="S20" s="9"/>
      <c r="T20" s="9"/>
      <c r="U20" s="9"/>
      <c r="V20" s="9"/>
      <c r="W20" s="9"/>
      <c r="X20" s="9"/>
      <c r="Z20" s="14"/>
      <c r="AA20" s="14"/>
    </row>
    <row r="21" spans="1:27" s="3" customFormat="1">
      <c r="A21" s="2">
        <v>202</v>
      </c>
      <c r="B21" s="2" t="s">
        <v>67</v>
      </c>
      <c r="C21" s="8">
        <v>757903156</v>
      </c>
      <c r="D21" s="8">
        <v>129620022</v>
      </c>
      <c r="E21" s="8">
        <v>288741726</v>
      </c>
      <c r="F21" s="8">
        <v>102877251</v>
      </c>
      <c r="G21" s="8">
        <v>36599154</v>
      </c>
      <c r="H21" s="8">
        <v>39187728</v>
      </c>
      <c r="I21" s="8">
        <v>250351977</v>
      </c>
      <c r="J21" s="8">
        <v>57593255</v>
      </c>
      <c r="K21" s="8">
        <v>565139405</v>
      </c>
      <c r="L21" s="8">
        <v>112967505</v>
      </c>
      <c r="M21" s="8">
        <v>128710491</v>
      </c>
      <c r="N21" s="8">
        <v>86724333</v>
      </c>
      <c r="O21" s="8">
        <v>1576949027</v>
      </c>
      <c r="P21" s="8">
        <v>262422573</v>
      </c>
      <c r="Q21" s="8">
        <v>778777965</v>
      </c>
      <c r="R21" s="8">
        <v>14605659</v>
      </c>
      <c r="S21" s="9"/>
      <c r="T21" s="9"/>
      <c r="U21" s="9"/>
      <c r="V21" s="9"/>
      <c r="W21" s="9"/>
      <c r="X21" s="9"/>
      <c r="Z21" s="14"/>
      <c r="AA21" s="14"/>
    </row>
    <row r="22" spans="1:27" s="3" customFormat="1">
      <c r="A22" s="2">
        <v>203</v>
      </c>
      <c r="B22" s="2" t="s">
        <v>68</v>
      </c>
      <c r="C22" s="8">
        <v>44261120</v>
      </c>
      <c r="D22" s="8">
        <v>51481015</v>
      </c>
      <c r="E22" s="8">
        <v>53218482</v>
      </c>
      <c r="F22" s="8">
        <v>33634696</v>
      </c>
      <c r="G22" s="8">
        <v>8774652</v>
      </c>
      <c r="H22" s="8">
        <v>10416012</v>
      </c>
      <c r="I22" s="8">
        <v>82301960</v>
      </c>
      <c r="J22" s="8">
        <v>22947204</v>
      </c>
      <c r="K22" s="8">
        <v>183555628</v>
      </c>
      <c r="L22" s="8">
        <v>28409810</v>
      </c>
      <c r="M22" s="8">
        <v>125914400</v>
      </c>
      <c r="N22" s="8">
        <v>43703190</v>
      </c>
      <c r="O22" s="8">
        <v>211833192</v>
      </c>
      <c r="P22" s="8">
        <v>131030049</v>
      </c>
      <c r="Q22" s="8">
        <v>476238263</v>
      </c>
      <c r="R22" s="8">
        <v>17489854</v>
      </c>
      <c r="S22" s="9"/>
      <c r="T22" s="9"/>
      <c r="U22" s="9"/>
      <c r="V22" s="9"/>
      <c r="W22" s="9"/>
      <c r="X22" s="9"/>
      <c r="Z22" s="14"/>
      <c r="AA22" s="14"/>
    </row>
    <row r="23" spans="1:27" s="3" customFormat="1">
      <c r="A23" s="2">
        <v>204</v>
      </c>
      <c r="B23" s="2" t="s">
        <v>69</v>
      </c>
      <c r="C23" s="8">
        <v>-450208</v>
      </c>
      <c r="D23" s="8">
        <v>43892613</v>
      </c>
      <c r="E23" s="8">
        <v>200347716</v>
      </c>
      <c r="F23" s="8">
        <v>11839286</v>
      </c>
      <c r="G23" s="8">
        <v>3051229</v>
      </c>
      <c r="H23" s="8">
        <v>3937130</v>
      </c>
      <c r="I23" s="8">
        <v>195713771</v>
      </c>
      <c r="J23" s="8">
        <v>6169605</v>
      </c>
      <c r="K23" s="8">
        <v>142384578</v>
      </c>
      <c r="L23" s="8">
        <v>16562624</v>
      </c>
      <c r="M23" s="8">
        <v>17329403</v>
      </c>
      <c r="N23" s="8">
        <v>10060544</v>
      </c>
      <c r="O23" s="8">
        <v>74196814</v>
      </c>
      <c r="P23" s="8">
        <v>31093898</v>
      </c>
      <c r="Q23" s="8">
        <v>107142992</v>
      </c>
      <c r="R23" s="8">
        <v>4180882</v>
      </c>
      <c r="S23" s="9"/>
      <c r="T23" s="9"/>
      <c r="U23" s="9"/>
      <c r="V23" s="9"/>
      <c r="W23" s="9"/>
      <c r="X23" s="9"/>
    </row>
    <row r="24" spans="1:27" s="3" customFormat="1">
      <c r="A24" s="2">
        <v>401</v>
      </c>
      <c r="B24" s="2" t="s">
        <v>80</v>
      </c>
      <c r="C24" s="10">
        <v>103747202</v>
      </c>
      <c r="D24" s="10">
        <v>935469424</v>
      </c>
      <c r="E24" s="10">
        <v>214619818</v>
      </c>
      <c r="F24" s="10">
        <v>126743682</v>
      </c>
      <c r="G24" s="10">
        <v>16962631</v>
      </c>
      <c r="H24" s="10">
        <v>78744474</v>
      </c>
      <c r="I24" s="10">
        <v>865589103</v>
      </c>
      <c r="J24" s="10">
        <v>47628952</v>
      </c>
      <c r="K24" s="10">
        <v>3056787931</v>
      </c>
      <c r="L24" s="10">
        <v>239399400</v>
      </c>
      <c r="M24" s="10">
        <v>9179648</v>
      </c>
      <c r="N24" s="10">
        <v>0</v>
      </c>
      <c r="O24" s="10">
        <v>0</v>
      </c>
      <c r="P24" s="10">
        <v>0</v>
      </c>
      <c r="Q24" s="10">
        <v>0</v>
      </c>
      <c r="R24" s="10">
        <v>264</v>
      </c>
      <c r="S24" s="9"/>
      <c r="T24" s="9"/>
      <c r="U24" s="9"/>
      <c r="V24" s="9"/>
      <c r="W24" s="9"/>
      <c r="X24" s="9"/>
    </row>
    <row r="25" spans="1:27">
      <c r="A25" s="1">
        <v>402</v>
      </c>
      <c r="B25" s="1" t="s">
        <v>81</v>
      </c>
      <c r="C25" s="10">
        <v>2520832</v>
      </c>
      <c r="D25" s="10">
        <v>343903</v>
      </c>
      <c r="E25" s="10">
        <v>8785556</v>
      </c>
      <c r="F25" s="10">
        <v>2119094</v>
      </c>
      <c r="G25" s="10">
        <v>189904</v>
      </c>
      <c r="H25" s="10">
        <v>1815186</v>
      </c>
      <c r="I25" s="10">
        <v>17017346</v>
      </c>
      <c r="J25" s="10">
        <v>1007947</v>
      </c>
      <c r="K25" s="10">
        <v>54600699</v>
      </c>
      <c r="L25" s="10">
        <v>3192227</v>
      </c>
      <c r="M25" s="10">
        <v>2371</v>
      </c>
      <c r="N25" s="10">
        <v>0</v>
      </c>
      <c r="O25" s="10">
        <v>0</v>
      </c>
      <c r="P25" s="10">
        <v>0</v>
      </c>
      <c r="Q25" s="10">
        <v>0</v>
      </c>
      <c r="R25" s="10">
        <v>1</v>
      </c>
      <c r="S25" s="11"/>
      <c r="T25" s="11"/>
      <c r="U25" s="11"/>
      <c r="V25" s="11"/>
      <c r="W25" s="11"/>
      <c r="X25" s="11"/>
    </row>
    <row r="26" spans="1:27">
      <c r="A26" s="1">
        <v>403</v>
      </c>
      <c r="B26" s="1" t="s">
        <v>82</v>
      </c>
      <c r="C26" s="10">
        <v>2304501</v>
      </c>
      <c r="D26" s="10">
        <v>65894569</v>
      </c>
      <c r="E26" s="10">
        <v>21104172</v>
      </c>
      <c r="F26" s="10">
        <v>5253092</v>
      </c>
      <c r="G26" s="10">
        <v>1129094</v>
      </c>
      <c r="H26" s="10">
        <v>4496324</v>
      </c>
      <c r="I26" s="10">
        <v>35683003</v>
      </c>
      <c r="J26" s="10">
        <v>1580179</v>
      </c>
      <c r="K26" s="10">
        <v>119200913</v>
      </c>
      <c r="L26" s="10">
        <v>8581702</v>
      </c>
      <c r="M26" s="10">
        <v>641735</v>
      </c>
      <c r="N26" s="10">
        <v>0</v>
      </c>
      <c r="O26" s="10">
        <v>0</v>
      </c>
      <c r="P26" s="10">
        <v>0</v>
      </c>
      <c r="Q26" s="10">
        <v>0</v>
      </c>
      <c r="R26" s="10">
        <v>2</v>
      </c>
      <c r="S26" s="11"/>
      <c r="T26" s="11"/>
      <c r="U26" s="11"/>
      <c r="V26" s="11"/>
      <c r="W26" s="11"/>
      <c r="X26" s="11"/>
    </row>
    <row r="27" spans="1:27">
      <c r="A27" s="1">
        <v>404</v>
      </c>
      <c r="B27" s="1" t="s">
        <v>83</v>
      </c>
      <c r="C27" s="10">
        <v>6775939</v>
      </c>
      <c r="D27" s="10">
        <v>0</v>
      </c>
      <c r="E27" s="10">
        <v>15576611</v>
      </c>
      <c r="F27" s="10">
        <v>15227554</v>
      </c>
      <c r="G27" s="10">
        <v>19307</v>
      </c>
      <c r="H27" s="10">
        <v>39490774</v>
      </c>
      <c r="I27" s="10">
        <v>67909264</v>
      </c>
      <c r="J27" s="10">
        <v>910369</v>
      </c>
      <c r="K27" s="10">
        <v>3547470</v>
      </c>
      <c r="L27" s="10">
        <v>46467292</v>
      </c>
      <c r="M27" s="10">
        <v>478</v>
      </c>
      <c r="N27" s="10">
        <v>0</v>
      </c>
      <c r="O27" s="10">
        <v>0</v>
      </c>
      <c r="P27" s="10">
        <v>206041970</v>
      </c>
      <c r="Q27" s="10">
        <v>287208347</v>
      </c>
      <c r="R27" s="10">
        <v>26751279</v>
      </c>
      <c r="S27" s="11"/>
      <c r="T27" s="11"/>
      <c r="U27" s="11"/>
      <c r="V27" s="11"/>
      <c r="W27" s="11"/>
      <c r="X27" s="11"/>
    </row>
    <row r="28" spans="1:27">
      <c r="A28" s="1">
        <v>501</v>
      </c>
      <c r="B28" s="1" t="s">
        <v>85</v>
      </c>
      <c r="C28" s="12">
        <v>210042928</v>
      </c>
      <c r="D28" s="12">
        <v>7326442</v>
      </c>
      <c r="E28" s="12">
        <v>120028085</v>
      </c>
      <c r="F28" s="12">
        <v>58282219</v>
      </c>
      <c r="G28" s="12">
        <v>30298779</v>
      </c>
      <c r="H28" s="12">
        <v>41292195</v>
      </c>
      <c r="I28" s="12">
        <v>450650348</v>
      </c>
      <c r="J28" s="12">
        <v>37835951</v>
      </c>
      <c r="K28" s="12">
        <v>559743657</v>
      </c>
      <c r="L28" s="12">
        <v>81008901</v>
      </c>
      <c r="M28" s="12">
        <v>3473976</v>
      </c>
      <c r="N28" s="12">
        <v>0</v>
      </c>
      <c r="O28" s="12">
        <v>-1599983481</v>
      </c>
      <c r="P28" s="12">
        <v>0</v>
      </c>
      <c r="Q28" s="12">
        <v>0</v>
      </c>
      <c r="R28" s="12">
        <v>0</v>
      </c>
      <c r="S28" s="11"/>
      <c r="T28" s="11"/>
      <c r="U28" s="11"/>
      <c r="V28" s="11"/>
      <c r="W28" s="11"/>
      <c r="X28" s="11"/>
    </row>
    <row r="29" spans="1:27">
      <c r="A29" s="1">
        <v>502</v>
      </c>
      <c r="B29" s="1" t="s">
        <v>86</v>
      </c>
      <c r="C29" s="12">
        <v>180353705</v>
      </c>
      <c r="D29" s="12">
        <v>1160080</v>
      </c>
      <c r="E29" s="12">
        <v>121627173</v>
      </c>
      <c r="F29" s="12">
        <v>57363715</v>
      </c>
      <c r="G29" s="12">
        <v>26303628</v>
      </c>
      <c r="H29" s="12">
        <v>35437869</v>
      </c>
      <c r="I29" s="12">
        <v>324070869</v>
      </c>
      <c r="J29" s="12">
        <v>30052810</v>
      </c>
      <c r="K29" s="12">
        <v>442712178</v>
      </c>
      <c r="L29" s="12">
        <v>103724325</v>
      </c>
      <c r="M29" s="12">
        <v>7604400</v>
      </c>
      <c r="N29" s="12">
        <v>0</v>
      </c>
      <c r="O29" s="12">
        <v>-1330410752</v>
      </c>
      <c r="P29" s="12">
        <v>0</v>
      </c>
      <c r="Q29" s="12">
        <v>0</v>
      </c>
      <c r="R29" s="12">
        <v>0</v>
      </c>
      <c r="S29" s="11"/>
      <c r="T29" s="11"/>
      <c r="U29" s="11"/>
      <c r="V29" s="11"/>
      <c r="W29" s="11"/>
      <c r="X29" s="11"/>
    </row>
    <row r="30" spans="1:27">
      <c r="A30" s="1">
        <v>503</v>
      </c>
      <c r="B30" s="1" t="s">
        <v>87</v>
      </c>
      <c r="C30" s="12">
        <v>55964413</v>
      </c>
      <c r="D30" s="12">
        <v>35056902</v>
      </c>
      <c r="E30" s="12">
        <v>54092909</v>
      </c>
      <c r="F30" s="12">
        <v>8242064</v>
      </c>
      <c r="G30" s="12">
        <v>5203029</v>
      </c>
      <c r="H30" s="12">
        <v>10747398</v>
      </c>
      <c r="I30" s="12">
        <v>104973142</v>
      </c>
      <c r="J30" s="12">
        <v>14627052</v>
      </c>
      <c r="K30" s="12">
        <v>128404151</v>
      </c>
      <c r="L30" s="12">
        <v>9642542</v>
      </c>
      <c r="M30" s="12">
        <v>2240618</v>
      </c>
      <c r="N30" s="12">
        <v>5874</v>
      </c>
      <c r="O30" s="12">
        <v>0</v>
      </c>
      <c r="P30" s="12">
        <v>-429200094</v>
      </c>
      <c r="Q30" s="12">
        <v>0</v>
      </c>
      <c r="R30" s="12">
        <v>0</v>
      </c>
      <c r="S30" s="11"/>
      <c r="T30" s="11"/>
      <c r="U30" s="11"/>
      <c r="V30" s="11"/>
      <c r="W30" s="11"/>
      <c r="X30" s="11"/>
    </row>
    <row r="32" spans="1:27">
      <c r="C32" s="5">
        <f>SUM(C4:C30)</f>
        <v>2349068666</v>
      </c>
      <c r="D32" s="5">
        <f t="shared" ref="D32:R32" si="1">SUM(D4:D30)</f>
        <v>1521524148</v>
      </c>
      <c r="E32" s="5">
        <f t="shared" si="1"/>
        <v>2937071459</v>
      </c>
      <c r="F32" s="5">
        <f t="shared" si="1"/>
        <v>1044988465</v>
      </c>
      <c r="G32" s="5">
        <f t="shared" si="1"/>
        <v>279337986</v>
      </c>
      <c r="H32" s="5">
        <f t="shared" si="1"/>
        <v>468191135</v>
      </c>
      <c r="I32" s="5">
        <f t="shared" si="1"/>
        <v>4770362188</v>
      </c>
      <c r="J32" s="5">
        <f t="shared" si="1"/>
        <v>533225653</v>
      </c>
      <c r="K32" s="5">
        <f t="shared" si="1"/>
        <v>10240671360</v>
      </c>
      <c r="L32" s="5">
        <f t="shared" si="1"/>
        <v>1542632626</v>
      </c>
      <c r="M32" s="5">
        <f t="shared" si="1"/>
        <v>1190368949</v>
      </c>
      <c r="N32" s="5">
        <f t="shared" si="1"/>
        <v>915050259</v>
      </c>
      <c r="O32" s="5">
        <f t="shared" si="1"/>
        <v>7035190</v>
      </c>
      <c r="P32" s="5">
        <f t="shared" si="1"/>
        <v>1449059662</v>
      </c>
      <c r="Q32" s="5">
        <f t="shared" si="1"/>
        <v>4792964847</v>
      </c>
      <c r="R32" s="5">
        <f t="shared" si="1"/>
        <v>241404277</v>
      </c>
    </row>
    <row r="33" spans="3:18"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 spans="3:18">
      <c r="C34" s="5">
        <v>2349068666</v>
      </c>
      <c r="D34" s="5">
        <v>1521524148</v>
      </c>
      <c r="E34" s="5">
        <v>2937071459</v>
      </c>
      <c r="F34" s="5">
        <v>1044988465</v>
      </c>
      <c r="G34" s="5">
        <v>279337986</v>
      </c>
      <c r="H34" s="5">
        <v>468191135</v>
      </c>
      <c r="I34" s="5">
        <v>4770362188</v>
      </c>
      <c r="J34" s="5">
        <v>533225653</v>
      </c>
      <c r="K34" s="5">
        <v>10240671360</v>
      </c>
      <c r="L34" s="5">
        <v>1542632626</v>
      </c>
      <c r="M34" s="5">
        <v>1190368949</v>
      </c>
      <c r="N34" s="5">
        <v>915050259</v>
      </c>
      <c r="O34" s="5">
        <v>7035190</v>
      </c>
      <c r="P34" s="5">
        <v>1449059662</v>
      </c>
      <c r="Q34" s="5">
        <v>4792964847</v>
      </c>
      <c r="R34" s="5">
        <v>241404277</v>
      </c>
    </row>
    <row r="35" spans="3:18"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spans="3:18"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 spans="3:18"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 spans="3:18"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 spans="3:18"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 spans="3:18"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 spans="3:18"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42"/>
  <sheetViews>
    <sheetView workbookViewId="0">
      <selection activeCell="B25" sqref="B25:B26"/>
    </sheetView>
  </sheetViews>
  <sheetFormatPr defaultRowHeight="10.199999999999999"/>
  <cols>
    <col min="1" max="1" width="9" style="16"/>
    <col min="2" max="2" width="61" style="16" customWidth="1"/>
    <col min="3" max="257" width="9" style="16"/>
    <col min="258" max="258" width="61" style="16" customWidth="1"/>
    <col min="259" max="513" width="9" style="16"/>
    <col min="514" max="514" width="61" style="16" customWidth="1"/>
    <col min="515" max="769" width="9" style="16"/>
    <col min="770" max="770" width="61" style="16" customWidth="1"/>
    <col min="771" max="1025" width="9" style="16"/>
    <col min="1026" max="1026" width="61" style="16" customWidth="1"/>
    <col min="1027" max="1281" width="9" style="16"/>
    <col min="1282" max="1282" width="61" style="16" customWidth="1"/>
    <col min="1283" max="1537" width="9" style="16"/>
    <col min="1538" max="1538" width="61" style="16" customWidth="1"/>
    <col min="1539" max="1793" width="9" style="16"/>
    <col min="1794" max="1794" width="61" style="16" customWidth="1"/>
    <col min="1795" max="2049" width="9" style="16"/>
    <col min="2050" max="2050" width="61" style="16" customWidth="1"/>
    <col min="2051" max="2305" width="9" style="16"/>
    <col min="2306" max="2306" width="61" style="16" customWidth="1"/>
    <col min="2307" max="2561" width="9" style="16"/>
    <col min="2562" max="2562" width="61" style="16" customWidth="1"/>
    <col min="2563" max="2817" width="9" style="16"/>
    <col min="2818" max="2818" width="61" style="16" customWidth="1"/>
    <col min="2819" max="3073" width="9" style="16"/>
    <col min="3074" max="3074" width="61" style="16" customWidth="1"/>
    <col min="3075" max="3329" width="9" style="16"/>
    <col min="3330" max="3330" width="61" style="16" customWidth="1"/>
    <col min="3331" max="3585" width="9" style="16"/>
    <col min="3586" max="3586" width="61" style="16" customWidth="1"/>
    <col min="3587" max="3841" width="9" style="16"/>
    <col min="3842" max="3842" width="61" style="16" customWidth="1"/>
    <col min="3843" max="4097" width="9" style="16"/>
    <col min="4098" max="4098" width="61" style="16" customWidth="1"/>
    <col min="4099" max="4353" width="9" style="16"/>
    <col min="4354" max="4354" width="61" style="16" customWidth="1"/>
    <col min="4355" max="4609" width="9" style="16"/>
    <col min="4610" max="4610" width="61" style="16" customWidth="1"/>
    <col min="4611" max="4865" width="9" style="16"/>
    <col min="4866" max="4866" width="61" style="16" customWidth="1"/>
    <col min="4867" max="5121" width="9" style="16"/>
    <col min="5122" max="5122" width="61" style="16" customWidth="1"/>
    <col min="5123" max="5377" width="9" style="16"/>
    <col min="5378" max="5378" width="61" style="16" customWidth="1"/>
    <col min="5379" max="5633" width="9" style="16"/>
    <col min="5634" max="5634" width="61" style="16" customWidth="1"/>
    <col min="5635" max="5889" width="9" style="16"/>
    <col min="5890" max="5890" width="61" style="16" customWidth="1"/>
    <col min="5891" max="6145" width="9" style="16"/>
    <col min="6146" max="6146" width="61" style="16" customWidth="1"/>
    <col min="6147" max="6401" width="9" style="16"/>
    <col min="6402" max="6402" width="61" style="16" customWidth="1"/>
    <col min="6403" max="6657" width="9" style="16"/>
    <col min="6658" max="6658" width="61" style="16" customWidth="1"/>
    <col min="6659" max="6913" width="9" style="16"/>
    <col min="6914" max="6914" width="61" style="16" customWidth="1"/>
    <col min="6915" max="7169" width="9" style="16"/>
    <col min="7170" max="7170" width="61" style="16" customWidth="1"/>
    <col min="7171" max="7425" width="9" style="16"/>
    <col min="7426" max="7426" width="61" style="16" customWidth="1"/>
    <col min="7427" max="7681" width="9" style="16"/>
    <col min="7682" max="7682" width="61" style="16" customWidth="1"/>
    <col min="7683" max="7937" width="9" style="16"/>
    <col min="7938" max="7938" width="61" style="16" customWidth="1"/>
    <col min="7939" max="8193" width="9" style="16"/>
    <col min="8194" max="8194" width="61" style="16" customWidth="1"/>
    <col min="8195" max="8449" width="9" style="16"/>
    <col min="8450" max="8450" width="61" style="16" customWidth="1"/>
    <col min="8451" max="8705" width="9" style="16"/>
    <col min="8706" max="8706" width="61" style="16" customWidth="1"/>
    <col min="8707" max="8961" width="9" style="16"/>
    <col min="8962" max="8962" width="61" style="16" customWidth="1"/>
    <col min="8963" max="9217" width="9" style="16"/>
    <col min="9218" max="9218" width="61" style="16" customWidth="1"/>
    <col min="9219" max="9473" width="9" style="16"/>
    <col min="9474" max="9474" width="61" style="16" customWidth="1"/>
    <col min="9475" max="9729" width="9" style="16"/>
    <col min="9730" max="9730" width="61" style="16" customWidth="1"/>
    <col min="9731" max="9985" width="9" style="16"/>
    <col min="9986" max="9986" width="61" style="16" customWidth="1"/>
    <col min="9987" max="10241" width="9" style="16"/>
    <col min="10242" max="10242" width="61" style="16" customWidth="1"/>
    <col min="10243" max="10497" width="9" style="16"/>
    <col min="10498" max="10498" width="61" style="16" customWidth="1"/>
    <col min="10499" max="10753" width="9" style="16"/>
    <col min="10754" max="10754" width="61" style="16" customWidth="1"/>
    <col min="10755" max="11009" width="9" style="16"/>
    <col min="11010" max="11010" width="61" style="16" customWidth="1"/>
    <col min="11011" max="11265" width="9" style="16"/>
    <col min="11266" max="11266" width="61" style="16" customWidth="1"/>
    <col min="11267" max="11521" width="9" style="16"/>
    <col min="11522" max="11522" width="61" style="16" customWidth="1"/>
    <col min="11523" max="11777" width="9" style="16"/>
    <col min="11778" max="11778" width="61" style="16" customWidth="1"/>
    <col min="11779" max="12033" width="9" style="16"/>
    <col min="12034" max="12034" width="61" style="16" customWidth="1"/>
    <col min="12035" max="12289" width="9" style="16"/>
    <col min="12290" max="12290" width="61" style="16" customWidth="1"/>
    <col min="12291" max="12545" width="9" style="16"/>
    <col min="12546" max="12546" width="61" style="16" customWidth="1"/>
    <col min="12547" max="12801" width="9" style="16"/>
    <col min="12802" max="12802" width="61" style="16" customWidth="1"/>
    <col min="12803" max="13057" width="9" style="16"/>
    <col min="13058" max="13058" width="61" style="16" customWidth="1"/>
    <col min="13059" max="13313" width="9" style="16"/>
    <col min="13314" max="13314" width="61" style="16" customWidth="1"/>
    <col min="13315" max="13569" width="9" style="16"/>
    <col min="13570" max="13570" width="61" style="16" customWidth="1"/>
    <col min="13571" max="13825" width="9" style="16"/>
    <col min="13826" max="13826" width="61" style="16" customWidth="1"/>
    <col min="13827" max="14081" width="9" style="16"/>
    <col min="14082" max="14082" width="61" style="16" customWidth="1"/>
    <col min="14083" max="14337" width="9" style="16"/>
    <col min="14338" max="14338" width="61" style="16" customWidth="1"/>
    <col min="14339" max="14593" width="9" style="16"/>
    <col min="14594" max="14594" width="61" style="16" customWidth="1"/>
    <col min="14595" max="14849" width="9" style="16"/>
    <col min="14850" max="14850" width="61" style="16" customWidth="1"/>
    <col min="14851" max="15105" width="9" style="16"/>
    <col min="15106" max="15106" width="61" style="16" customWidth="1"/>
    <col min="15107" max="15361" width="9" style="16"/>
    <col min="15362" max="15362" width="61" style="16" customWidth="1"/>
    <col min="15363" max="15617" width="9" style="16"/>
    <col min="15618" max="15618" width="61" style="16" customWidth="1"/>
    <col min="15619" max="15873" width="9" style="16"/>
    <col min="15874" max="15874" width="61" style="16" customWidth="1"/>
    <col min="15875" max="16129" width="9" style="16"/>
    <col min="16130" max="16130" width="61" style="16" customWidth="1"/>
    <col min="16131" max="16384" width="9" style="16"/>
  </cols>
  <sheetData>
    <row r="2" spans="1:2" ht="12">
      <c r="A2" s="112" t="s">
        <v>0</v>
      </c>
      <c r="B2" s="113" t="s">
        <v>50</v>
      </c>
    </row>
    <row r="3" spans="1:2" ht="12">
      <c r="A3" s="112" t="s">
        <v>1</v>
      </c>
      <c r="B3" s="113" t="s">
        <v>51</v>
      </c>
    </row>
    <row r="4" spans="1:2" ht="12">
      <c r="A4" s="112" t="s">
        <v>2</v>
      </c>
      <c r="B4" s="113" t="s">
        <v>52</v>
      </c>
    </row>
    <row r="5" spans="1:2" ht="12">
      <c r="A5" s="112" t="s">
        <v>3</v>
      </c>
      <c r="B5" s="113" t="s">
        <v>53</v>
      </c>
    </row>
    <row r="6" spans="1:2" ht="12">
      <c r="A6" s="112" t="s">
        <v>4</v>
      </c>
      <c r="B6" s="113" t="s">
        <v>54</v>
      </c>
    </row>
    <row r="7" spans="1:2" ht="12">
      <c r="A7" s="112" t="s">
        <v>5</v>
      </c>
      <c r="B7" s="113" t="s">
        <v>55</v>
      </c>
    </row>
    <row r="8" spans="1:2" ht="12">
      <c r="A8" s="112" t="s">
        <v>6</v>
      </c>
      <c r="B8" s="113" t="s">
        <v>56</v>
      </c>
    </row>
    <row r="9" spans="1:2" ht="12">
      <c r="A9" s="112" t="s">
        <v>7</v>
      </c>
      <c r="B9" s="113" t="s">
        <v>57</v>
      </c>
    </row>
    <row r="10" spans="1:2" ht="12">
      <c r="A10" s="112" t="s">
        <v>8</v>
      </c>
      <c r="B10" s="113" t="s">
        <v>58</v>
      </c>
    </row>
    <row r="11" spans="1:2" ht="12">
      <c r="A11" s="112" t="s">
        <v>9</v>
      </c>
      <c r="B11" s="113" t="s">
        <v>59</v>
      </c>
    </row>
    <row r="12" spans="1:2" ht="12">
      <c r="A12" s="112" t="s">
        <v>10</v>
      </c>
      <c r="B12" s="113" t="s">
        <v>60</v>
      </c>
    </row>
    <row r="13" spans="1:2" ht="12">
      <c r="A13" s="112" t="s">
        <v>11</v>
      </c>
      <c r="B13" s="113" t="s">
        <v>61</v>
      </c>
    </row>
    <row r="14" spans="1:2" ht="12">
      <c r="A14" s="112" t="s">
        <v>12</v>
      </c>
      <c r="B14" s="113" t="s">
        <v>62</v>
      </c>
    </row>
    <row r="15" spans="1:2" ht="12">
      <c r="A15" s="112" t="s">
        <v>13</v>
      </c>
      <c r="B15" s="113" t="s">
        <v>63</v>
      </c>
    </row>
    <row r="16" spans="1:2" ht="12">
      <c r="A16" s="112" t="s">
        <v>14</v>
      </c>
      <c r="B16" s="113" t="s">
        <v>64</v>
      </c>
    </row>
    <row r="17" spans="1:2" ht="12">
      <c r="A17" s="112" t="s">
        <v>15</v>
      </c>
      <c r="B17" s="113" t="s">
        <v>65</v>
      </c>
    </row>
    <row r="18" spans="1:2" ht="12">
      <c r="A18" s="114">
        <v>201</v>
      </c>
      <c r="B18" s="113" t="s">
        <v>66</v>
      </c>
    </row>
    <row r="19" spans="1:2" ht="12">
      <c r="A19" s="114">
        <v>202</v>
      </c>
      <c r="B19" s="113" t="s">
        <v>67</v>
      </c>
    </row>
    <row r="20" spans="1:2" ht="12">
      <c r="A20" s="114">
        <v>203</v>
      </c>
      <c r="B20" s="113" t="s">
        <v>68</v>
      </c>
    </row>
    <row r="21" spans="1:2" ht="12">
      <c r="A21" s="114">
        <v>204</v>
      </c>
      <c r="B21" s="113" t="s">
        <v>69</v>
      </c>
    </row>
    <row r="22" spans="1:2" ht="12">
      <c r="A22" s="114">
        <v>209</v>
      </c>
      <c r="B22" s="113" t="s">
        <v>70</v>
      </c>
    </row>
    <row r="23" spans="1:2" ht="12">
      <c r="A23" s="114">
        <v>210</v>
      </c>
      <c r="B23" s="113" t="s">
        <v>71</v>
      </c>
    </row>
    <row r="24" spans="1:2" ht="12">
      <c r="A24" s="114">
        <v>301</v>
      </c>
      <c r="B24" s="113" t="s">
        <v>72</v>
      </c>
    </row>
    <row r="25" spans="1:2" ht="12">
      <c r="A25" s="114">
        <v>302</v>
      </c>
      <c r="B25" s="113" t="s">
        <v>73</v>
      </c>
    </row>
    <row r="26" spans="1:2" ht="12">
      <c r="A26" s="114">
        <v>303</v>
      </c>
      <c r="B26" s="113" t="s">
        <v>74</v>
      </c>
    </row>
    <row r="27" spans="1:2" ht="12">
      <c r="A27" s="114">
        <v>304</v>
      </c>
      <c r="B27" s="113" t="s">
        <v>75</v>
      </c>
    </row>
    <row r="28" spans="1:2" ht="12">
      <c r="A28" s="114">
        <v>305</v>
      </c>
      <c r="B28" s="113" t="s">
        <v>76</v>
      </c>
    </row>
    <row r="29" spans="1:2" ht="12">
      <c r="A29" s="114">
        <v>306</v>
      </c>
      <c r="B29" s="113" t="s">
        <v>77</v>
      </c>
    </row>
    <row r="30" spans="1:2" ht="12">
      <c r="A30" s="114">
        <v>309</v>
      </c>
      <c r="B30" s="113" t="s">
        <v>78</v>
      </c>
    </row>
    <row r="31" spans="1:2" ht="12">
      <c r="A31" s="114">
        <v>310</v>
      </c>
      <c r="B31" s="113" t="s">
        <v>79</v>
      </c>
    </row>
    <row r="32" spans="1:2" ht="12">
      <c r="A32" s="114">
        <v>401</v>
      </c>
      <c r="B32" s="113" t="s">
        <v>80</v>
      </c>
    </row>
    <row r="33" spans="1:2" ht="12">
      <c r="A33" s="114">
        <v>402</v>
      </c>
      <c r="B33" s="113" t="s">
        <v>81</v>
      </c>
    </row>
    <row r="34" spans="1:2" ht="12">
      <c r="A34" s="114">
        <v>403</v>
      </c>
      <c r="B34" s="113" t="s">
        <v>82</v>
      </c>
    </row>
    <row r="35" spans="1:2" ht="12">
      <c r="A35" s="114">
        <v>404</v>
      </c>
      <c r="B35" s="113" t="s">
        <v>83</v>
      </c>
    </row>
    <row r="36" spans="1:2" ht="12">
      <c r="A36" s="114">
        <v>409</v>
      </c>
      <c r="B36" s="113" t="s">
        <v>84</v>
      </c>
    </row>
    <row r="37" spans="1:2" ht="12">
      <c r="A37" s="114">
        <v>501</v>
      </c>
      <c r="B37" s="113" t="s">
        <v>85</v>
      </c>
    </row>
    <row r="38" spans="1:2" ht="12">
      <c r="A38" s="114">
        <v>502</v>
      </c>
      <c r="B38" s="113" t="s">
        <v>86</v>
      </c>
    </row>
    <row r="39" spans="1:2" ht="12">
      <c r="A39" s="114">
        <v>503</v>
      </c>
      <c r="B39" s="113" t="s">
        <v>87</v>
      </c>
    </row>
    <row r="40" spans="1:2" ht="12">
      <c r="A40" s="114">
        <v>509</v>
      </c>
      <c r="B40" s="113" t="s">
        <v>88</v>
      </c>
    </row>
    <row r="41" spans="1:2" ht="12">
      <c r="A41" s="114">
        <v>600</v>
      </c>
      <c r="B41" s="113" t="s">
        <v>71</v>
      </c>
    </row>
    <row r="42" spans="1:2" ht="12">
      <c r="A42" s="114">
        <v>700</v>
      </c>
      <c r="B42" s="113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86"/>
  <sheetViews>
    <sheetView zoomScale="60" zoomScaleNormal="60" workbookViewId="0">
      <selection activeCell="K25" sqref="K25"/>
    </sheetView>
  </sheetViews>
  <sheetFormatPr defaultRowHeight="13.8"/>
  <cols>
    <col min="1" max="1" width="34.09765625" customWidth="1"/>
    <col min="2" max="2" width="24.59765625" bestFit="1" customWidth="1"/>
    <col min="3" max="3" width="18.8984375" bestFit="1" customWidth="1"/>
    <col min="4" max="5" width="17.8984375" customWidth="1"/>
    <col min="6" max="8" width="16.69921875" bestFit="1" customWidth="1"/>
    <col min="9" max="9" width="15.09765625" bestFit="1" customWidth="1"/>
    <col min="10" max="10" width="19.8984375" bestFit="1" customWidth="1"/>
    <col min="11" max="11" width="18.8984375" bestFit="1" customWidth="1"/>
  </cols>
  <sheetData>
    <row r="1" spans="1:11" ht="14.4" thickBot="1">
      <c r="A1" s="121" t="s">
        <v>135</v>
      </c>
      <c r="B1" s="16" t="s">
        <v>125</v>
      </c>
      <c r="C1" s="16" t="s">
        <v>90</v>
      </c>
      <c r="D1" s="16" t="s">
        <v>91</v>
      </c>
      <c r="E1" s="16" t="s">
        <v>72</v>
      </c>
      <c r="F1" s="16" t="s">
        <v>73</v>
      </c>
      <c r="G1" s="16" t="s">
        <v>74</v>
      </c>
      <c r="H1" s="16" t="s">
        <v>75</v>
      </c>
      <c r="I1" s="16" t="s">
        <v>123</v>
      </c>
      <c r="J1" s="116" t="s">
        <v>124</v>
      </c>
    </row>
    <row r="2" spans="1:11">
      <c r="A2" s="16" t="s">
        <v>125</v>
      </c>
      <c r="B2" s="32">
        <v>167539500</v>
      </c>
      <c r="C2" s="33">
        <v>1195667652</v>
      </c>
      <c r="D2" s="34">
        <v>167634601</v>
      </c>
      <c r="E2" s="71">
        <v>609945879</v>
      </c>
      <c r="F2" s="72">
        <v>5645334</v>
      </c>
      <c r="G2" s="72">
        <v>1585194</v>
      </c>
      <c r="H2" s="73">
        <v>29129745</v>
      </c>
      <c r="I2" s="68">
        <v>171920761</v>
      </c>
      <c r="J2" s="116">
        <f>SUM(B2:I2)</f>
        <v>2349068666</v>
      </c>
      <c r="K2" s="13"/>
    </row>
    <row r="3" spans="1:11">
      <c r="A3" s="16" t="s">
        <v>90</v>
      </c>
      <c r="B3" s="36">
        <v>445125970</v>
      </c>
      <c r="C3" s="37">
        <v>8581619752</v>
      </c>
      <c r="D3" s="38">
        <v>2888248574</v>
      </c>
      <c r="E3" s="74">
        <v>2919975437</v>
      </c>
      <c r="F3" s="75">
        <v>184648447</v>
      </c>
      <c r="G3" s="75">
        <v>1733549349</v>
      </c>
      <c r="H3" s="76">
        <v>405858653</v>
      </c>
      <c r="I3" s="69">
        <v>6178978838</v>
      </c>
      <c r="J3" s="116">
        <f>SUM(B3:I3)</f>
        <v>23338005020</v>
      </c>
      <c r="K3" s="13"/>
    </row>
    <row r="4" spans="1:11" ht="14.4" thickBot="1">
      <c r="A4" s="16" t="s">
        <v>91</v>
      </c>
      <c r="B4" s="40">
        <v>62616809</v>
      </c>
      <c r="C4" s="41">
        <v>950716643</v>
      </c>
      <c r="D4" s="42">
        <v>1970596999</v>
      </c>
      <c r="E4" s="77">
        <v>2364876880</v>
      </c>
      <c r="F4" s="78">
        <v>1507568199</v>
      </c>
      <c r="G4" s="78">
        <v>858033566</v>
      </c>
      <c r="H4" s="79">
        <v>96028628</v>
      </c>
      <c r="I4" s="70">
        <v>785445460</v>
      </c>
      <c r="J4" s="116">
        <f>SUM(B4:I4)</f>
        <v>8595883184</v>
      </c>
      <c r="K4" s="13"/>
    </row>
    <row r="5" spans="1:11" s="3" customFormat="1">
      <c r="A5" s="43" t="s">
        <v>66</v>
      </c>
      <c r="B5" s="44">
        <v>310362799</v>
      </c>
      <c r="C5" s="45">
        <v>905287560</v>
      </c>
      <c r="D5" s="46">
        <v>2287442845</v>
      </c>
      <c r="E5" s="35"/>
      <c r="F5" s="35"/>
      <c r="G5" s="35"/>
      <c r="H5" s="35"/>
      <c r="I5" s="35"/>
      <c r="J5" s="117"/>
      <c r="K5" s="14"/>
    </row>
    <row r="6" spans="1:11" s="3" customFormat="1">
      <c r="A6" s="43" t="s">
        <v>67</v>
      </c>
      <c r="B6" s="48">
        <v>757903156</v>
      </c>
      <c r="C6" s="49">
        <v>1583078023</v>
      </c>
      <c r="D6" s="50">
        <v>2848190048</v>
      </c>
      <c r="E6" s="35"/>
      <c r="F6" s="35"/>
      <c r="G6" s="35"/>
      <c r="H6" s="35"/>
      <c r="I6" s="35"/>
      <c r="J6" s="118"/>
      <c r="K6" s="14"/>
    </row>
    <row r="7" spans="1:11" s="3" customFormat="1" ht="14.4" thickBot="1">
      <c r="A7" s="43" t="s">
        <v>68</v>
      </c>
      <c r="B7" s="51">
        <v>44261120</v>
      </c>
      <c r="C7" s="52">
        <v>474739459</v>
      </c>
      <c r="D7" s="53">
        <v>1006208948</v>
      </c>
      <c r="E7" s="35"/>
      <c r="F7" s="35"/>
      <c r="G7" s="35"/>
      <c r="H7" s="35"/>
      <c r="I7" s="35"/>
      <c r="J7" s="35"/>
      <c r="K7" s="14"/>
    </row>
    <row r="8" spans="1:11" s="3" customFormat="1" ht="14.4" thickBot="1">
      <c r="A8" s="43" t="s">
        <v>69</v>
      </c>
      <c r="B8" s="54">
        <v>-450208</v>
      </c>
      <c r="C8" s="55">
        <v>623898552</v>
      </c>
      <c r="D8" s="56">
        <v>244004533</v>
      </c>
      <c r="E8" s="35"/>
      <c r="F8" s="35"/>
      <c r="G8" s="35"/>
      <c r="H8" s="35"/>
      <c r="I8" s="35"/>
      <c r="J8" s="35"/>
    </row>
    <row r="9" spans="1:11" s="3" customFormat="1" ht="14.4" thickBot="1">
      <c r="A9" s="43" t="s">
        <v>122</v>
      </c>
      <c r="B9" s="57">
        <v>110523141</v>
      </c>
      <c r="C9" s="58">
        <v>5771094056</v>
      </c>
      <c r="D9" s="59">
        <v>529181986</v>
      </c>
      <c r="E9" s="35"/>
      <c r="F9" s="35"/>
      <c r="G9" s="35"/>
      <c r="H9" s="35"/>
      <c r="I9" s="35"/>
      <c r="J9" s="47"/>
    </row>
    <row r="10" spans="1:11" s="3" customFormat="1" ht="14.4" thickBot="1">
      <c r="A10" s="43" t="s">
        <v>81</v>
      </c>
      <c r="B10" s="57">
        <v>4825333</v>
      </c>
      <c r="C10" s="58">
        <v>351994910</v>
      </c>
      <c r="D10" s="59">
        <v>644109</v>
      </c>
      <c r="E10" s="35"/>
      <c r="F10" s="35"/>
      <c r="G10" s="35"/>
      <c r="H10" s="35"/>
      <c r="I10" s="35"/>
      <c r="J10" s="47"/>
    </row>
    <row r="11" spans="1:11">
      <c r="A11" s="60" t="s">
        <v>85</v>
      </c>
      <c r="B11" s="35">
        <v>210042928</v>
      </c>
      <c r="C11" s="39">
        <v>1386466577</v>
      </c>
      <c r="D11" s="39">
        <v>-1596509505</v>
      </c>
      <c r="E11" s="61"/>
      <c r="F11" s="61"/>
      <c r="G11" s="61"/>
      <c r="H11" s="61"/>
      <c r="I11" s="61"/>
      <c r="J11" s="16"/>
    </row>
    <row r="12" spans="1:11">
      <c r="A12" s="60" t="s">
        <v>86</v>
      </c>
      <c r="B12" s="35">
        <v>180353705</v>
      </c>
      <c r="C12" s="39">
        <v>1142452647</v>
      </c>
      <c r="D12" s="39">
        <v>-1322806352</v>
      </c>
      <c r="E12" s="61"/>
      <c r="F12" s="61"/>
      <c r="G12" s="61"/>
      <c r="H12" s="61"/>
      <c r="I12" s="61"/>
      <c r="J12" s="16"/>
    </row>
    <row r="13" spans="1:11">
      <c r="A13" s="60" t="s">
        <v>87</v>
      </c>
      <c r="B13" s="35">
        <v>55964413</v>
      </c>
      <c r="C13" s="39">
        <v>370989189</v>
      </c>
      <c r="D13" s="39">
        <v>-426953602</v>
      </c>
      <c r="E13" s="61"/>
      <c r="F13" s="61"/>
      <c r="G13" s="61"/>
      <c r="H13" s="61"/>
      <c r="I13" s="61"/>
      <c r="J13" s="16"/>
    </row>
    <row r="14" spans="1:11">
      <c r="A14" s="16"/>
      <c r="B14" s="47"/>
      <c r="C14" s="39"/>
      <c r="D14" s="39"/>
      <c r="E14" s="47"/>
      <c r="F14" s="47"/>
      <c r="G14" s="16"/>
      <c r="H14" s="16"/>
      <c r="I14" s="16"/>
      <c r="J14" s="16"/>
    </row>
    <row r="15" spans="1:11" s="30" customFormat="1">
      <c r="A15" s="63" t="s">
        <v>132</v>
      </c>
      <c r="B15" s="80">
        <f>SUM(B2:B13)</f>
        <v>2349068666</v>
      </c>
      <c r="C15" s="80">
        <f>SUM(C2:C13)</f>
        <v>23338005020</v>
      </c>
      <c r="D15" s="80">
        <f>SUM(D2:D13)</f>
        <v>8595883184</v>
      </c>
      <c r="E15" s="23"/>
      <c r="F15" s="23"/>
      <c r="G15" s="23"/>
      <c r="H15" s="23"/>
      <c r="I15" s="23"/>
      <c r="J15" s="23"/>
    </row>
    <row r="16" spans="1:11" s="30" customFormat="1">
      <c r="A16" s="23"/>
      <c r="B16" s="119"/>
      <c r="C16" s="64"/>
      <c r="D16" s="64"/>
      <c r="E16" s="23"/>
      <c r="F16" s="23"/>
      <c r="G16" s="23"/>
      <c r="H16" s="23"/>
      <c r="I16" s="23"/>
      <c r="J16" s="23"/>
    </row>
    <row r="17" spans="1:10" s="30" customFormat="1">
      <c r="A17" s="23" t="s">
        <v>133</v>
      </c>
      <c r="B17" s="120">
        <f t="array" ref="B17:D17">TRANSPOSE(J2:J4)</f>
        <v>2349068666</v>
      </c>
      <c r="C17" s="65">
        <v>23338005020</v>
      </c>
      <c r="D17" s="65">
        <v>8595883184</v>
      </c>
      <c r="E17" s="23"/>
      <c r="F17" s="23"/>
      <c r="G17" s="23"/>
      <c r="H17" s="23"/>
      <c r="I17" s="23"/>
      <c r="J17" s="23"/>
    </row>
    <row r="18" spans="1:10" s="30" customFormat="1">
      <c r="A18" s="23"/>
      <c r="B18" s="66">
        <f>B15-B17</f>
        <v>0</v>
      </c>
      <c r="C18" s="66">
        <f>C15-C17</f>
        <v>0</v>
      </c>
      <c r="D18" s="66">
        <f>D15-D17</f>
        <v>0</v>
      </c>
      <c r="E18" s="23"/>
      <c r="F18" s="23"/>
      <c r="G18" s="23"/>
      <c r="H18" s="23"/>
      <c r="I18" s="23"/>
      <c r="J18" s="23"/>
    </row>
    <row r="19" spans="1:10" s="30" customFormat="1">
      <c r="B19" s="67"/>
      <c r="C19" s="67"/>
      <c r="D19" s="67"/>
    </row>
    <row r="20" spans="1:10">
      <c r="B20" s="5"/>
      <c r="C20" s="5"/>
      <c r="D20" s="5"/>
      <c r="I20" s="1"/>
    </row>
    <row r="21" spans="1:10">
      <c r="B21" s="5"/>
      <c r="C21" s="5"/>
      <c r="D21" s="5"/>
      <c r="I21" s="1"/>
    </row>
    <row r="22" spans="1:10">
      <c r="A22" s="15"/>
      <c r="B22" s="31"/>
      <c r="C22" s="31"/>
      <c r="D22" s="31"/>
      <c r="E22" s="15"/>
      <c r="F22" s="15"/>
      <c r="G22" s="15"/>
      <c r="I22" s="1"/>
    </row>
    <row r="23" spans="1:10">
      <c r="A23" s="15"/>
      <c r="B23" s="101" t="s">
        <v>131</v>
      </c>
      <c r="C23" s="84" t="s">
        <v>128</v>
      </c>
      <c r="D23" s="84" t="s">
        <v>129</v>
      </c>
      <c r="E23" s="85" t="s">
        <v>68</v>
      </c>
      <c r="F23" s="85" t="s">
        <v>130</v>
      </c>
      <c r="G23" s="84" t="s">
        <v>124</v>
      </c>
      <c r="H23" s="15"/>
      <c r="I23" s="102" t="s">
        <v>99</v>
      </c>
    </row>
    <row r="24" spans="1:10">
      <c r="A24" s="89" t="s">
        <v>126</v>
      </c>
      <c r="B24" s="90">
        <f>SUM(B5:D8)/1000</f>
        <v>11084926.835000001</v>
      </c>
      <c r="C24" s="91">
        <f>SUM(B5:D5)</f>
        <v>3503093204</v>
      </c>
      <c r="D24" s="92">
        <f>SUM(B6:D6)</f>
        <v>5189171227</v>
      </c>
      <c r="E24" s="93">
        <f>SUM(B7:D7)</f>
        <v>1525209527</v>
      </c>
      <c r="F24" s="93">
        <f>SUM(B8:D8)+SUM(B10:D10)</f>
        <v>1224917229</v>
      </c>
      <c r="G24" s="94">
        <f>SUM(C24:F24)</f>
        <v>11442391187</v>
      </c>
      <c r="H24" s="15"/>
      <c r="I24" s="103">
        <f>SUM(B2:D4)</f>
        <v>16429766500</v>
      </c>
    </row>
    <row r="25" spans="1:10">
      <c r="A25" s="89" t="s">
        <v>127</v>
      </c>
      <c r="B25" s="95">
        <f>SUM(B62)</f>
        <v>10802396</v>
      </c>
      <c r="C25" s="96">
        <f>SUM(B48)</f>
        <v>3222196</v>
      </c>
      <c r="D25" s="96">
        <f>B59</f>
        <v>4877949</v>
      </c>
      <c r="E25" s="96">
        <f>B58</f>
        <v>1590776</v>
      </c>
      <c r="F25" s="96">
        <f>B51-B54</f>
        <v>1111475</v>
      </c>
      <c r="G25" s="94">
        <f>SUM(C25:F25)</f>
        <v>10802396</v>
      </c>
      <c r="H25" s="86"/>
      <c r="I25" s="104">
        <f>B32</f>
        <v>16806312</v>
      </c>
    </row>
    <row r="26" spans="1:10">
      <c r="A26" s="15"/>
      <c r="B26" s="15"/>
      <c r="C26" s="15"/>
      <c r="D26" s="15"/>
      <c r="E26" s="15"/>
      <c r="F26" s="87"/>
      <c r="G26" s="15"/>
      <c r="I26" s="1"/>
    </row>
    <row r="27" spans="1:10">
      <c r="A27" s="106" t="s">
        <v>134</v>
      </c>
      <c r="B27" s="4"/>
      <c r="C27" s="4"/>
      <c r="D27" s="4"/>
      <c r="E27" s="107"/>
      <c r="F27" s="4"/>
      <c r="H27" s="88"/>
    </row>
    <row r="28" spans="1:10" s="16" customFormat="1">
      <c r="A28" s="108" t="s">
        <v>92</v>
      </c>
      <c r="E28" s="81"/>
    </row>
    <row r="29" spans="1:10" s="16" customFormat="1" ht="10.199999999999999">
      <c r="F29" s="25" t="s">
        <v>93</v>
      </c>
    </row>
    <row r="30" spans="1:10" s="16" customFormat="1" ht="13.2">
      <c r="A30" s="17" t="s">
        <v>94</v>
      </c>
      <c r="B30" s="18">
        <v>2010</v>
      </c>
      <c r="C30" s="18">
        <v>2011</v>
      </c>
      <c r="D30" s="18" t="s">
        <v>95</v>
      </c>
      <c r="E30" s="18" t="s">
        <v>96</v>
      </c>
      <c r="F30" s="18" t="s">
        <v>97</v>
      </c>
    </row>
    <row r="31" spans="1:10" s="16" customFormat="1" ht="10.199999999999999">
      <c r="A31" s="23" t="s">
        <v>98</v>
      </c>
      <c r="B31" s="21"/>
      <c r="C31" s="21"/>
      <c r="D31" s="21"/>
      <c r="E31" s="21"/>
      <c r="F31" s="21"/>
      <c r="G31" s="22"/>
    </row>
    <row r="32" spans="1:10" s="16" customFormat="1" ht="10.199999999999999">
      <c r="A32" s="16" t="s">
        <v>99</v>
      </c>
      <c r="B32" s="115">
        <v>16806312</v>
      </c>
      <c r="C32" s="21">
        <v>17176798</v>
      </c>
      <c r="D32" s="21">
        <v>18869224</v>
      </c>
      <c r="E32" s="21">
        <v>19346658</v>
      </c>
      <c r="F32" s="21">
        <v>19472858</v>
      </c>
      <c r="G32" s="22"/>
    </row>
    <row r="33" spans="1:7" s="16" customFormat="1" ht="10.199999999999999">
      <c r="A33" s="16" t="s">
        <v>100</v>
      </c>
      <c r="B33" s="97">
        <v>10802396</v>
      </c>
      <c r="C33" s="21">
        <v>11300483</v>
      </c>
      <c r="D33" s="21">
        <v>12349021</v>
      </c>
      <c r="E33" s="21">
        <v>12901490</v>
      </c>
      <c r="F33" s="21">
        <v>13132241</v>
      </c>
      <c r="G33" s="22"/>
    </row>
    <row r="34" spans="1:7" s="16" customFormat="1" ht="10.199999999999999">
      <c r="A34" s="16" t="s">
        <v>101</v>
      </c>
      <c r="B34" s="21">
        <v>1590776</v>
      </c>
      <c r="C34" s="21">
        <v>1738526</v>
      </c>
      <c r="D34" s="21">
        <v>1958158</v>
      </c>
      <c r="E34" s="21">
        <v>2085525</v>
      </c>
      <c r="F34" s="21">
        <v>2234399</v>
      </c>
      <c r="G34" s="22"/>
    </row>
    <row r="35" spans="1:7" s="16" customFormat="1" ht="10.199999999999999">
      <c r="A35" s="16" t="s">
        <v>102</v>
      </c>
      <c r="B35" s="21">
        <v>9211620</v>
      </c>
      <c r="C35" s="21">
        <v>9561957</v>
      </c>
      <c r="D35" s="21">
        <v>10390863</v>
      </c>
      <c r="E35" s="21">
        <v>10815965</v>
      </c>
      <c r="F35" s="21">
        <v>10897842</v>
      </c>
      <c r="G35" s="22"/>
    </row>
    <row r="36" spans="1:7" s="16" customFormat="1" ht="10.199999999999999">
      <c r="B36" s="21"/>
      <c r="C36" s="21"/>
      <c r="D36" s="21"/>
      <c r="E36" s="21"/>
      <c r="F36" s="21"/>
      <c r="G36" s="22"/>
    </row>
    <row r="37" spans="1:7" s="16" customFormat="1" ht="10.199999999999999">
      <c r="A37" s="27" t="s">
        <v>103</v>
      </c>
      <c r="B37" s="29"/>
      <c r="C37" s="29"/>
      <c r="D37" s="29"/>
      <c r="E37" s="29"/>
      <c r="F37" s="29"/>
      <c r="G37" s="22"/>
    </row>
    <row r="38" spans="1:7" s="16" customFormat="1" ht="10.199999999999999">
      <c r="A38" s="16" t="s">
        <v>104</v>
      </c>
      <c r="B38" s="115">
        <v>26547464</v>
      </c>
      <c r="C38" s="21">
        <v>27424894</v>
      </c>
      <c r="D38" s="21">
        <v>29993465</v>
      </c>
      <c r="E38" s="21">
        <v>30974676</v>
      </c>
      <c r="F38" s="21">
        <v>31391981</v>
      </c>
      <c r="G38" s="22"/>
    </row>
    <row r="39" spans="1:7" s="16" customFormat="1" ht="10.199999999999999">
      <c r="A39" s="16" t="s">
        <v>105</v>
      </c>
      <c r="B39" s="21">
        <v>24978453</v>
      </c>
      <c r="C39" s="21">
        <v>25734064</v>
      </c>
      <c r="D39" s="21">
        <v>28129225</v>
      </c>
      <c r="E39" s="21">
        <v>28993280</v>
      </c>
      <c r="F39" s="21">
        <v>29316439</v>
      </c>
      <c r="G39" s="22"/>
    </row>
    <row r="40" spans="1:7" s="16" customFormat="1" ht="10.199999999999999">
      <c r="A40" s="16" t="s">
        <v>106</v>
      </c>
      <c r="B40" s="21">
        <v>1569011</v>
      </c>
      <c r="C40" s="21">
        <v>1690830</v>
      </c>
      <c r="D40" s="21">
        <v>1864240</v>
      </c>
      <c r="E40" s="21">
        <v>1981396</v>
      </c>
      <c r="F40" s="21">
        <v>2075542</v>
      </c>
      <c r="G40" s="22"/>
    </row>
    <row r="41" spans="1:7" s="16" customFormat="1" ht="10.199999999999999">
      <c r="A41" s="16" t="s">
        <v>107</v>
      </c>
      <c r="B41" s="21">
        <v>1111386</v>
      </c>
      <c r="C41" s="21">
        <v>1145656</v>
      </c>
      <c r="D41" s="21">
        <v>1305012</v>
      </c>
      <c r="E41" s="21">
        <v>1352326</v>
      </c>
      <c r="F41" s="21">
        <v>1305328</v>
      </c>
      <c r="G41" s="22"/>
    </row>
    <row r="42" spans="1:7" s="16" customFormat="1" ht="10.199999999999999">
      <c r="A42" s="16" t="s">
        <v>108</v>
      </c>
      <c r="B42" s="21">
        <v>50142</v>
      </c>
      <c r="C42" s="21">
        <v>93269</v>
      </c>
      <c r="D42" s="21">
        <v>80232</v>
      </c>
      <c r="E42" s="21">
        <v>78854</v>
      </c>
      <c r="F42" s="21">
        <v>92210</v>
      </c>
      <c r="G42" s="22"/>
    </row>
    <row r="43" spans="1:7" s="16" customFormat="1" ht="10.199999999999999">
      <c r="B43" s="21"/>
      <c r="C43" s="21"/>
      <c r="D43" s="21"/>
      <c r="E43" s="21"/>
      <c r="F43" s="21"/>
      <c r="G43" s="22"/>
    </row>
    <row r="44" spans="1:7" s="16" customFormat="1" ht="11.4">
      <c r="A44" s="108" t="s">
        <v>109</v>
      </c>
    </row>
    <row r="45" spans="1:7" s="16" customFormat="1" ht="10.199999999999999">
      <c r="F45" s="25" t="s">
        <v>93</v>
      </c>
    </row>
    <row r="46" spans="1:7" s="16" customFormat="1" ht="13.2">
      <c r="A46" s="17" t="s">
        <v>94</v>
      </c>
      <c r="B46" s="18">
        <v>2010</v>
      </c>
      <c r="C46" s="18">
        <v>2011</v>
      </c>
      <c r="D46" s="18" t="s">
        <v>95</v>
      </c>
      <c r="E46" s="18" t="s">
        <v>96</v>
      </c>
      <c r="F46" s="18" t="s">
        <v>97</v>
      </c>
    </row>
    <row r="47" spans="1:7" s="16" customFormat="1" ht="10.199999999999999">
      <c r="A47" s="16" t="s">
        <v>98</v>
      </c>
    </row>
    <row r="48" spans="1:7" s="16" customFormat="1" ht="10.199999999999999">
      <c r="A48" s="16" t="s">
        <v>110</v>
      </c>
      <c r="B48" s="82">
        <v>3222196</v>
      </c>
      <c r="C48" s="20">
        <v>3405072</v>
      </c>
      <c r="D48" s="20">
        <v>3772563</v>
      </c>
      <c r="E48" s="20">
        <v>4009714</v>
      </c>
      <c r="F48" s="20">
        <v>4223888</v>
      </c>
    </row>
    <row r="49" spans="1:6" s="16" customFormat="1" ht="10.199999999999999">
      <c r="A49" s="16" t="s">
        <v>111</v>
      </c>
      <c r="B49" s="20">
        <v>2851597</v>
      </c>
      <c r="C49" s="20">
        <v>3010406</v>
      </c>
      <c r="D49" s="20">
        <v>3359541</v>
      </c>
      <c r="E49" s="20">
        <v>3572851</v>
      </c>
      <c r="F49" s="20">
        <v>3761713</v>
      </c>
    </row>
    <row r="50" spans="1:6" s="16" customFormat="1" ht="10.199999999999999">
      <c r="A50" s="16" t="s">
        <v>112</v>
      </c>
      <c r="B50" s="20">
        <v>370599</v>
      </c>
      <c r="C50" s="20">
        <v>394666</v>
      </c>
      <c r="D50" s="20">
        <v>413022</v>
      </c>
      <c r="E50" s="20">
        <v>436863</v>
      </c>
      <c r="F50" s="20">
        <v>462175</v>
      </c>
    </row>
    <row r="51" spans="1:6" s="16" customFormat="1" ht="10.199999999999999">
      <c r="A51" s="16" t="s">
        <v>113</v>
      </c>
      <c r="B51" s="82">
        <v>1181367</v>
      </c>
      <c r="C51" s="20">
        <v>1220712</v>
      </c>
      <c r="D51" s="20">
        <v>1385967</v>
      </c>
      <c r="E51" s="20">
        <v>1443854</v>
      </c>
      <c r="F51" s="20">
        <v>1395847</v>
      </c>
    </row>
    <row r="52" spans="1:6" s="16" customFormat="1" ht="10.199999999999999">
      <c r="A52" s="16" t="s">
        <v>114</v>
      </c>
      <c r="B52" s="20">
        <v>1111386</v>
      </c>
      <c r="C52" s="20">
        <v>1145656</v>
      </c>
      <c r="D52" s="20">
        <v>1305012</v>
      </c>
      <c r="E52" s="20">
        <v>1352326</v>
      </c>
      <c r="F52" s="20">
        <v>1305328</v>
      </c>
    </row>
    <row r="53" spans="1:6" s="16" customFormat="1" ht="10.199999999999999">
      <c r="A53" s="16" t="s">
        <v>115</v>
      </c>
      <c r="B53" s="20">
        <v>69981</v>
      </c>
      <c r="C53" s="20">
        <v>75056</v>
      </c>
      <c r="D53" s="20">
        <v>80955</v>
      </c>
      <c r="E53" s="20">
        <v>91528</v>
      </c>
      <c r="F53" s="20">
        <v>90519</v>
      </c>
    </row>
    <row r="54" spans="1:6" s="16" customFormat="1" ht="10.199999999999999">
      <c r="A54" s="16" t="s">
        <v>116</v>
      </c>
      <c r="B54" s="83">
        <v>69892</v>
      </c>
      <c r="C54" s="20">
        <v>113071</v>
      </c>
      <c r="D54" s="20">
        <v>101459</v>
      </c>
      <c r="E54" s="20">
        <v>102731</v>
      </c>
      <c r="F54" s="20">
        <v>119342</v>
      </c>
    </row>
    <row r="55" spans="1:6" s="16" customFormat="1" ht="10.199999999999999">
      <c r="A55" s="16" t="s">
        <v>117</v>
      </c>
      <c r="B55" s="20">
        <v>50142</v>
      </c>
      <c r="C55" s="20">
        <v>93269</v>
      </c>
      <c r="D55" s="20">
        <v>80232</v>
      </c>
      <c r="E55" s="20">
        <v>78854</v>
      </c>
      <c r="F55" s="20">
        <v>92210</v>
      </c>
    </row>
    <row r="56" spans="1:6" s="16" customFormat="1" ht="10.199999999999999">
      <c r="A56" s="16" t="s">
        <v>118</v>
      </c>
      <c r="B56" s="20">
        <v>19750</v>
      </c>
      <c r="C56" s="20">
        <v>19802</v>
      </c>
      <c r="D56" s="20">
        <v>21227</v>
      </c>
      <c r="E56" s="20">
        <v>23877</v>
      </c>
      <c r="F56" s="20">
        <v>27132</v>
      </c>
    </row>
    <row r="57" spans="1:6" s="16" customFormat="1" ht="10.199999999999999">
      <c r="A57" s="16" t="s">
        <v>119</v>
      </c>
      <c r="B57" s="82">
        <v>6468725</v>
      </c>
      <c r="C57" s="20">
        <v>6787770</v>
      </c>
      <c r="D57" s="20">
        <v>7291950</v>
      </c>
      <c r="E57" s="20">
        <v>7550653</v>
      </c>
      <c r="F57" s="20">
        <v>7631848</v>
      </c>
    </row>
    <row r="58" spans="1:6" s="16" customFormat="1" ht="10.199999999999999">
      <c r="A58" s="16" t="s">
        <v>101</v>
      </c>
      <c r="B58" s="100">
        <v>1590776</v>
      </c>
      <c r="C58" s="20">
        <v>1738526</v>
      </c>
      <c r="D58" s="20">
        <v>1958158</v>
      </c>
      <c r="E58" s="20">
        <v>2085525</v>
      </c>
      <c r="F58" s="20">
        <v>2234399</v>
      </c>
    </row>
    <row r="59" spans="1:6" s="16" customFormat="1" ht="10.199999999999999">
      <c r="A59" s="16" t="s">
        <v>120</v>
      </c>
      <c r="B59" s="82">
        <v>4877949</v>
      </c>
      <c r="C59" s="20">
        <v>5049244</v>
      </c>
      <c r="D59" s="20">
        <v>5333792</v>
      </c>
      <c r="E59" s="20">
        <v>5465128</v>
      </c>
      <c r="F59" s="20">
        <v>5397449</v>
      </c>
    </row>
    <row r="60" spans="1:6" s="16" customFormat="1" ht="10.199999999999999">
      <c r="B60" s="20"/>
      <c r="C60" s="20"/>
      <c r="D60" s="20"/>
      <c r="E60" s="20"/>
      <c r="F60" s="20"/>
    </row>
    <row r="61" spans="1:6" s="16" customFormat="1" ht="10.199999999999999">
      <c r="A61" s="27" t="s">
        <v>103</v>
      </c>
      <c r="B61" s="28"/>
      <c r="C61" s="28"/>
      <c r="D61" s="28"/>
      <c r="E61" s="28"/>
      <c r="F61" s="28"/>
    </row>
    <row r="62" spans="1:6" s="16" customFormat="1" ht="10.199999999999999">
      <c r="A62" s="16" t="s">
        <v>121</v>
      </c>
      <c r="B62" s="98">
        <v>10802396</v>
      </c>
      <c r="C62" s="20">
        <v>11300483</v>
      </c>
      <c r="D62" s="20">
        <v>12349021</v>
      </c>
      <c r="E62" s="20">
        <v>12901490</v>
      </c>
      <c r="F62" s="20">
        <v>13132241</v>
      </c>
    </row>
    <row r="63" spans="1:6" s="16" customFormat="1" ht="10.199999999999999">
      <c r="A63" s="16" t="s">
        <v>102</v>
      </c>
      <c r="B63" s="99">
        <v>9211620</v>
      </c>
      <c r="C63" s="20">
        <v>9561957</v>
      </c>
      <c r="D63" s="20">
        <v>10390863</v>
      </c>
      <c r="E63" s="20">
        <v>10815965</v>
      </c>
      <c r="F63" s="20">
        <v>10897842</v>
      </c>
    </row>
    <row r="64" spans="1:6" s="16" customFormat="1" ht="10.199999999999999">
      <c r="B64" s="20"/>
      <c r="C64" s="20"/>
      <c r="D64" s="20"/>
      <c r="E64" s="20"/>
      <c r="F64" s="20"/>
    </row>
    <row r="65" spans="1:9" s="16" customFormat="1" ht="10.199999999999999"/>
    <row r="66" spans="1:9">
      <c r="A66" s="16" t="s">
        <v>102</v>
      </c>
      <c r="B66" s="109">
        <f>B62-B58</f>
        <v>9211620</v>
      </c>
      <c r="C66" s="16"/>
      <c r="D66" s="16"/>
      <c r="E66" s="16"/>
      <c r="F66" s="16"/>
    </row>
    <row r="67" spans="1:9">
      <c r="A67" s="16"/>
      <c r="B67" s="16"/>
      <c r="C67" s="16"/>
      <c r="D67" s="16"/>
      <c r="E67" s="16"/>
      <c r="F67" s="16"/>
    </row>
    <row r="68" spans="1:9">
      <c r="A68" s="16" t="s">
        <v>121</v>
      </c>
      <c r="B68" s="110">
        <f>B48+B51+B57-B54</f>
        <v>10802396</v>
      </c>
      <c r="C68" s="16"/>
      <c r="D68" s="16"/>
      <c r="E68" s="16"/>
      <c r="F68" s="16"/>
    </row>
    <row r="69" spans="1:9">
      <c r="A69" s="16"/>
      <c r="B69" s="111">
        <f>B68-B62</f>
        <v>0</v>
      </c>
      <c r="C69" s="16"/>
      <c r="D69" s="16"/>
      <c r="E69" s="16"/>
      <c r="F69" s="16"/>
    </row>
    <row r="70" spans="1:9">
      <c r="A70" s="16"/>
      <c r="B70" s="16"/>
      <c r="C70" s="16"/>
      <c r="D70" s="16"/>
      <c r="E70" s="16"/>
      <c r="F70" s="16"/>
    </row>
    <row r="71" spans="1:9">
      <c r="A71" s="16"/>
      <c r="B71" s="16"/>
      <c r="C71" s="16"/>
      <c r="D71" s="16"/>
      <c r="E71" s="16"/>
      <c r="F71" s="16"/>
    </row>
    <row r="72" spans="1:9">
      <c r="A72" s="16"/>
      <c r="B72" s="16"/>
      <c r="C72" s="16"/>
      <c r="D72" s="16"/>
      <c r="E72" s="16"/>
      <c r="F72" s="16"/>
    </row>
    <row r="73" spans="1:9">
      <c r="A73" s="16"/>
      <c r="B73" s="188" t="s">
        <v>160</v>
      </c>
      <c r="C73" s="188" t="s">
        <v>161</v>
      </c>
      <c r="D73" s="188">
        <v>2012</v>
      </c>
      <c r="E73" s="188">
        <v>2013</v>
      </c>
      <c r="F73" s="188" t="s">
        <v>162</v>
      </c>
    </row>
    <row r="74" spans="1:9">
      <c r="A74" s="189" t="s">
        <v>163</v>
      </c>
      <c r="B74" s="190">
        <v>5639212</v>
      </c>
      <c r="C74" s="190">
        <v>5988244</v>
      </c>
      <c r="D74" s="190">
        <v>6582560</v>
      </c>
      <c r="E74" s="190">
        <v>6787204</v>
      </c>
      <c r="F74" s="190">
        <v>6958639</v>
      </c>
      <c r="H74" s="191">
        <f>SUM(E2:E4)/1000</f>
        <v>5894798.1960000005</v>
      </c>
      <c r="I74" s="192">
        <f>H74/B74-1</f>
        <v>4.5323033785571454E-2</v>
      </c>
    </row>
    <row r="75" spans="1:9">
      <c r="A75" s="189" t="s">
        <v>164</v>
      </c>
      <c r="B75" s="190">
        <v>1707777</v>
      </c>
      <c r="C75" s="190">
        <v>1825136</v>
      </c>
      <c r="D75" s="190">
        <v>2020794</v>
      </c>
      <c r="E75" s="190">
        <v>2113369</v>
      </c>
      <c r="F75" s="190">
        <v>2238084</v>
      </c>
      <c r="H75" s="191">
        <f>SUM(F2:F4)/1000</f>
        <v>1697861.98</v>
      </c>
      <c r="I75" s="192">
        <f t="shared" ref="I75:I78" si="0">H75/B75-1</f>
        <v>-5.8058048562547038E-3</v>
      </c>
    </row>
    <row r="76" spans="1:9">
      <c r="A76" s="189" t="s">
        <v>165</v>
      </c>
      <c r="B76" s="190">
        <v>2593167</v>
      </c>
      <c r="C76" s="190">
        <v>2921293</v>
      </c>
      <c r="D76" s="190">
        <v>3335697</v>
      </c>
      <c r="E76" s="190">
        <v>3278326</v>
      </c>
      <c r="F76" s="190">
        <v>3262778</v>
      </c>
      <c r="H76" s="191">
        <f>SUM(G2:G4)/1000</f>
        <v>2593168.1090000002</v>
      </c>
      <c r="I76" s="192">
        <f t="shared" si="0"/>
        <v>4.2766239127800532E-7</v>
      </c>
    </row>
    <row r="77" spans="1:9">
      <c r="A77" s="189" t="s">
        <v>166</v>
      </c>
      <c r="B77" s="190">
        <v>147418</v>
      </c>
      <c r="C77" s="190">
        <v>107991</v>
      </c>
      <c r="D77" s="190">
        <v>127344</v>
      </c>
      <c r="E77" s="190">
        <v>267804</v>
      </c>
      <c r="F77" s="190">
        <v>-98217</v>
      </c>
      <c r="H77" s="191">
        <f>SUM(H2:H4)/1000</f>
        <v>531017.02599999995</v>
      </c>
      <c r="I77" s="192"/>
    </row>
    <row r="78" spans="1:9">
      <c r="A78" s="189" t="s">
        <v>167</v>
      </c>
      <c r="B78" s="190">
        <v>7185923</v>
      </c>
      <c r="C78" s="190">
        <v>8011498</v>
      </c>
      <c r="D78" s="190">
        <v>8520542</v>
      </c>
      <c r="E78" s="190">
        <v>8675260</v>
      </c>
      <c r="F78" s="190">
        <v>9048752</v>
      </c>
      <c r="H78" s="191">
        <f>SUM(I2:I4)/1000</f>
        <v>7136345.0590000004</v>
      </c>
      <c r="I78" s="192">
        <f t="shared" si="0"/>
        <v>-6.8993142564983678E-3</v>
      </c>
    </row>
    <row r="79" spans="1:9">
      <c r="A79" s="189" t="s">
        <v>168</v>
      </c>
      <c r="B79" s="190">
        <v>6099860</v>
      </c>
      <c r="C79" s="190">
        <v>6744693</v>
      </c>
      <c r="D79" s="190">
        <v>7075805</v>
      </c>
      <c r="E79" s="190">
        <v>6990698</v>
      </c>
      <c r="F79" s="190">
        <v>7360423</v>
      </c>
    </row>
    <row r="80" spans="1:9">
      <c r="A80" s="189" t="s">
        <v>169</v>
      </c>
      <c r="B80" s="190">
        <v>1086063</v>
      </c>
      <c r="C80" s="190">
        <v>1266805</v>
      </c>
      <c r="D80" s="190">
        <v>1444737</v>
      </c>
      <c r="E80" s="190">
        <v>1684562</v>
      </c>
      <c r="F80" s="190">
        <v>1688329</v>
      </c>
    </row>
    <row r="81" spans="1:6">
      <c r="A81" s="189" t="s">
        <v>170</v>
      </c>
      <c r="B81" s="190">
        <v>6567498</v>
      </c>
      <c r="C81" s="190">
        <v>7781469</v>
      </c>
      <c r="D81" s="190">
        <v>8492424</v>
      </c>
      <c r="E81" s="190">
        <v>8432453</v>
      </c>
      <c r="F81" s="190">
        <v>8270441</v>
      </c>
    </row>
    <row r="82" spans="1:6">
      <c r="A82" s="189" t="s">
        <v>171</v>
      </c>
      <c r="B82" s="190">
        <v>5259458</v>
      </c>
      <c r="C82" s="190">
        <v>6376152</v>
      </c>
      <c r="D82" s="190">
        <v>7073389</v>
      </c>
      <c r="E82" s="190">
        <v>6977230</v>
      </c>
      <c r="F82" s="190">
        <v>6801008</v>
      </c>
    </row>
    <row r="83" spans="1:6">
      <c r="A83" s="189" t="s">
        <v>172</v>
      </c>
      <c r="B83" s="190">
        <v>1308040</v>
      </c>
      <c r="C83" s="190">
        <v>1405317</v>
      </c>
      <c r="D83" s="190">
        <v>1419035</v>
      </c>
      <c r="E83" s="190">
        <v>1455223</v>
      </c>
      <c r="F83" s="190">
        <v>1469433</v>
      </c>
    </row>
    <row r="84" spans="1:6">
      <c r="A84" s="189" t="s">
        <v>173</v>
      </c>
      <c r="B84" s="190">
        <v>10705999</v>
      </c>
      <c r="C84" s="190">
        <v>11072693</v>
      </c>
      <c r="D84" s="190">
        <v>12094513</v>
      </c>
      <c r="E84" s="190">
        <v>12689510</v>
      </c>
      <c r="F84" s="190">
        <v>13139595</v>
      </c>
    </row>
    <row r="85" spans="1:6">
      <c r="A85" s="189" t="s">
        <v>174</v>
      </c>
      <c r="B85" s="190">
        <v>102143</v>
      </c>
      <c r="C85" s="190">
        <v>234214</v>
      </c>
      <c r="D85" s="190">
        <v>262831</v>
      </c>
      <c r="E85" s="190">
        <v>225649</v>
      </c>
      <c r="F85" s="190">
        <v>90711</v>
      </c>
    </row>
    <row r="86" spans="1:6">
      <c r="A86" s="189" t="s">
        <v>175</v>
      </c>
      <c r="B86" s="190">
        <v>10808142</v>
      </c>
      <c r="C86" s="190">
        <v>11306907</v>
      </c>
      <c r="D86" s="190">
        <v>12357344</v>
      </c>
      <c r="E86" s="190">
        <v>12915159</v>
      </c>
      <c r="F86" s="190">
        <v>13230306</v>
      </c>
    </row>
  </sheetData>
  <hyperlinks>
    <hyperlink ref="A1" r:id="rId1" display="nattpong@econ.tu.ac.th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9"/>
  <sheetViews>
    <sheetView tabSelected="1" topLeftCell="A73" zoomScale="70" zoomScaleNormal="70" workbookViewId="0">
      <selection activeCell="E90" sqref="E90"/>
    </sheetView>
  </sheetViews>
  <sheetFormatPr defaultRowHeight="13.8"/>
  <cols>
    <col min="1" max="1" width="24.59765625" bestFit="1" customWidth="1"/>
    <col min="2" max="2" width="18.3984375" customWidth="1"/>
    <col min="3" max="3" width="13" bestFit="1" customWidth="1"/>
    <col min="4" max="4" width="20.09765625" bestFit="1" customWidth="1"/>
    <col min="5" max="5" width="21.19921875" bestFit="1" customWidth="1"/>
    <col min="6" max="6" width="24.3984375" bestFit="1" customWidth="1"/>
    <col min="7" max="7" width="19" bestFit="1" customWidth="1"/>
    <col min="8" max="8" width="12.09765625" customWidth="1"/>
    <col min="9" max="9" width="10.8984375" bestFit="1" customWidth="1"/>
    <col min="10" max="10" width="13" bestFit="1" customWidth="1"/>
  </cols>
  <sheetData>
    <row r="1" spans="1:10" ht="14.4" thickBot="1">
      <c r="A1" s="121" t="s">
        <v>135</v>
      </c>
      <c r="B1" s="16" t="s">
        <v>125</v>
      </c>
      <c r="C1" s="16" t="s">
        <v>90</v>
      </c>
      <c r="D1" s="16" t="s">
        <v>91</v>
      </c>
      <c r="E1" s="60" t="s">
        <v>72</v>
      </c>
      <c r="F1" s="60" t="s">
        <v>73</v>
      </c>
      <c r="G1" s="60" t="s">
        <v>74</v>
      </c>
      <c r="H1" s="60" t="s">
        <v>75</v>
      </c>
      <c r="I1" s="60" t="s">
        <v>123</v>
      </c>
      <c r="J1" s="116" t="s">
        <v>124</v>
      </c>
    </row>
    <row r="2" spans="1:10">
      <c r="A2" s="16" t="s">
        <v>125</v>
      </c>
      <c r="B2" s="32">
        <v>167539500</v>
      </c>
      <c r="C2" s="33">
        <v>1195667652</v>
      </c>
      <c r="D2" s="34">
        <v>167634601</v>
      </c>
      <c r="E2" s="71">
        <v>609945879</v>
      </c>
      <c r="F2" s="72">
        <v>5645334</v>
      </c>
      <c r="G2" s="72">
        <v>1585194</v>
      </c>
      <c r="H2" s="73">
        <v>29129745</v>
      </c>
      <c r="I2" s="68">
        <v>171920761</v>
      </c>
      <c r="J2" s="116">
        <f>SUM(B2:I2)</f>
        <v>2349068666</v>
      </c>
    </row>
    <row r="3" spans="1:10">
      <c r="A3" s="16" t="s">
        <v>90</v>
      </c>
      <c r="B3" s="36">
        <v>445125970</v>
      </c>
      <c r="C3" s="37">
        <v>8581619752</v>
      </c>
      <c r="D3" s="38">
        <v>2888248574</v>
      </c>
      <c r="E3" s="74">
        <v>2919975437</v>
      </c>
      <c r="F3" s="75">
        <v>184648447</v>
      </c>
      <c r="G3" s="75">
        <v>1733549349</v>
      </c>
      <c r="H3" s="76">
        <v>405858653</v>
      </c>
      <c r="I3" s="69">
        <v>6178978838</v>
      </c>
      <c r="J3" s="116">
        <f>SUM(B3:I3)</f>
        <v>23338005020</v>
      </c>
    </row>
    <row r="4" spans="1:10" ht="14.4" thickBot="1">
      <c r="A4" s="16" t="s">
        <v>91</v>
      </c>
      <c r="B4" s="40">
        <v>62616809</v>
      </c>
      <c r="C4" s="41">
        <v>950716643</v>
      </c>
      <c r="D4" s="42">
        <v>1970596999</v>
      </c>
      <c r="E4" s="77">
        <v>2364876880</v>
      </c>
      <c r="F4" s="78">
        <v>1507568199</v>
      </c>
      <c r="G4" s="78">
        <v>858033566</v>
      </c>
      <c r="H4" s="79">
        <v>96028628</v>
      </c>
      <c r="I4" s="70">
        <v>785445460</v>
      </c>
      <c r="J4" s="116">
        <f>SUM(B4:I4)</f>
        <v>8595883184</v>
      </c>
    </row>
    <row r="5" spans="1:10">
      <c r="A5" s="43" t="s">
        <v>66</v>
      </c>
      <c r="B5" s="44">
        <v>310362799</v>
      </c>
      <c r="C5" s="45">
        <v>905287560</v>
      </c>
      <c r="D5" s="46">
        <v>2287442845</v>
      </c>
      <c r="E5" s="35"/>
      <c r="F5" s="35"/>
      <c r="G5" s="35"/>
      <c r="H5" s="35"/>
      <c r="I5" s="35"/>
      <c r="J5" s="117"/>
    </row>
    <row r="6" spans="1:10">
      <c r="A6" s="43" t="s">
        <v>67</v>
      </c>
      <c r="B6" s="48">
        <v>757903156</v>
      </c>
      <c r="C6" s="49">
        <v>1583078023</v>
      </c>
      <c r="D6" s="50">
        <v>2848190048</v>
      </c>
      <c r="E6" s="35"/>
      <c r="F6" s="35"/>
      <c r="G6" s="35"/>
      <c r="H6" s="35"/>
      <c r="I6" s="35"/>
      <c r="J6" s="118"/>
    </row>
    <row r="7" spans="1:10" ht="14.4" thickBot="1">
      <c r="A7" s="43" t="s">
        <v>68</v>
      </c>
      <c r="B7" s="51">
        <v>44261120</v>
      </c>
      <c r="C7" s="52">
        <v>474739459</v>
      </c>
      <c r="D7" s="53">
        <v>1006208948</v>
      </c>
      <c r="E7" s="35"/>
      <c r="F7" s="35"/>
      <c r="G7" s="35"/>
      <c r="H7" s="35"/>
      <c r="I7" s="35"/>
      <c r="J7" s="35"/>
    </row>
    <row r="8" spans="1:10" ht="14.4" thickBot="1">
      <c r="A8" s="43" t="s">
        <v>69</v>
      </c>
      <c r="B8" s="54">
        <v>-450208</v>
      </c>
      <c r="C8" s="55">
        <v>623898552</v>
      </c>
      <c r="D8" s="56">
        <v>244004533</v>
      </c>
      <c r="E8" s="35"/>
      <c r="F8" s="35"/>
      <c r="G8" s="35"/>
      <c r="H8" s="35"/>
      <c r="I8" s="35"/>
      <c r="J8" s="35"/>
    </row>
    <row r="9" spans="1:10" ht="14.4" thickBot="1">
      <c r="A9" s="43" t="s">
        <v>122</v>
      </c>
      <c r="B9" s="57">
        <v>110523141</v>
      </c>
      <c r="C9" s="58">
        <v>5771094056</v>
      </c>
      <c r="D9" s="59">
        <v>529181986</v>
      </c>
      <c r="E9" s="35"/>
      <c r="F9" s="35"/>
      <c r="G9" s="35"/>
      <c r="H9" s="35"/>
      <c r="I9" s="35"/>
      <c r="J9" s="47"/>
    </row>
    <row r="10" spans="1:10" ht="14.4" thickBot="1">
      <c r="A10" s="43" t="s">
        <v>81</v>
      </c>
      <c r="B10" s="57">
        <v>4825333</v>
      </c>
      <c r="C10" s="58">
        <v>351994910</v>
      </c>
      <c r="D10" s="59">
        <v>644109</v>
      </c>
      <c r="E10" s="35"/>
      <c r="F10" s="35"/>
      <c r="G10" s="35"/>
      <c r="H10" s="35"/>
      <c r="I10" s="35"/>
      <c r="J10" s="47"/>
    </row>
    <row r="11" spans="1:10">
      <c r="A11" s="60" t="s">
        <v>85</v>
      </c>
      <c r="B11" s="35">
        <v>210042928</v>
      </c>
      <c r="C11" s="39">
        <v>1386466577</v>
      </c>
      <c r="D11" s="39">
        <v>-1596509505</v>
      </c>
      <c r="E11" s="61"/>
      <c r="F11" s="61"/>
      <c r="G11" s="61"/>
      <c r="H11" s="61"/>
      <c r="I11" s="61"/>
      <c r="J11" s="16"/>
    </row>
    <row r="12" spans="1:10">
      <c r="A12" s="60" t="s">
        <v>86</v>
      </c>
      <c r="B12" s="35">
        <v>180353705</v>
      </c>
      <c r="C12" s="39">
        <v>1142452647</v>
      </c>
      <c r="D12" s="39">
        <v>-1322806352</v>
      </c>
      <c r="E12" s="61"/>
      <c r="F12" s="61"/>
      <c r="G12" s="61"/>
      <c r="H12" s="61"/>
      <c r="I12" s="61"/>
      <c r="J12" s="16"/>
    </row>
    <row r="13" spans="1:10">
      <c r="A13" s="60" t="s">
        <v>87</v>
      </c>
      <c r="B13" s="35">
        <v>55964413</v>
      </c>
      <c r="C13" s="39">
        <v>370989189</v>
      </c>
      <c r="D13" s="39">
        <v>-426953602</v>
      </c>
      <c r="E13" s="61"/>
      <c r="F13" s="61"/>
      <c r="G13" s="61"/>
      <c r="H13" s="61"/>
      <c r="I13" s="61"/>
      <c r="J13" s="16"/>
    </row>
    <row r="14" spans="1:10">
      <c r="A14" s="16"/>
      <c r="B14" s="47"/>
      <c r="C14" s="39"/>
      <c r="D14" s="39"/>
      <c r="E14" s="47"/>
      <c r="F14" s="47"/>
      <c r="G14" s="16"/>
      <c r="H14" s="16"/>
      <c r="I14" s="16"/>
      <c r="J14" s="16"/>
    </row>
    <row r="15" spans="1:10">
      <c r="A15" s="63" t="s">
        <v>132</v>
      </c>
      <c r="B15" s="80">
        <f>Comparison_IO_NI!B15</f>
        <v>2349068666</v>
      </c>
      <c r="C15" s="80">
        <f>Comparison_IO_NI!C15</f>
        <v>23338005020</v>
      </c>
      <c r="D15" s="80">
        <f>Comparison_IO_NI!D15</f>
        <v>8595883184</v>
      </c>
      <c r="E15" s="23"/>
      <c r="F15" s="23"/>
      <c r="G15" s="23"/>
      <c r="H15" s="23"/>
      <c r="I15" s="23"/>
      <c r="J15" s="23"/>
    </row>
    <row r="16" spans="1:10">
      <c r="A16" s="23"/>
      <c r="B16" s="119"/>
      <c r="C16" s="64"/>
      <c r="D16" s="64"/>
      <c r="E16" s="23"/>
      <c r="F16" s="23"/>
      <c r="G16" s="23"/>
      <c r="H16" s="23"/>
      <c r="I16" s="23"/>
      <c r="J16" s="23"/>
    </row>
    <row r="17" spans="1:10">
      <c r="A17" s="23"/>
      <c r="B17" s="119"/>
      <c r="C17" s="64"/>
      <c r="D17" s="64"/>
      <c r="E17" s="23"/>
      <c r="F17" s="23"/>
      <c r="G17" s="23"/>
      <c r="H17" s="23"/>
      <c r="I17" s="23"/>
      <c r="J17" s="23"/>
    </row>
    <row r="18" spans="1:10">
      <c r="A18" s="105" t="s">
        <v>136</v>
      </c>
      <c r="B18" s="105"/>
      <c r="C18" s="105"/>
      <c r="D18" s="105"/>
      <c r="E18" s="105"/>
    </row>
    <row r="19" spans="1:10" s="3" customFormat="1" ht="14.4" thickBot="1">
      <c r="A19" s="135"/>
      <c r="B19" s="16" t="s">
        <v>125</v>
      </c>
      <c r="C19" s="16" t="s">
        <v>90</v>
      </c>
      <c r="D19" s="16" t="s">
        <v>91</v>
      </c>
      <c r="E19" s="135"/>
    </row>
    <row r="20" spans="1:10">
      <c r="A20" s="15" t="s">
        <v>125</v>
      </c>
      <c r="B20" s="122">
        <f t="shared" ref="B20:B28" si="0">B2/B$15</f>
        <v>7.1321669913245525E-2</v>
      </c>
      <c r="C20" s="123">
        <f t="shared" ref="C20:D20" si="1">C2/C$15</f>
        <v>5.1232641820727488E-2</v>
      </c>
      <c r="D20" s="124">
        <f t="shared" si="1"/>
        <v>1.9501730934644121E-2</v>
      </c>
    </row>
    <row r="21" spans="1:10">
      <c r="A21" s="15" t="s">
        <v>90</v>
      </c>
      <c r="B21" s="125">
        <f t="shared" si="0"/>
        <v>0.18949040376838436</v>
      </c>
      <c r="C21" s="126">
        <f t="shared" ref="C21:D26" si="2">C3/C$15</f>
        <v>0.36771008253043902</v>
      </c>
      <c r="D21" s="127">
        <f t="shared" si="2"/>
        <v>0.33600370225785053</v>
      </c>
    </row>
    <row r="22" spans="1:10" ht="14.4" thickBot="1">
      <c r="A22" s="15" t="s">
        <v>91</v>
      </c>
      <c r="B22" s="125">
        <f t="shared" si="0"/>
        <v>2.6656014745888232E-2</v>
      </c>
      <c r="C22" s="126">
        <f t="shared" si="2"/>
        <v>4.0736842852902945E-2</v>
      </c>
      <c r="D22" s="127">
        <f t="shared" si="2"/>
        <v>0.22924892728509652</v>
      </c>
    </row>
    <row r="23" spans="1:10">
      <c r="A23" s="15" t="s">
        <v>66</v>
      </c>
      <c r="B23" s="122">
        <f t="shared" si="0"/>
        <v>0.13212163760563311</v>
      </c>
      <c r="C23" s="123">
        <f t="shared" si="2"/>
        <v>3.8790271885887184E-2</v>
      </c>
      <c r="D23" s="124">
        <f t="shared" si="2"/>
        <v>0.26610911247115898</v>
      </c>
    </row>
    <row r="24" spans="1:10">
      <c r="A24" s="15" t="s">
        <v>67</v>
      </c>
      <c r="B24" s="125">
        <f t="shared" si="0"/>
        <v>0.32263984742964513</v>
      </c>
      <c r="C24" s="126">
        <f t="shared" si="2"/>
        <v>6.7832619868037028E-2</v>
      </c>
      <c r="D24" s="127">
        <f t="shared" si="2"/>
        <v>0.33134350328323403</v>
      </c>
    </row>
    <row r="25" spans="1:10">
      <c r="A25" s="15" t="s">
        <v>68</v>
      </c>
      <c r="B25" s="125">
        <f t="shared" si="0"/>
        <v>1.8841986460688673E-2</v>
      </c>
      <c r="C25" s="126">
        <f t="shared" si="2"/>
        <v>2.0341904057058945E-2</v>
      </c>
      <c r="D25" s="127">
        <f t="shared" si="2"/>
        <v>0.11705707563277654</v>
      </c>
    </row>
    <row r="26" spans="1:10" ht="14.4" thickBot="1">
      <c r="A26" s="15" t="s">
        <v>69</v>
      </c>
      <c r="B26" s="128">
        <f t="shared" si="0"/>
        <v>-1.9165382711720187E-4</v>
      </c>
      <c r="C26" s="129">
        <f t="shared" si="2"/>
        <v>2.6733156988583081E-2</v>
      </c>
      <c r="D26" s="130">
        <f t="shared" si="2"/>
        <v>2.8386208581123965E-2</v>
      </c>
    </row>
    <row r="27" spans="1:10" ht="14.4" thickBot="1">
      <c r="A27" s="15" t="s">
        <v>122</v>
      </c>
      <c r="B27" s="128">
        <f t="shared" si="0"/>
        <v>4.7049770234345291E-2</v>
      </c>
      <c r="C27" s="129">
        <f t="shared" ref="C27:D27" si="3">C9/C$15</f>
        <v>0.24728309258029288</v>
      </c>
      <c r="D27" s="130">
        <f t="shared" si="3"/>
        <v>6.1562258894466614E-2</v>
      </c>
    </row>
    <row r="28" spans="1:10" ht="14.4" thickBot="1">
      <c r="A28" s="15" t="s">
        <v>81</v>
      </c>
      <c r="B28" s="131">
        <f t="shared" si="0"/>
        <v>2.0541472754036557E-3</v>
      </c>
      <c r="C28" s="132">
        <f t="shared" ref="C28:D28" si="4">C10/C$15</f>
        <v>1.5082476402689539E-2</v>
      </c>
      <c r="D28" s="133">
        <f t="shared" si="4"/>
        <v>7.4932265389426913E-5</v>
      </c>
    </row>
    <row r="29" spans="1:10">
      <c r="A29" s="15"/>
      <c r="B29" s="16"/>
      <c r="C29" s="16"/>
      <c r="D29" s="16"/>
    </row>
    <row r="31" spans="1:10">
      <c r="A31" s="134" t="s">
        <v>137</v>
      </c>
      <c r="B31" s="105"/>
      <c r="C31" s="105"/>
      <c r="D31" s="105"/>
      <c r="E31" s="105"/>
    </row>
    <row r="32" spans="1:10" s="3" customFormat="1" ht="14.4" thickBot="1">
      <c r="A32" s="136"/>
      <c r="B32" s="148" t="s">
        <v>125</v>
      </c>
      <c r="C32" s="148" t="s">
        <v>90</v>
      </c>
      <c r="D32" s="148" t="s">
        <v>91</v>
      </c>
      <c r="E32" s="135"/>
    </row>
    <row r="33" spans="1:5">
      <c r="A33" s="16" t="s">
        <v>125</v>
      </c>
      <c r="B33" s="149">
        <v>1</v>
      </c>
      <c r="C33" s="150">
        <v>0</v>
      </c>
      <c r="D33" s="151">
        <v>0</v>
      </c>
      <c r="E33" s="16"/>
    </row>
    <row r="34" spans="1:5">
      <c r="A34" s="16" t="s">
        <v>90</v>
      </c>
      <c r="B34" s="152">
        <v>0</v>
      </c>
      <c r="C34" s="153">
        <v>1</v>
      </c>
      <c r="D34" s="154">
        <v>0</v>
      </c>
      <c r="E34" s="16"/>
    </row>
    <row r="35" spans="1:5" ht="14.4" thickBot="1">
      <c r="A35" s="16" t="s">
        <v>91</v>
      </c>
      <c r="B35" s="155">
        <v>0</v>
      </c>
      <c r="C35" s="156">
        <v>0</v>
      </c>
      <c r="D35" s="157">
        <v>1</v>
      </c>
      <c r="E35" s="16"/>
    </row>
    <row r="36" spans="1:5">
      <c r="A36" s="16"/>
      <c r="B36" s="19"/>
      <c r="C36" s="19"/>
      <c r="D36" s="19"/>
      <c r="E36" s="16"/>
    </row>
    <row r="38" spans="1:5">
      <c r="A38" s="134" t="s">
        <v>138</v>
      </c>
      <c r="B38" s="105"/>
      <c r="C38" s="105"/>
      <c r="D38" s="105"/>
      <c r="E38" s="105"/>
    </row>
    <row r="39" spans="1:5" ht="14.4" thickBot="1">
      <c r="A39" s="15"/>
      <c r="B39" s="147" t="s">
        <v>125</v>
      </c>
      <c r="C39" s="147" t="s">
        <v>90</v>
      </c>
      <c r="D39" s="147" t="s">
        <v>91</v>
      </c>
    </row>
    <row r="40" spans="1:5">
      <c r="A40" s="15" t="s">
        <v>125</v>
      </c>
      <c r="B40" s="158">
        <f>B33-B20</f>
        <v>0.92867833008675449</v>
      </c>
      <c r="C40" s="159">
        <f t="shared" ref="C40:D40" si="5">C33-C20</f>
        <v>-5.1232641820727488E-2</v>
      </c>
      <c r="D40" s="160">
        <f t="shared" si="5"/>
        <v>-1.9501730934644121E-2</v>
      </c>
    </row>
    <row r="41" spans="1:5">
      <c r="A41" s="15" t="s">
        <v>90</v>
      </c>
      <c r="B41" s="161">
        <f t="shared" ref="B41:D42" si="6">B34-B21</f>
        <v>-0.18949040376838436</v>
      </c>
      <c r="C41" s="162">
        <f t="shared" si="6"/>
        <v>0.63228991746956098</v>
      </c>
      <c r="D41" s="163">
        <f t="shared" si="6"/>
        <v>-0.33600370225785053</v>
      </c>
    </row>
    <row r="42" spans="1:5" ht="14.4" thickBot="1">
      <c r="A42" s="15" t="s">
        <v>91</v>
      </c>
      <c r="B42" s="164">
        <f t="shared" si="6"/>
        <v>-2.6656014745888232E-2</v>
      </c>
      <c r="C42" s="165">
        <f t="shared" si="6"/>
        <v>-4.0736842852902945E-2</v>
      </c>
      <c r="D42" s="166">
        <f t="shared" si="6"/>
        <v>0.77075107271490351</v>
      </c>
    </row>
    <row r="43" spans="1:5">
      <c r="A43" s="15"/>
      <c r="B43" s="15"/>
      <c r="C43" s="15"/>
      <c r="D43" s="15"/>
    </row>
    <row r="44" spans="1:5">
      <c r="A44" s="134" t="s">
        <v>139</v>
      </c>
      <c r="B44" s="105"/>
      <c r="C44" s="105"/>
      <c r="D44" s="105"/>
      <c r="E44" s="105"/>
    </row>
    <row r="45" spans="1:5" ht="14.4" thickBot="1">
      <c r="B45" s="147" t="s">
        <v>125</v>
      </c>
      <c r="C45" s="147" t="s">
        <v>90</v>
      </c>
      <c r="D45" s="147" t="s">
        <v>91</v>
      </c>
      <c r="E45" s="142" t="s">
        <v>141</v>
      </c>
    </row>
    <row r="46" spans="1:5">
      <c r="A46" s="15" t="s">
        <v>125</v>
      </c>
      <c r="B46" s="149">
        <f t="array" ref="B46:D48">MINVERSE(B40:D42)</f>
        <v>1.0978151031214858</v>
      </c>
      <c r="C46" s="150">
        <v>9.336473803894059E-2</v>
      </c>
      <c r="D46" s="151">
        <v>6.8478908777341793E-2</v>
      </c>
      <c r="E46" s="26">
        <f>SUM(B46:D46)</f>
        <v>1.2596587499377683</v>
      </c>
    </row>
    <row r="47" spans="1:5">
      <c r="A47" s="15" t="s">
        <v>90</v>
      </c>
      <c r="B47" s="152">
        <v>0.35927009223746043</v>
      </c>
      <c r="C47" s="153">
        <v>1.6578117656340623</v>
      </c>
      <c r="D47" s="154">
        <v>0.73180213370910596</v>
      </c>
      <c r="E47" s="26">
        <f t="shared" ref="E47:E48" si="7">SUM(B47:D47)</f>
        <v>2.7488839915806289</v>
      </c>
    </row>
    <row r="48" spans="1:5" ht="14.4" thickBot="1">
      <c r="A48" s="15" t="s">
        <v>91</v>
      </c>
      <c r="B48" s="155">
        <v>5.6956008782005886E-2</v>
      </c>
      <c r="C48" s="156">
        <v>9.0850018493767795E-2</v>
      </c>
      <c r="D48" s="157">
        <v>1.3384823191859179</v>
      </c>
      <c r="E48" s="26">
        <f t="shared" si="7"/>
        <v>1.4862883464616916</v>
      </c>
    </row>
    <row r="49" spans="1:5">
      <c r="B49" s="167"/>
      <c r="C49" s="167"/>
      <c r="D49" s="167"/>
    </row>
    <row r="50" spans="1:5">
      <c r="A50" s="143" t="s">
        <v>140</v>
      </c>
      <c r="B50" s="26">
        <f>SUM(B46:B48)</f>
        <v>1.5140412041409519</v>
      </c>
      <c r="C50" s="26">
        <f t="shared" ref="C50:D50" si="8">SUM(C46:C48)</f>
        <v>1.8420265221667707</v>
      </c>
      <c r="D50" s="26">
        <f t="shared" si="8"/>
        <v>2.1387633616723658</v>
      </c>
      <c r="E50" s="16"/>
    </row>
    <row r="51" spans="1:5">
      <c r="B51" s="16"/>
      <c r="C51" s="16"/>
      <c r="D51" s="16"/>
      <c r="E51" s="16"/>
    </row>
    <row r="52" spans="1:5">
      <c r="B52" s="16"/>
      <c r="C52" s="16"/>
      <c r="D52" s="16"/>
      <c r="E52" s="16"/>
    </row>
    <row r="53" spans="1:5">
      <c r="B53" s="16"/>
      <c r="C53" s="16"/>
      <c r="D53" s="16"/>
      <c r="E53" s="16"/>
    </row>
    <row r="54" spans="1:5">
      <c r="A54" s="106" t="s">
        <v>142</v>
      </c>
      <c r="B54" s="144"/>
      <c r="C54" s="144"/>
      <c r="D54" s="144"/>
      <c r="E54" s="144"/>
    </row>
    <row r="55" spans="1:5" s="145" customFormat="1" ht="14.4" thickBot="1">
      <c r="B55" s="147" t="s">
        <v>125</v>
      </c>
      <c r="C55" s="147" t="s">
        <v>90</v>
      </c>
      <c r="D55" s="147" t="s">
        <v>91</v>
      </c>
      <c r="E55" s="146"/>
    </row>
    <row r="56" spans="1:5" ht="14.4" thickBot="1">
      <c r="A56" s="16"/>
      <c r="B56" s="168">
        <f>SUM(B23:B26)</f>
        <v>0.47341181766884971</v>
      </c>
      <c r="C56" s="169">
        <f>SUM(C23:C26)</f>
        <v>0.15369795279956625</v>
      </c>
      <c r="D56" s="170">
        <f>SUM(D23:D26)</f>
        <v>0.74289589996829353</v>
      </c>
      <c r="E56" s="16"/>
    </row>
    <row r="57" spans="1:5">
      <c r="A57" s="16"/>
      <c r="B57" s="19"/>
      <c r="C57" s="19"/>
      <c r="D57" s="19"/>
      <c r="E57" s="16"/>
    </row>
    <row r="58" spans="1:5">
      <c r="A58" s="16"/>
      <c r="B58" s="19"/>
      <c r="C58" s="19"/>
      <c r="D58" s="19"/>
      <c r="E58" s="16"/>
    </row>
    <row r="59" spans="1:5">
      <c r="A59" s="174" t="s">
        <v>143</v>
      </c>
      <c r="B59" s="174"/>
      <c r="C59" s="174"/>
      <c r="D59" s="174"/>
      <c r="E59" s="174"/>
    </row>
    <row r="60" spans="1:5" s="3" customFormat="1">
      <c r="A60" s="178"/>
      <c r="B60" s="178"/>
      <c r="C60" s="178"/>
      <c r="D60" s="178"/>
      <c r="E60" s="178"/>
    </row>
    <row r="61" spans="1:5" s="23" customFormat="1" ht="10.8" thickBot="1">
      <c r="B61" s="23" t="s">
        <v>139</v>
      </c>
      <c r="E61" s="23" t="s">
        <v>145</v>
      </c>
    </row>
    <row r="62" spans="1:5">
      <c r="A62" s="30" t="s">
        <v>144</v>
      </c>
      <c r="B62" s="137">
        <f>B46</f>
        <v>1.0978151031214858</v>
      </c>
      <c r="C62" s="138">
        <f t="shared" ref="C62:D62" si="9">C46</f>
        <v>9.336473803894059E-2</v>
      </c>
      <c r="D62" s="138">
        <f t="shared" si="9"/>
        <v>6.8478908777341793E-2</v>
      </c>
      <c r="E62" s="171">
        <f>I2*0.05</f>
        <v>8596038.0500000007</v>
      </c>
    </row>
    <row r="63" spans="1:5">
      <c r="B63" s="139">
        <f t="shared" ref="B63:D64" si="10">B47</f>
        <v>0.35927009223746043</v>
      </c>
      <c r="C63" s="87">
        <f t="shared" si="10"/>
        <v>1.6578117656340623</v>
      </c>
      <c r="D63" s="87">
        <f t="shared" si="10"/>
        <v>0.73180213370910596</v>
      </c>
      <c r="E63" s="172">
        <f>I3*0.05</f>
        <v>308948941.90000004</v>
      </c>
    </row>
    <row r="64" spans="1:5" ht="14.4" thickBot="1">
      <c r="B64" s="140">
        <f t="shared" si="10"/>
        <v>5.6956008782005886E-2</v>
      </c>
      <c r="C64" s="141">
        <f t="shared" si="10"/>
        <v>9.0850018493767795E-2</v>
      </c>
      <c r="D64" s="141">
        <f t="shared" si="10"/>
        <v>1.3384823191859179</v>
      </c>
      <c r="E64" s="173">
        <f>I4*0.05</f>
        <v>39272273</v>
      </c>
    </row>
    <row r="66" spans="1:5" ht="14.4" thickBot="1">
      <c r="B66" s="23" t="s">
        <v>147</v>
      </c>
    </row>
    <row r="67" spans="1:5">
      <c r="A67" s="15" t="s">
        <v>149</v>
      </c>
      <c r="B67" s="175"/>
      <c r="C67" s="15"/>
    </row>
    <row r="68" spans="1:5">
      <c r="A68" s="15" t="s">
        <v>150</v>
      </c>
      <c r="B68" s="176"/>
      <c r="C68" s="15"/>
    </row>
    <row r="69" spans="1:5" ht="14.4" thickBot="1">
      <c r="A69" s="15" t="s">
        <v>151</v>
      </c>
      <c r="B69" s="177"/>
      <c r="C69" s="15"/>
    </row>
    <row r="70" spans="1:5">
      <c r="A70" s="15"/>
      <c r="B70" s="15"/>
      <c r="C70" s="15"/>
    </row>
    <row r="71" spans="1:5" ht="14.4" thickBot="1">
      <c r="B71" s="182" t="s">
        <v>142</v>
      </c>
      <c r="E71" s="23" t="s">
        <v>147</v>
      </c>
    </row>
    <row r="72" spans="1:5" ht="14.4" thickBot="1">
      <c r="A72" s="30" t="s">
        <v>146</v>
      </c>
      <c r="B72" s="179">
        <f>B56</f>
        <v>0.47341181766884971</v>
      </c>
      <c r="C72" s="180">
        <f>C56</f>
        <v>0.15369795279956625</v>
      </c>
      <c r="D72" s="180">
        <f>D56</f>
        <v>0.74289589996829353</v>
      </c>
      <c r="E72" s="171"/>
    </row>
    <row r="73" spans="1:5">
      <c r="E73" s="172"/>
    </row>
    <row r="74" spans="1:5" ht="14.4" thickBot="1">
      <c r="E74" s="173"/>
    </row>
    <row r="76" spans="1:5" ht="14.4" thickBot="1"/>
    <row r="77" spans="1:5" ht="14.4" thickBot="1">
      <c r="A77" s="24" t="s">
        <v>148</v>
      </c>
      <c r="B77" s="183"/>
      <c r="D77" s="231">
        <f>SUM(B5:D8)</f>
        <v>11084926835</v>
      </c>
      <c r="E77" t="s">
        <v>214</v>
      </c>
    </row>
    <row r="78" spans="1:5" ht="14.4" thickBot="1"/>
    <row r="79" spans="1:5" ht="14.4" thickBot="1">
      <c r="A79" s="24" t="s">
        <v>213</v>
      </c>
      <c r="B79" s="184"/>
    </row>
    <row r="83" spans="1:7">
      <c r="A83" s="174" t="s">
        <v>152</v>
      </c>
      <c r="B83" s="174"/>
      <c r="C83" s="174"/>
      <c r="D83" s="174"/>
      <c r="E83" s="174"/>
    </row>
    <row r="86" spans="1:7" ht="14.4" thickBot="1">
      <c r="A86" s="23"/>
      <c r="B86" s="23" t="s">
        <v>139</v>
      </c>
      <c r="C86" s="23"/>
      <c r="D86" s="23"/>
      <c r="E86" s="23" t="s">
        <v>145</v>
      </c>
    </row>
    <row r="87" spans="1:7">
      <c r="A87" s="30" t="s">
        <v>144</v>
      </c>
      <c r="B87" s="137">
        <f>B46</f>
        <v>1.0978151031214858</v>
      </c>
      <c r="C87" s="138">
        <f t="shared" ref="C87:D87" si="11">C46</f>
        <v>9.336473803894059E-2</v>
      </c>
      <c r="D87" s="138">
        <f t="shared" si="11"/>
        <v>6.8478908777341793E-2</v>
      </c>
      <c r="E87" s="171">
        <f>0.05*I2</f>
        <v>8596038.0500000007</v>
      </c>
    </row>
    <row r="88" spans="1:7">
      <c r="B88" s="139">
        <f t="shared" ref="B88:D89" si="12">B47</f>
        <v>0.35927009223746043</v>
      </c>
      <c r="C88" s="87">
        <f t="shared" si="12"/>
        <v>1.6578117656340623</v>
      </c>
      <c r="D88" s="87">
        <f t="shared" si="12"/>
        <v>0.73180213370910596</v>
      </c>
      <c r="E88" s="172">
        <f t="shared" ref="E88:E89" si="13">0.05*I3</f>
        <v>308948941.90000004</v>
      </c>
    </row>
    <row r="89" spans="1:7" ht="14.4" thickBot="1">
      <c r="B89" s="140">
        <f t="shared" si="12"/>
        <v>5.6956008782005886E-2</v>
      </c>
      <c r="C89" s="141">
        <f t="shared" si="12"/>
        <v>9.0850018493767795E-2</v>
      </c>
      <c r="D89" s="141">
        <f t="shared" si="12"/>
        <v>1.3384823191859179</v>
      </c>
      <c r="E89" s="173">
        <f t="shared" si="13"/>
        <v>39272273</v>
      </c>
    </row>
    <row r="91" spans="1:7" ht="14.4" thickBot="1">
      <c r="B91" s="23" t="s">
        <v>147</v>
      </c>
    </row>
    <row r="92" spans="1:7">
      <c r="A92" s="15" t="s">
        <v>149</v>
      </c>
      <c r="B92" s="175"/>
      <c r="C92" s="15"/>
    </row>
    <row r="93" spans="1:7">
      <c r="A93" s="15" t="s">
        <v>150</v>
      </c>
      <c r="B93" s="176"/>
      <c r="C93" s="15"/>
    </row>
    <row r="94" spans="1:7" ht="14.4" thickBot="1">
      <c r="A94" s="15" t="s">
        <v>151</v>
      </c>
      <c r="B94" s="177"/>
      <c r="C94" s="15"/>
    </row>
    <row r="95" spans="1:7">
      <c r="A95" s="15"/>
      <c r="B95" s="15"/>
      <c r="C95" s="15"/>
    </row>
    <row r="96" spans="1:7" ht="14.4" thickBot="1">
      <c r="B96" s="182" t="s">
        <v>153</v>
      </c>
      <c r="E96" s="23" t="s">
        <v>147</v>
      </c>
      <c r="G96" s="81"/>
    </row>
    <row r="97" spans="1:7" ht="14.4" thickBot="1">
      <c r="A97" s="30" t="s">
        <v>146</v>
      </c>
      <c r="B97" s="179">
        <f>B23</f>
        <v>0.13212163760563311</v>
      </c>
      <c r="C97" s="180">
        <f>C23</f>
        <v>3.8790271885887184E-2</v>
      </c>
      <c r="D97" s="181">
        <f>D23</f>
        <v>0.26610911247115898</v>
      </c>
      <c r="E97" s="185"/>
    </row>
    <row r="98" spans="1:7">
      <c r="E98" s="172"/>
    </row>
    <row r="99" spans="1:7" ht="14.4" thickBot="1">
      <c r="E99" s="173"/>
    </row>
    <row r="100" spans="1:7">
      <c r="G100" s="187"/>
    </row>
    <row r="101" spans="1:7" ht="14.4" thickBot="1">
      <c r="D101" s="23" t="s">
        <v>157</v>
      </c>
      <c r="E101" s="23" t="s">
        <v>159</v>
      </c>
      <c r="G101" s="81"/>
    </row>
    <row r="102" spans="1:7" ht="14.4" thickBot="1">
      <c r="A102" s="23" t="s">
        <v>154</v>
      </c>
      <c r="B102" s="183"/>
      <c r="D102" s="186">
        <f>B102*1000</f>
        <v>0</v>
      </c>
      <c r="E102" s="186">
        <f>D102/D104</f>
        <v>0</v>
      </c>
    </row>
    <row r="103" spans="1:7" ht="14.4" thickBot="1">
      <c r="A103" s="16" t="s">
        <v>155</v>
      </c>
      <c r="D103" s="23" t="s">
        <v>158</v>
      </c>
      <c r="E103" s="62"/>
    </row>
    <row r="104" spans="1:7" ht="14.4" thickBot="1">
      <c r="A104" s="23" t="s">
        <v>156</v>
      </c>
      <c r="B104" s="184"/>
      <c r="D104" s="232">
        <f>AVERAGE(NSO_LFS!N16:Q16)*12</f>
        <v>111146.34</v>
      </c>
      <c r="E104" s="62"/>
    </row>
    <row r="105" spans="1:7">
      <c r="D105" s="62"/>
      <c r="E105" s="62"/>
    </row>
    <row r="106" spans="1:7">
      <c r="D106" s="62"/>
      <c r="E106" s="62"/>
    </row>
    <row r="107" spans="1:7">
      <c r="D107" s="62"/>
      <c r="E107" s="62"/>
    </row>
    <row r="108" spans="1:7">
      <c r="D108" s="62"/>
      <c r="E108" s="62"/>
    </row>
    <row r="109" spans="1:7">
      <c r="D109" s="62"/>
      <c r="E109" s="62"/>
    </row>
  </sheetData>
  <hyperlinks>
    <hyperlink ref="A1" r:id="rId1" display="nattpong@econ.tu.ac.th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F5FCA-AE64-4061-963E-EBE5804C0D03}">
  <dimension ref="A1:AN26"/>
  <sheetViews>
    <sheetView workbookViewId="0">
      <selection activeCell="E23" sqref="E23"/>
    </sheetView>
  </sheetViews>
  <sheetFormatPr defaultColWidth="8.19921875" defaultRowHeight="14.1" customHeight="1"/>
  <cols>
    <col min="1" max="1" width="24.296875" style="195" customWidth="1"/>
    <col min="2" max="37" width="8.59765625" style="195" customWidth="1"/>
    <col min="38" max="38" width="9.09765625" style="195" customWidth="1"/>
    <col min="39" max="40" width="8.59765625" style="195" customWidth="1"/>
    <col min="41" max="256" width="8.19921875" style="195"/>
    <col min="257" max="257" width="24.296875" style="195" customWidth="1"/>
    <col min="258" max="293" width="8.59765625" style="195" customWidth="1"/>
    <col min="294" max="294" width="9.09765625" style="195" customWidth="1"/>
    <col min="295" max="296" width="8.59765625" style="195" customWidth="1"/>
    <col min="297" max="512" width="8.19921875" style="195"/>
    <col min="513" max="513" width="24.296875" style="195" customWidth="1"/>
    <col min="514" max="549" width="8.59765625" style="195" customWidth="1"/>
    <col min="550" max="550" width="9.09765625" style="195" customWidth="1"/>
    <col min="551" max="552" width="8.59765625" style="195" customWidth="1"/>
    <col min="553" max="768" width="8.19921875" style="195"/>
    <col min="769" max="769" width="24.296875" style="195" customWidth="1"/>
    <col min="770" max="805" width="8.59765625" style="195" customWidth="1"/>
    <col min="806" max="806" width="9.09765625" style="195" customWidth="1"/>
    <col min="807" max="808" width="8.59765625" style="195" customWidth="1"/>
    <col min="809" max="1024" width="8.19921875" style="195"/>
    <col min="1025" max="1025" width="24.296875" style="195" customWidth="1"/>
    <col min="1026" max="1061" width="8.59765625" style="195" customWidth="1"/>
    <col min="1062" max="1062" width="9.09765625" style="195" customWidth="1"/>
    <col min="1063" max="1064" width="8.59765625" style="195" customWidth="1"/>
    <col min="1065" max="1280" width="8.19921875" style="195"/>
    <col min="1281" max="1281" width="24.296875" style="195" customWidth="1"/>
    <col min="1282" max="1317" width="8.59765625" style="195" customWidth="1"/>
    <col min="1318" max="1318" width="9.09765625" style="195" customWidth="1"/>
    <col min="1319" max="1320" width="8.59765625" style="195" customWidth="1"/>
    <col min="1321" max="1536" width="8.19921875" style="195"/>
    <col min="1537" max="1537" width="24.296875" style="195" customWidth="1"/>
    <col min="1538" max="1573" width="8.59765625" style="195" customWidth="1"/>
    <col min="1574" max="1574" width="9.09765625" style="195" customWidth="1"/>
    <col min="1575" max="1576" width="8.59765625" style="195" customWidth="1"/>
    <col min="1577" max="1792" width="8.19921875" style="195"/>
    <col min="1793" max="1793" width="24.296875" style="195" customWidth="1"/>
    <col min="1794" max="1829" width="8.59765625" style="195" customWidth="1"/>
    <col min="1830" max="1830" width="9.09765625" style="195" customWidth="1"/>
    <col min="1831" max="1832" width="8.59765625" style="195" customWidth="1"/>
    <col min="1833" max="2048" width="8.19921875" style="195"/>
    <col min="2049" max="2049" width="24.296875" style="195" customWidth="1"/>
    <col min="2050" max="2085" width="8.59765625" style="195" customWidth="1"/>
    <col min="2086" max="2086" width="9.09765625" style="195" customWidth="1"/>
    <col min="2087" max="2088" width="8.59765625" style="195" customWidth="1"/>
    <col min="2089" max="2304" width="8.19921875" style="195"/>
    <col min="2305" max="2305" width="24.296875" style="195" customWidth="1"/>
    <col min="2306" max="2341" width="8.59765625" style="195" customWidth="1"/>
    <col min="2342" max="2342" width="9.09765625" style="195" customWidth="1"/>
    <col min="2343" max="2344" width="8.59765625" style="195" customWidth="1"/>
    <col min="2345" max="2560" width="8.19921875" style="195"/>
    <col min="2561" max="2561" width="24.296875" style="195" customWidth="1"/>
    <col min="2562" max="2597" width="8.59765625" style="195" customWidth="1"/>
    <col min="2598" max="2598" width="9.09765625" style="195" customWidth="1"/>
    <col min="2599" max="2600" width="8.59765625" style="195" customWidth="1"/>
    <col min="2601" max="2816" width="8.19921875" style="195"/>
    <col min="2817" max="2817" width="24.296875" style="195" customWidth="1"/>
    <col min="2818" max="2853" width="8.59765625" style="195" customWidth="1"/>
    <col min="2854" max="2854" width="9.09765625" style="195" customWidth="1"/>
    <col min="2855" max="2856" width="8.59765625" style="195" customWidth="1"/>
    <col min="2857" max="3072" width="8.19921875" style="195"/>
    <col min="3073" max="3073" width="24.296875" style="195" customWidth="1"/>
    <col min="3074" max="3109" width="8.59765625" style="195" customWidth="1"/>
    <col min="3110" max="3110" width="9.09765625" style="195" customWidth="1"/>
    <col min="3111" max="3112" width="8.59765625" style="195" customWidth="1"/>
    <col min="3113" max="3328" width="8.19921875" style="195"/>
    <col min="3329" max="3329" width="24.296875" style="195" customWidth="1"/>
    <col min="3330" max="3365" width="8.59765625" style="195" customWidth="1"/>
    <col min="3366" max="3366" width="9.09765625" style="195" customWidth="1"/>
    <col min="3367" max="3368" width="8.59765625" style="195" customWidth="1"/>
    <col min="3369" max="3584" width="8.19921875" style="195"/>
    <col min="3585" max="3585" width="24.296875" style="195" customWidth="1"/>
    <col min="3586" max="3621" width="8.59765625" style="195" customWidth="1"/>
    <col min="3622" max="3622" width="9.09765625" style="195" customWidth="1"/>
    <col min="3623" max="3624" width="8.59765625" style="195" customWidth="1"/>
    <col min="3625" max="3840" width="8.19921875" style="195"/>
    <col min="3841" max="3841" width="24.296875" style="195" customWidth="1"/>
    <col min="3842" max="3877" width="8.59765625" style="195" customWidth="1"/>
    <col min="3878" max="3878" width="9.09765625" style="195" customWidth="1"/>
    <col min="3879" max="3880" width="8.59765625" style="195" customWidth="1"/>
    <col min="3881" max="4096" width="8.19921875" style="195"/>
    <col min="4097" max="4097" width="24.296875" style="195" customWidth="1"/>
    <col min="4098" max="4133" width="8.59765625" style="195" customWidth="1"/>
    <col min="4134" max="4134" width="9.09765625" style="195" customWidth="1"/>
    <col min="4135" max="4136" width="8.59765625" style="195" customWidth="1"/>
    <col min="4137" max="4352" width="8.19921875" style="195"/>
    <col min="4353" max="4353" width="24.296875" style="195" customWidth="1"/>
    <col min="4354" max="4389" width="8.59765625" style="195" customWidth="1"/>
    <col min="4390" max="4390" width="9.09765625" style="195" customWidth="1"/>
    <col min="4391" max="4392" width="8.59765625" style="195" customWidth="1"/>
    <col min="4393" max="4608" width="8.19921875" style="195"/>
    <col min="4609" max="4609" width="24.296875" style="195" customWidth="1"/>
    <col min="4610" max="4645" width="8.59765625" style="195" customWidth="1"/>
    <col min="4646" max="4646" width="9.09765625" style="195" customWidth="1"/>
    <col min="4647" max="4648" width="8.59765625" style="195" customWidth="1"/>
    <col min="4649" max="4864" width="8.19921875" style="195"/>
    <col min="4865" max="4865" width="24.296875" style="195" customWidth="1"/>
    <col min="4866" max="4901" width="8.59765625" style="195" customWidth="1"/>
    <col min="4902" max="4902" width="9.09765625" style="195" customWidth="1"/>
    <col min="4903" max="4904" width="8.59765625" style="195" customWidth="1"/>
    <col min="4905" max="5120" width="8.19921875" style="195"/>
    <col min="5121" max="5121" width="24.296875" style="195" customWidth="1"/>
    <col min="5122" max="5157" width="8.59765625" style="195" customWidth="1"/>
    <col min="5158" max="5158" width="9.09765625" style="195" customWidth="1"/>
    <col min="5159" max="5160" width="8.59765625" style="195" customWidth="1"/>
    <col min="5161" max="5376" width="8.19921875" style="195"/>
    <col min="5377" max="5377" width="24.296875" style="195" customWidth="1"/>
    <col min="5378" max="5413" width="8.59765625" style="195" customWidth="1"/>
    <col min="5414" max="5414" width="9.09765625" style="195" customWidth="1"/>
    <col min="5415" max="5416" width="8.59765625" style="195" customWidth="1"/>
    <col min="5417" max="5632" width="8.19921875" style="195"/>
    <col min="5633" max="5633" width="24.296875" style="195" customWidth="1"/>
    <col min="5634" max="5669" width="8.59765625" style="195" customWidth="1"/>
    <col min="5670" max="5670" width="9.09765625" style="195" customWidth="1"/>
    <col min="5671" max="5672" width="8.59765625" style="195" customWidth="1"/>
    <col min="5673" max="5888" width="8.19921875" style="195"/>
    <col min="5889" max="5889" width="24.296875" style="195" customWidth="1"/>
    <col min="5890" max="5925" width="8.59765625" style="195" customWidth="1"/>
    <col min="5926" max="5926" width="9.09765625" style="195" customWidth="1"/>
    <col min="5927" max="5928" width="8.59765625" style="195" customWidth="1"/>
    <col min="5929" max="6144" width="8.19921875" style="195"/>
    <col min="6145" max="6145" width="24.296875" style="195" customWidth="1"/>
    <col min="6146" max="6181" width="8.59765625" style="195" customWidth="1"/>
    <col min="6182" max="6182" width="9.09765625" style="195" customWidth="1"/>
    <col min="6183" max="6184" width="8.59765625" style="195" customWidth="1"/>
    <col min="6185" max="6400" width="8.19921875" style="195"/>
    <col min="6401" max="6401" width="24.296875" style="195" customWidth="1"/>
    <col min="6402" max="6437" width="8.59765625" style="195" customWidth="1"/>
    <col min="6438" max="6438" width="9.09765625" style="195" customWidth="1"/>
    <col min="6439" max="6440" width="8.59765625" style="195" customWidth="1"/>
    <col min="6441" max="6656" width="8.19921875" style="195"/>
    <col min="6657" max="6657" width="24.296875" style="195" customWidth="1"/>
    <col min="6658" max="6693" width="8.59765625" style="195" customWidth="1"/>
    <col min="6694" max="6694" width="9.09765625" style="195" customWidth="1"/>
    <col min="6695" max="6696" width="8.59765625" style="195" customWidth="1"/>
    <col min="6697" max="6912" width="8.19921875" style="195"/>
    <col min="6913" max="6913" width="24.296875" style="195" customWidth="1"/>
    <col min="6914" max="6949" width="8.59765625" style="195" customWidth="1"/>
    <col min="6950" max="6950" width="9.09765625" style="195" customWidth="1"/>
    <col min="6951" max="6952" width="8.59765625" style="195" customWidth="1"/>
    <col min="6953" max="7168" width="8.19921875" style="195"/>
    <col min="7169" max="7169" width="24.296875" style="195" customWidth="1"/>
    <col min="7170" max="7205" width="8.59765625" style="195" customWidth="1"/>
    <col min="7206" max="7206" width="9.09765625" style="195" customWidth="1"/>
    <col min="7207" max="7208" width="8.59765625" style="195" customWidth="1"/>
    <col min="7209" max="7424" width="8.19921875" style="195"/>
    <col min="7425" max="7425" width="24.296875" style="195" customWidth="1"/>
    <col min="7426" max="7461" width="8.59765625" style="195" customWidth="1"/>
    <col min="7462" max="7462" width="9.09765625" style="195" customWidth="1"/>
    <col min="7463" max="7464" width="8.59765625" style="195" customWidth="1"/>
    <col min="7465" max="7680" width="8.19921875" style="195"/>
    <col min="7681" max="7681" width="24.296875" style="195" customWidth="1"/>
    <col min="7682" max="7717" width="8.59765625" style="195" customWidth="1"/>
    <col min="7718" max="7718" width="9.09765625" style="195" customWidth="1"/>
    <col min="7719" max="7720" width="8.59765625" style="195" customWidth="1"/>
    <col min="7721" max="7936" width="8.19921875" style="195"/>
    <col min="7937" max="7937" width="24.296875" style="195" customWidth="1"/>
    <col min="7938" max="7973" width="8.59765625" style="195" customWidth="1"/>
    <col min="7974" max="7974" width="9.09765625" style="195" customWidth="1"/>
    <col min="7975" max="7976" width="8.59765625" style="195" customWidth="1"/>
    <col min="7977" max="8192" width="8.19921875" style="195"/>
    <col min="8193" max="8193" width="24.296875" style="195" customWidth="1"/>
    <col min="8194" max="8229" width="8.59765625" style="195" customWidth="1"/>
    <col min="8230" max="8230" width="9.09765625" style="195" customWidth="1"/>
    <col min="8231" max="8232" width="8.59765625" style="195" customWidth="1"/>
    <col min="8233" max="8448" width="8.19921875" style="195"/>
    <col min="8449" max="8449" width="24.296875" style="195" customWidth="1"/>
    <col min="8450" max="8485" width="8.59765625" style="195" customWidth="1"/>
    <col min="8486" max="8486" width="9.09765625" style="195" customWidth="1"/>
    <col min="8487" max="8488" width="8.59765625" style="195" customWidth="1"/>
    <col min="8489" max="8704" width="8.19921875" style="195"/>
    <col min="8705" max="8705" width="24.296875" style="195" customWidth="1"/>
    <col min="8706" max="8741" width="8.59765625" style="195" customWidth="1"/>
    <col min="8742" max="8742" width="9.09765625" style="195" customWidth="1"/>
    <col min="8743" max="8744" width="8.59765625" style="195" customWidth="1"/>
    <col min="8745" max="8960" width="8.19921875" style="195"/>
    <col min="8961" max="8961" width="24.296875" style="195" customWidth="1"/>
    <col min="8962" max="8997" width="8.59765625" style="195" customWidth="1"/>
    <col min="8998" max="8998" width="9.09765625" style="195" customWidth="1"/>
    <col min="8999" max="9000" width="8.59765625" style="195" customWidth="1"/>
    <col min="9001" max="9216" width="8.19921875" style="195"/>
    <col min="9217" max="9217" width="24.296875" style="195" customWidth="1"/>
    <col min="9218" max="9253" width="8.59765625" style="195" customWidth="1"/>
    <col min="9254" max="9254" width="9.09765625" style="195" customWidth="1"/>
    <col min="9255" max="9256" width="8.59765625" style="195" customWidth="1"/>
    <col min="9257" max="9472" width="8.19921875" style="195"/>
    <col min="9473" max="9473" width="24.296875" style="195" customWidth="1"/>
    <col min="9474" max="9509" width="8.59765625" style="195" customWidth="1"/>
    <col min="9510" max="9510" width="9.09765625" style="195" customWidth="1"/>
    <col min="9511" max="9512" width="8.59765625" style="195" customWidth="1"/>
    <col min="9513" max="9728" width="8.19921875" style="195"/>
    <col min="9729" max="9729" width="24.296875" style="195" customWidth="1"/>
    <col min="9730" max="9765" width="8.59765625" style="195" customWidth="1"/>
    <col min="9766" max="9766" width="9.09765625" style="195" customWidth="1"/>
    <col min="9767" max="9768" width="8.59765625" style="195" customWidth="1"/>
    <col min="9769" max="9984" width="8.19921875" style="195"/>
    <col min="9985" max="9985" width="24.296875" style="195" customWidth="1"/>
    <col min="9986" max="10021" width="8.59765625" style="195" customWidth="1"/>
    <col min="10022" max="10022" width="9.09765625" style="195" customWidth="1"/>
    <col min="10023" max="10024" width="8.59765625" style="195" customWidth="1"/>
    <col min="10025" max="10240" width="8.19921875" style="195"/>
    <col min="10241" max="10241" width="24.296875" style="195" customWidth="1"/>
    <col min="10242" max="10277" width="8.59765625" style="195" customWidth="1"/>
    <col min="10278" max="10278" width="9.09765625" style="195" customWidth="1"/>
    <col min="10279" max="10280" width="8.59765625" style="195" customWidth="1"/>
    <col min="10281" max="10496" width="8.19921875" style="195"/>
    <col min="10497" max="10497" width="24.296875" style="195" customWidth="1"/>
    <col min="10498" max="10533" width="8.59765625" style="195" customWidth="1"/>
    <col min="10534" max="10534" width="9.09765625" style="195" customWidth="1"/>
    <col min="10535" max="10536" width="8.59765625" style="195" customWidth="1"/>
    <col min="10537" max="10752" width="8.19921875" style="195"/>
    <col min="10753" max="10753" width="24.296875" style="195" customWidth="1"/>
    <col min="10754" max="10789" width="8.59765625" style="195" customWidth="1"/>
    <col min="10790" max="10790" width="9.09765625" style="195" customWidth="1"/>
    <col min="10791" max="10792" width="8.59765625" style="195" customWidth="1"/>
    <col min="10793" max="11008" width="8.19921875" style="195"/>
    <col min="11009" max="11009" width="24.296875" style="195" customWidth="1"/>
    <col min="11010" max="11045" width="8.59765625" style="195" customWidth="1"/>
    <col min="11046" max="11046" width="9.09765625" style="195" customWidth="1"/>
    <col min="11047" max="11048" width="8.59765625" style="195" customWidth="1"/>
    <col min="11049" max="11264" width="8.19921875" style="195"/>
    <col min="11265" max="11265" width="24.296875" style="195" customWidth="1"/>
    <col min="11266" max="11301" width="8.59765625" style="195" customWidth="1"/>
    <col min="11302" max="11302" width="9.09765625" style="195" customWidth="1"/>
    <col min="11303" max="11304" width="8.59765625" style="195" customWidth="1"/>
    <col min="11305" max="11520" width="8.19921875" style="195"/>
    <col min="11521" max="11521" width="24.296875" style="195" customWidth="1"/>
    <col min="11522" max="11557" width="8.59765625" style="195" customWidth="1"/>
    <col min="11558" max="11558" width="9.09765625" style="195" customWidth="1"/>
    <col min="11559" max="11560" width="8.59765625" style="195" customWidth="1"/>
    <col min="11561" max="11776" width="8.19921875" style="195"/>
    <col min="11777" max="11777" width="24.296875" style="195" customWidth="1"/>
    <col min="11778" max="11813" width="8.59765625" style="195" customWidth="1"/>
    <col min="11814" max="11814" width="9.09765625" style="195" customWidth="1"/>
    <col min="11815" max="11816" width="8.59765625" style="195" customWidth="1"/>
    <col min="11817" max="12032" width="8.19921875" style="195"/>
    <col min="12033" max="12033" width="24.296875" style="195" customWidth="1"/>
    <col min="12034" max="12069" width="8.59765625" style="195" customWidth="1"/>
    <col min="12070" max="12070" width="9.09765625" style="195" customWidth="1"/>
    <col min="12071" max="12072" width="8.59765625" style="195" customWidth="1"/>
    <col min="12073" max="12288" width="8.19921875" style="195"/>
    <col min="12289" max="12289" width="24.296875" style="195" customWidth="1"/>
    <col min="12290" max="12325" width="8.59765625" style="195" customWidth="1"/>
    <col min="12326" max="12326" width="9.09765625" style="195" customWidth="1"/>
    <col min="12327" max="12328" width="8.59765625" style="195" customWidth="1"/>
    <col min="12329" max="12544" width="8.19921875" style="195"/>
    <col min="12545" max="12545" width="24.296875" style="195" customWidth="1"/>
    <col min="12546" max="12581" width="8.59765625" style="195" customWidth="1"/>
    <col min="12582" max="12582" width="9.09765625" style="195" customWidth="1"/>
    <col min="12583" max="12584" width="8.59765625" style="195" customWidth="1"/>
    <col min="12585" max="12800" width="8.19921875" style="195"/>
    <col min="12801" max="12801" width="24.296875" style="195" customWidth="1"/>
    <col min="12802" max="12837" width="8.59765625" style="195" customWidth="1"/>
    <col min="12838" max="12838" width="9.09765625" style="195" customWidth="1"/>
    <col min="12839" max="12840" width="8.59765625" style="195" customWidth="1"/>
    <col min="12841" max="13056" width="8.19921875" style="195"/>
    <col min="13057" max="13057" width="24.296875" style="195" customWidth="1"/>
    <col min="13058" max="13093" width="8.59765625" style="195" customWidth="1"/>
    <col min="13094" max="13094" width="9.09765625" style="195" customWidth="1"/>
    <col min="13095" max="13096" width="8.59765625" style="195" customWidth="1"/>
    <col min="13097" max="13312" width="8.19921875" style="195"/>
    <col min="13313" max="13313" width="24.296875" style="195" customWidth="1"/>
    <col min="13314" max="13349" width="8.59765625" style="195" customWidth="1"/>
    <col min="13350" max="13350" width="9.09765625" style="195" customWidth="1"/>
    <col min="13351" max="13352" width="8.59765625" style="195" customWidth="1"/>
    <col min="13353" max="13568" width="8.19921875" style="195"/>
    <col min="13569" max="13569" width="24.296875" style="195" customWidth="1"/>
    <col min="13570" max="13605" width="8.59765625" style="195" customWidth="1"/>
    <col min="13606" max="13606" width="9.09765625" style="195" customWidth="1"/>
    <col min="13607" max="13608" width="8.59765625" style="195" customWidth="1"/>
    <col min="13609" max="13824" width="8.19921875" style="195"/>
    <col min="13825" max="13825" width="24.296875" style="195" customWidth="1"/>
    <col min="13826" max="13861" width="8.59765625" style="195" customWidth="1"/>
    <col min="13862" max="13862" width="9.09765625" style="195" customWidth="1"/>
    <col min="13863" max="13864" width="8.59765625" style="195" customWidth="1"/>
    <col min="13865" max="14080" width="8.19921875" style="195"/>
    <col min="14081" max="14081" width="24.296875" style="195" customWidth="1"/>
    <col min="14082" max="14117" width="8.59765625" style="195" customWidth="1"/>
    <col min="14118" max="14118" width="9.09765625" style="195" customWidth="1"/>
    <col min="14119" max="14120" width="8.59765625" style="195" customWidth="1"/>
    <col min="14121" max="14336" width="8.19921875" style="195"/>
    <col min="14337" max="14337" width="24.296875" style="195" customWidth="1"/>
    <col min="14338" max="14373" width="8.59765625" style="195" customWidth="1"/>
    <col min="14374" max="14374" width="9.09765625" style="195" customWidth="1"/>
    <col min="14375" max="14376" width="8.59765625" style="195" customWidth="1"/>
    <col min="14377" max="14592" width="8.19921875" style="195"/>
    <col min="14593" max="14593" width="24.296875" style="195" customWidth="1"/>
    <col min="14594" max="14629" width="8.59765625" style="195" customWidth="1"/>
    <col min="14630" max="14630" width="9.09765625" style="195" customWidth="1"/>
    <col min="14631" max="14632" width="8.59765625" style="195" customWidth="1"/>
    <col min="14633" max="14848" width="8.19921875" style="195"/>
    <col min="14849" max="14849" width="24.296875" style="195" customWidth="1"/>
    <col min="14850" max="14885" width="8.59765625" style="195" customWidth="1"/>
    <col min="14886" max="14886" width="9.09765625" style="195" customWidth="1"/>
    <col min="14887" max="14888" width="8.59765625" style="195" customWidth="1"/>
    <col min="14889" max="15104" width="8.19921875" style="195"/>
    <col min="15105" max="15105" width="24.296875" style="195" customWidth="1"/>
    <col min="15106" max="15141" width="8.59765625" style="195" customWidth="1"/>
    <col min="15142" max="15142" width="9.09765625" style="195" customWidth="1"/>
    <col min="15143" max="15144" width="8.59765625" style="195" customWidth="1"/>
    <col min="15145" max="15360" width="8.19921875" style="195"/>
    <col min="15361" max="15361" width="24.296875" style="195" customWidth="1"/>
    <col min="15362" max="15397" width="8.59765625" style="195" customWidth="1"/>
    <col min="15398" max="15398" width="9.09765625" style="195" customWidth="1"/>
    <col min="15399" max="15400" width="8.59765625" style="195" customWidth="1"/>
    <col min="15401" max="15616" width="8.19921875" style="195"/>
    <col min="15617" max="15617" width="24.296875" style="195" customWidth="1"/>
    <col min="15618" max="15653" width="8.59765625" style="195" customWidth="1"/>
    <col min="15654" max="15654" width="9.09765625" style="195" customWidth="1"/>
    <col min="15655" max="15656" width="8.59765625" style="195" customWidth="1"/>
    <col min="15657" max="15872" width="8.19921875" style="195"/>
    <col min="15873" max="15873" width="24.296875" style="195" customWidth="1"/>
    <col min="15874" max="15909" width="8.59765625" style="195" customWidth="1"/>
    <col min="15910" max="15910" width="9.09765625" style="195" customWidth="1"/>
    <col min="15911" max="15912" width="8.59765625" style="195" customWidth="1"/>
    <col min="15913" max="16128" width="8.19921875" style="195"/>
    <col min="16129" max="16129" width="24.296875" style="195" customWidth="1"/>
    <col min="16130" max="16165" width="8.59765625" style="195" customWidth="1"/>
    <col min="16166" max="16166" width="9.09765625" style="195" customWidth="1"/>
    <col min="16167" max="16168" width="8.59765625" style="195" customWidth="1"/>
    <col min="16169" max="16384" width="8.19921875" style="195"/>
  </cols>
  <sheetData>
    <row r="1" spans="1:40" ht="10.199999999999999">
      <c r="A1" s="193" t="s">
        <v>176</v>
      </c>
      <c r="B1" s="194"/>
      <c r="C1" s="194"/>
      <c r="D1" s="194"/>
      <c r="E1" s="194"/>
      <c r="F1" s="194"/>
      <c r="G1" s="194"/>
      <c r="H1" s="194"/>
      <c r="I1" s="194"/>
      <c r="J1" s="194"/>
      <c r="K1" s="194"/>
      <c r="L1" s="194"/>
      <c r="M1" s="194"/>
      <c r="N1" s="194"/>
      <c r="O1" s="194"/>
      <c r="R1" s="194"/>
      <c r="S1" s="194"/>
      <c r="V1" s="194"/>
      <c r="W1" s="194"/>
      <c r="Z1" s="194"/>
      <c r="AA1" s="194"/>
      <c r="AD1" s="194"/>
      <c r="AE1" s="194"/>
      <c r="AH1" s="194"/>
      <c r="AI1" s="194"/>
      <c r="AL1" s="194"/>
      <c r="AM1" s="194"/>
    </row>
    <row r="2" spans="1:40" ht="10.199999999999999">
      <c r="A2" s="193" t="s">
        <v>177</v>
      </c>
      <c r="B2" s="194"/>
      <c r="C2" s="194"/>
      <c r="D2" s="194"/>
      <c r="E2" s="194"/>
      <c r="F2" s="194"/>
      <c r="G2" s="194"/>
      <c r="H2" s="194"/>
      <c r="I2" s="194"/>
      <c r="J2" s="194"/>
      <c r="K2" s="194"/>
      <c r="L2" s="194"/>
      <c r="M2" s="194"/>
      <c r="N2" s="194"/>
      <c r="O2" s="194"/>
      <c r="R2" s="194"/>
      <c r="S2" s="194"/>
      <c r="V2" s="194"/>
      <c r="W2" s="194"/>
      <c r="Z2" s="194"/>
      <c r="AA2" s="194"/>
      <c r="AD2" s="194"/>
      <c r="AE2" s="194"/>
      <c r="AH2" s="194"/>
      <c r="AI2" s="194"/>
      <c r="AL2" s="194"/>
      <c r="AM2" s="194"/>
    </row>
    <row r="3" spans="1:40" ht="10.199999999999999">
      <c r="A3" s="193"/>
      <c r="B3" s="194"/>
      <c r="C3" s="194"/>
      <c r="D3" s="194"/>
      <c r="E3" s="194"/>
      <c r="F3" s="194"/>
      <c r="G3" s="194"/>
      <c r="H3" s="194"/>
      <c r="I3" s="194"/>
      <c r="J3" s="194"/>
      <c r="K3" s="194"/>
      <c r="L3" s="194"/>
      <c r="M3" s="194"/>
      <c r="N3" s="194"/>
      <c r="O3" s="194"/>
      <c r="R3" s="194"/>
      <c r="S3" s="194"/>
      <c r="V3" s="194"/>
      <c r="W3" s="194"/>
      <c r="Z3" s="194"/>
      <c r="AA3" s="194"/>
      <c r="AD3" s="194"/>
      <c r="AE3" s="194"/>
      <c r="AH3" s="194"/>
      <c r="AI3" s="194"/>
      <c r="AL3" s="194"/>
      <c r="AM3" s="194"/>
    </row>
    <row r="4" spans="1:40" ht="10.199999999999999">
      <c r="A4" s="196"/>
      <c r="B4" s="197" t="s">
        <v>178</v>
      </c>
      <c r="C4" s="198"/>
      <c r="D4" s="198"/>
      <c r="E4" s="199"/>
      <c r="F4" s="197" t="s">
        <v>179</v>
      </c>
      <c r="G4" s="198"/>
      <c r="H4" s="198"/>
      <c r="I4" s="199"/>
      <c r="J4" s="197" t="s">
        <v>180</v>
      </c>
      <c r="K4" s="198"/>
      <c r="L4" s="198"/>
      <c r="M4" s="199"/>
      <c r="N4" s="197" t="s">
        <v>181</v>
      </c>
      <c r="O4" s="198"/>
      <c r="P4" s="198"/>
      <c r="Q4" s="199"/>
      <c r="R4" s="197" t="s">
        <v>182</v>
      </c>
      <c r="S4" s="198"/>
      <c r="T4" s="198"/>
      <c r="U4" s="199"/>
      <c r="V4" s="197" t="s">
        <v>183</v>
      </c>
      <c r="W4" s="198"/>
      <c r="X4" s="198"/>
      <c r="Y4" s="199"/>
      <c r="Z4" s="197" t="s">
        <v>184</v>
      </c>
      <c r="AA4" s="198"/>
      <c r="AB4" s="198"/>
      <c r="AC4" s="199"/>
      <c r="AD4" s="197" t="s">
        <v>185</v>
      </c>
      <c r="AE4" s="198"/>
      <c r="AF4" s="198"/>
      <c r="AG4" s="199"/>
      <c r="AH4" s="197" t="s">
        <v>186</v>
      </c>
      <c r="AI4" s="198"/>
      <c r="AJ4" s="198"/>
      <c r="AK4" s="199"/>
      <c r="AL4" s="200" t="s">
        <v>187</v>
      </c>
      <c r="AM4" s="201"/>
      <c r="AN4" s="202"/>
    </row>
    <row r="5" spans="1:40" ht="10.199999999999999">
      <c r="A5" s="203" t="s">
        <v>188</v>
      </c>
      <c r="B5" s="204" t="s">
        <v>189</v>
      </c>
      <c r="C5" s="204" t="s">
        <v>190</v>
      </c>
      <c r="D5" s="204" t="s">
        <v>191</v>
      </c>
      <c r="E5" s="204" t="s">
        <v>192</v>
      </c>
      <c r="F5" s="204" t="s">
        <v>189</v>
      </c>
      <c r="G5" s="204" t="s">
        <v>190</v>
      </c>
      <c r="H5" s="204" t="s">
        <v>191</v>
      </c>
      <c r="I5" s="204" t="s">
        <v>192</v>
      </c>
      <c r="J5" s="204" t="s">
        <v>189</v>
      </c>
      <c r="K5" s="204" t="s">
        <v>190</v>
      </c>
      <c r="L5" s="204" t="s">
        <v>191</v>
      </c>
      <c r="M5" s="204" t="s">
        <v>192</v>
      </c>
      <c r="N5" s="204" t="s">
        <v>189</v>
      </c>
      <c r="O5" s="204" t="s">
        <v>190</v>
      </c>
      <c r="P5" s="204" t="s">
        <v>191</v>
      </c>
      <c r="Q5" s="204" t="s">
        <v>192</v>
      </c>
      <c r="R5" s="205" t="s">
        <v>189</v>
      </c>
      <c r="S5" s="205" t="s">
        <v>190</v>
      </c>
      <c r="T5" s="205" t="s">
        <v>191</v>
      </c>
      <c r="U5" s="205" t="s">
        <v>192</v>
      </c>
      <c r="V5" s="205" t="s">
        <v>189</v>
      </c>
      <c r="W5" s="205" t="s">
        <v>190</v>
      </c>
      <c r="X5" s="205" t="s">
        <v>191</v>
      </c>
      <c r="Y5" s="205" t="s">
        <v>192</v>
      </c>
      <c r="Z5" s="205" t="s">
        <v>189</v>
      </c>
      <c r="AA5" s="205" t="s">
        <v>190</v>
      </c>
      <c r="AB5" s="205" t="s">
        <v>191</v>
      </c>
      <c r="AC5" s="205" t="s">
        <v>192</v>
      </c>
      <c r="AD5" s="205" t="s">
        <v>189</v>
      </c>
      <c r="AE5" s="205" t="s">
        <v>190</v>
      </c>
      <c r="AF5" s="205" t="s">
        <v>191</v>
      </c>
      <c r="AG5" s="205" t="s">
        <v>192</v>
      </c>
      <c r="AH5" s="205" t="s">
        <v>189</v>
      </c>
      <c r="AI5" s="205" t="s">
        <v>190</v>
      </c>
      <c r="AJ5" s="205" t="s">
        <v>191</v>
      </c>
      <c r="AK5" s="205" t="s">
        <v>192</v>
      </c>
      <c r="AL5" s="205" t="s">
        <v>189</v>
      </c>
      <c r="AM5" s="205" t="s">
        <v>190</v>
      </c>
      <c r="AN5" s="206" t="s">
        <v>191</v>
      </c>
    </row>
    <row r="6" spans="1:40" ht="10.199999999999999">
      <c r="A6" s="207"/>
      <c r="B6" s="208" t="s">
        <v>193</v>
      </c>
      <c r="C6" s="208" t="s">
        <v>194</v>
      </c>
      <c r="D6" s="208" t="s">
        <v>195</v>
      </c>
      <c r="E6" s="208" t="s">
        <v>196</v>
      </c>
      <c r="F6" s="208" t="s">
        <v>193</v>
      </c>
      <c r="G6" s="208" t="s">
        <v>194</v>
      </c>
      <c r="H6" s="208" t="s">
        <v>195</v>
      </c>
      <c r="I6" s="208" t="s">
        <v>196</v>
      </c>
      <c r="J6" s="208" t="s">
        <v>193</v>
      </c>
      <c r="K6" s="208" t="s">
        <v>194</v>
      </c>
      <c r="L6" s="208" t="s">
        <v>195</v>
      </c>
      <c r="M6" s="208" t="s">
        <v>196</v>
      </c>
      <c r="N6" s="208" t="s">
        <v>193</v>
      </c>
      <c r="O6" s="208" t="s">
        <v>194</v>
      </c>
      <c r="P6" s="208" t="s">
        <v>195</v>
      </c>
      <c r="Q6" s="208" t="s">
        <v>196</v>
      </c>
      <c r="R6" s="208" t="s">
        <v>193</v>
      </c>
      <c r="S6" s="208" t="s">
        <v>194</v>
      </c>
      <c r="T6" s="208" t="s">
        <v>195</v>
      </c>
      <c r="U6" s="208" t="s">
        <v>196</v>
      </c>
      <c r="V6" s="208" t="s">
        <v>193</v>
      </c>
      <c r="W6" s="208" t="s">
        <v>194</v>
      </c>
      <c r="X6" s="208" t="s">
        <v>195</v>
      </c>
      <c r="Y6" s="208" t="s">
        <v>196</v>
      </c>
      <c r="Z6" s="208" t="s">
        <v>193</v>
      </c>
      <c r="AA6" s="208" t="s">
        <v>194</v>
      </c>
      <c r="AB6" s="208" t="s">
        <v>195</v>
      </c>
      <c r="AC6" s="208" t="s">
        <v>196</v>
      </c>
      <c r="AD6" s="208" t="s">
        <v>193</v>
      </c>
      <c r="AE6" s="208" t="s">
        <v>194</v>
      </c>
      <c r="AF6" s="208" t="s">
        <v>195</v>
      </c>
      <c r="AG6" s="208" t="s">
        <v>196</v>
      </c>
      <c r="AH6" s="208" t="s">
        <v>193</v>
      </c>
      <c r="AI6" s="208" t="s">
        <v>194</v>
      </c>
      <c r="AJ6" s="208" t="s">
        <v>195</v>
      </c>
      <c r="AK6" s="208" t="s">
        <v>196</v>
      </c>
      <c r="AL6" s="208" t="s">
        <v>193</v>
      </c>
      <c r="AM6" s="208" t="s">
        <v>194</v>
      </c>
      <c r="AN6" s="208" t="s">
        <v>195</v>
      </c>
    </row>
    <row r="7" spans="1:40" ht="10.199999999999999">
      <c r="A7" s="209"/>
      <c r="B7" s="210"/>
      <c r="C7" s="210"/>
      <c r="D7" s="210"/>
      <c r="E7" s="210"/>
      <c r="F7" s="210"/>
      <c r="G7" s="210"/>
      <c r="H7" s="210"/>
      <c r="I7" s="210"/>
      <c r="J7" s="210"/>
      <c r="K7" s="210"/>
      <c r="L7" s="210"/>
      <c r="M7" s="210"/>
      <c r="N7" s="210"/>
      <c r="O7" s="210"/>
      <c r="P7" s="210"/>
      <c r="Q7" s="210"/>
      <c r="R7" s="210"/>
      <c r="S7" s="210"/>
      <c r="T7" s="210"/>
      <c r="U7" s="210"/>
      <c r="V7" s="210"/>
      <c r="W7" s="210"/>
      <c r="X7" s="210"/>
      <c r="Y7" s="210"/>
      <c r="Z7" s="210"/>
      <c r="AA7" s="210"/>
      <c r="AB7" s="210"/>
      <c r="AC7" s="210"/>
      <c r="AD7" s="210"/>
      <c r="AE7" s="210"/>
      <c r="AF7" s="210"/>
      <c r="AG7" s="210"/>
      <c r="AH7" s="210"/>
      <c r="AI7" s="210"/>
      <c r="AJ7" s="210"/>
      <c r="AK7" s="210"/>
      <c r="AL7" s="210"/>
      <c r="AM7" s="210"/>
      <c r="AN7" s="210"/>
    </row>
    <row r="8" spans="1:40" ht="10.199999999999999">
      <c r="A8" s="211" t="s">
        <v>197</v>
      </c>
      <c r="B8" s="212"/>
      <c r="C8" s="212"/>
      <c r="D8" s="212"/>
      <c r="E8" s="212"/>
      <c r="F8" s="212"/>
      <c r="G8" s="212"/>
      <c r="H8" s="212"/>
      <c r="I8" s="212"/>
      <c r="J8" s="212"/>
      <c r="K8" s="212"/>
      <c r="L8" s="212"/>
      <c r="M8" s="212"/>
      <c r="N8" s="212"/>
      <c r="O8" s="212"/>
      <c r="P8" s="212"/>
      <c r="Q8" s="212"/>
      <c r="R8" s="212"/>
      <c r="S8" s="212"/>
      <c r="T8" s="212"/>
      <c r="U8" s="212"/>
      <c r="V8" s="212"/>
      <c r="W8" s="212"/>
      <c r="X8" s="212"/>
      <c r="Y8" s="212"/>
      <c r="Z8" s="212"/>
      <c r="AA8" s="212"/>
      <c r="AB8" s="212"/>
      <c r="AC8" s="212"/>
      <c r="AD8" s="212"/>
      <c r="AE8" s="212"/>
      <c r="AF8" s="212"/>
      <c r="AG8" s="212"/>
      <c r="AH8" s="212"/>
      <c r="AI8" s="212"/>
      <c r="AJ8" s="212"/>
      <c r="AK8" s="212"/>
      <c r="AL8" s="212"/>
      <c r="AM8" s="212"/>
      <c r="AN8" s="212"/>
    </row>
    <row r="9" spans="1:40" ht="10.199999999999999">
      <c r="A9" s="213" t="s">
        <v>198</v>
      </c>
      <c r="B9" s="212">
        <v>16487.439999999999</v>
      </c>
      <c r="C9" s="212">
        <v>16194.05</v>
      </c>
      <c r="D9" s="212">
        <v>16053.51</v>
      </c>
      <c r="E9" s="212">
        <v>16108.21</v>
      </c>
      <c r="F9" s="212">
        <v>17000.439999999999</v>
      </c>
      <c r="G9" s="212">
        <v>16839.400000000001</v>
      </c>
      <c r="H9" s="212">
        <v>16271.21</v>
      </c>
      <c r="I9" s="212">
        <v>16082.15</v>
      </c>
      <c r="J9" s="212">
        <v>17102.150000000001</v>
      </c>
      <c r="K9" s="212">
        <v>16702.27</v>
      </c>
      <c r="L9" s="212">
        <v>16387.47</v>
      </c>
      <c r="M9" s="212">
        <v>16695.12</v>
      </c>
      <c r="N9" s="212">
        <v>17584.68</v>
      </c>
      <c r="O9" s="212">
        <v>16947.91</v>
      </c>
      <c r="P9" s="212">
        <v>16400.400000000001</v>
      </c>
      <c r="Q9" s="212">
        <v>16332.86</v>
      </c>
      <c r="R9" s="212">
        <v>17587.060000000001</v>
      </c>
      <c r="S9" s="212">
        <v>16795.45</v>
      </c>
      <c r="T9" s="212">
        <v>16543.2</v>
      </c>
      <c r="U9" s="212">
        <v>16473.11</v>
      </c>
      <c r="V9" s="212">
        <v>17709</v>
      </c>
      <c r="W9" s="212">
        <v>16844.349999999999</v>
      </c>
      <c r="X9" s="212">
        <v>16396.310000000001</v>
      </c>
      <c r="Y9" s="212">
        <v>16821.37</v>
      </c>
      <c r="Z9" s="212">
        <v>17762.97</v>
      </c>
      <c r="AA9" s="212">
        <v>16981.22</v>
      </c>
      <c r="AB9" s="212">
        <v>16037.28</v>
      </c>
      <c r="AC9" s="212">
        <v>16305.52</v>
      </c>
      <c r="AD9" s="212">
        <v>18339.09</v>
      </c>
      <c r="AE9" s="212">
        <v>17863.150000000001</v>
      </c>
      <c r="AF9" s="212">
        <v>17317.52</v>
      </c>
      <c r="AG9" s="212">
        <v>17780.57</v>
      </c>
      <c r="AH9" s="212">
        <v>18879.419999999998</v>
      </c>
      <c r="AI9" s="212">
        <v>18402.57</v>
      </c>
      <c r="AJ9" s="212">
        <v>17717.060000000001</v>
      </c>
      <c r="AK9" s="212">
        <v>18043.27</v>
      </c>
      <c r="AL9" s="212">
        <v>19008.78</v>
      </c>
      <c r="AM9" s="212">
        <v>18440.849999999999</v>
      </c>
      <c r="AN9" s="212">
        <v>17853.98</v>
      </c>
    </row>
    <row r="10" spans="1:40" ht="10.199999999999999">
      <c r="A10" s="214" t="s">
        <v>199</v>
      </c>
      <c r="B10" s="215"/>
      <c r="C10" s="215"/>
      <c r="D10" s="215"/>
      <c r="E10" s="215"/>
      <c r="F10" s="215"/>
      <c r="G10" s="215"/>
      <c r="H10" s="215"/>
      <c r="I10" s="215"/>
      <c r="J10" s="215"/>
      <c r="K10" s="215"/>
      <c r="L10" s="215"/>
      <c r="M10" s="215"/>
      <c r="N10" s="215"/>
      <c r="O10" s="215"/>
      <c r="P10" s="215"/>
      <c r="Q10" s="215"/>
      <c r="R10" s="215"/>
      <c r="S10" s="215"/>
      <c r="T10" s="215"/>
      <c r="U10" s="215"/>
      <c r="V10" s="215"/>
      <c r="W10" s="215"/>
      <c r="X10" s="215"/>
      <c r="Y10" s="215"/>
      <c r="Z10" s="215"/>
      <c r="AA10" s="215"/>
      <c r="AB10" s="215"/>
      <c r="AC10" s="215"/>
      <c r="AD10" s="215"/>
      <c r="AE10" s="215"/>
      <c r="AF10" s="215"/>
      <c r="AG10" s="215"/>
      <c r="AH10" s="215"/>
      <c r="AI10" s="215"/>
      <c r="AJ10" s="215"/>
      <c r="AK10" s="215"/>
      <c r="AL10" s="215"/>
      <c r="AM10" s="215"/>
      <c r="AN10" s="215"/>
    </row>
    <row r="11" spans="1:40" ht="10.199999999999999">
      <c r="A11" s="214" t="s">
        <v>200</v>
      </c>
      <c r="B11" s="216">
        <v>9299.6200000000008</v>
      </c>
      <c r="C11" s="216">
        <v>9083.11</v>
      </c>
      <c r="D11" s="216">
        <v>8839.09</v>
      </c>
      <c r="E11" s="216">
        <v>8818.4500000000007</v>
      </c>
      <c r="F11" s="216">
        <v>9508.65</v>
      </c>
      <c r="G11" s="216">
        <v>9368.57</v>
      </c>
      <c r="H11" s="216">
        <v>8890.7099999999991</v>
      </c>
      <c r="I11" s="216">
        <v>8937.32</v>
      </c>
      <c r="J11" s="216">
        <v>9640.33</v>
      </c>
      <c r="K11" s="216">
        <v>9304.2900000000009</v>
      </c>
      <c r="L11" s="216">
        <v>9012.41</v>
      </c>
      <c r="M11" s="216">
        <v>9211.24</v>
      </c>
      <c r="N11" s="216">
        <v>9873.82</v>
      </c>
      <c r="O11" s="216">
        <v>9441.34</v>
      </c>
      <c r="P11" s="216">
        <v>9059.65</v>
      </c>
      <c r="Q11" s="216">
        <v>9011.2900000000009</v>
      </c>
      <c r="R11" s="216">
        <v>9791.94</v>
      </c>
      <c r="S11" s="216">
        <v>9293.77</v>
      </c>
      <c r="T11" s="216">
        <v>9046.1200000000008</v>
      </c>
      <c r="U11" s="216">
        <v>9044.64</v>
      </c>
      <c r="V11" s="216">
        <v>9914.0499999999993</v>
      </c>
      <c r="W11" s="216">
        <v>9410.67</v>
      </c>
      <c r="X11" s="216">
        <v>8993.67</v>
      </c>
      <c r="Y11" s="216">
        <v>9202.09</v>
      </c>
      <c r="Z11" s="216">
        <v>9901.52</v>
      </c>
      <c r="AA11" s="216">
        <v>9418.48</v>
      </c>
      <c r="AB11" s="216">
        <v>8880.09</v>
      </c>
      <c r="AC11" s="216">
        <v>9030.43</v>
      </c>
      <c r="AD11" s="216">
        <v>10178.59</v>
      </c>
      <c r="AE11" s="216">
        <v>9880.24</v>
      </c>
      <c r="AF11" s="216">
        <v>9483.57</v>
      </c>
      <c r="AG11" s="216">
        <v>9730.73</v>
      </c>
      <c r="AH11" s="216">
        <v>10458.24</v>
      </c>
      <c r="AI11" s="216">
        <v>10200.81</v>
      </c>
      <c r="AJ11" s="216">
        <v>9675.15</v>
      </c>
      <c r="AK11" s="216">
        <v>9831.85</v>
      </c>
      <c r="AL11" s="216">
        <v>10459.280000000001</v>
      </c>
      <c r="AM11" s="216">
        <v>10160.4</v>
      </c>
      <c r="AN11" s="216">
        <v>9766.5499999999993</v>
      </c>
    </row>
    <row r="12" spans="1:40" ht="10.199999999999999">
      <c r="A12" s="214" t="s">
        <v>201</v>
      </c>
      <c r="B12" s="215"/>
      <c r="C12" s="215"/>
      <c r="D12" s="215"/>
      <c r="E12" s="215"/>
      <c r="F12" s="215"/>
      <c r="G12" s="215"/>
      <c r="H12" s="215"/>
      <c r="I12" s="215"/>
      <c r="J12" s="215"/>
      <c r="K12" s="215"/>
      <c r="L12" s="215"/>
      <c r="M12" s="215"/>
      <c r="N12" s="215"/>
      <c r="O12" s="215"/>
      <c r="P12" s="215"/>
      <c r="Q12" s="215"/>
      <c r="R12" s="215"/>
      <c r="S12" s="215"/>
      <c r="T12" s="215"/>
      <c r="U12" s="215"/>
      <c r="V12" s="215"/>
      <c r="W12" s="215"/>
      <c r="X12" s="215"/>
      <c r="Y12" s="215"/>
      <c r="Z12" s="215"/>
      <c r="AA12" s="215"/>
      <c r="AB12" s="215"/>
      <c r="AC12" s="215"/>
      <c r="AD12" s="215"/>
      <c r="AE12" s="215"/>
      <c r="AF12" s="215"/>
      <c r="AG12" s="215"/>
      <c r="AH12" s="215"/>
      <c r="AI12" s="215"/>
      <c r="AJ12" s="215"/>
      <c r="AK12" s="215"/>
      <c r="AL12" s="215"/>
      <c r="AM12" s="215"/>
      <c r="AN12" s="215"/>
    </row>
    <row r="13" spans="1:40" ht="10.199999999999999">
      <c r="A13" s="214" t="s">
        <v>202</v>
      </c>
      <c r="B13" s="216">
        <v>7187.82</v>
      </c>
      <c r="C13" s="216">
        <v>7110.94</v>
      </c>
      <c r="D13" s="216">
        <v>7214.42</v>
      </c>
      <c r="E13" s="216">
        <v>7289.75</v>
      </c>
      <c r="F13" s="216">
        <v>7491.79</v>
      </c>
      <c r="G13" s="216">
        <v>7470.83</v>
      </c>
      <c r="H13" s="216">
        <v>7380.51</v>
      </c>
      <c r="I13" s="216">
        <v>7144.84</v>
      </c>
      <c r="J13" s="216">
        <v>7461.82</v>
      </c>
      <c r="K13" s="216">
        <v>7397.98</v>
      </c>
      <c r="L13" s="216">
        <v>7375.06</v>
      </c>
      <c r="M13" s="216">
        <v>7483.88</v>
      </c>
      <c r="N13" s="216">
        <v>7710.86</v>
      </c>
      <c r="O13" s="216">
        <v>7506.57</v>
      </c>
      <c r="P13" s="216">
        <v>7340.74</v>
      </c>
      <c r="Q13" s="216">
        <v>7321.57</v>
      </c>
      <c r="R13" s="216">
        <v>7795.13</v>
      </c>
      <c r="S13" s="216">
        <v>7501.67</v>
      </c>
      <c r="T13" s="216">
        <v>7497.08</v>
      </c>
      <c r="U13" s="216">
        <v>7428.47</v>
      </c>
      <c r="V13" s="216">
        <v>7794.94</v>
      </c>
      <c r="W13" s="216">
        <v>7433.68</v>
      </c>
      <c r="X13" s="216">
        <v>7402.65</v>
      </c>
      <c r="Y13" s="216">
        <v>7619.28</v>
      </c>
      <c r="Z13" s="216">
        <v>7861.45</v>
      </c>
      <c r="AA13" s="216">
        <v>7562.74</v>
      </c>
      <c r="AB13" s="216">
        <v>7157.2</v>
      </c>
      <c r="AC13" s="216">
        <v>7275.09</v>
      </c>
      <c r="AD13" s="216">
        <v>8160.49</v>
      </c>
      <c r="AE13" s="216">
        <v>7982.91</v>
      </c>
      <c r="AF13" s="216">
        <v>7833.95</v>
      </c>
      <c r="AG13" s="216">
        <v>8049.84</v>
      </c>
      <c r="AH13" s="216">
        <v>8421.17</v>
      </c>
      <c r="AI13" s="216">
        <v>8201.76</v>
      </c>
      <c r="AJ13" s="216">
        <v>8041.91</v>
      </c>
      <c r="AK13" s="216">
        <v>8211.43</v>
      </c>
      <c r="AL13" s="216">
        <v>8549.5</v>
      </c>
      <c r="AM13" s="216">
        <v>8280.4500000000007</v>
      </c>
      <c r="AN13" s="216">
        <v>8087.43</v>
      </c>
    </row>
    <row r="14" spans="1:40" ht="10.199999999999999">
      <c r="A14" s="214"/>
      <c r="B14" s="216"/>
      <c r="C14" s="216"/>
      <c r="D14" s="216"/>
      <c r="E14" s="216"/>
      <c r="F14" s="216"/>
      <c r="G14" s="216"/>
      <c r="H14" s="216"/>
      <c r="I14" s="216"/>
      <c r="J14" s="216"/>
      <c r="K14" s="216"/>
      <c r="L14" s="216"/>
      <c r="M14" s="216"/>
      <c r="N14" s="216"/>
      <c r="O14" s="216"/>
      <c r="P14" s="216"/>
      <c r="Q14" s="216"/>
      <c r="R14" s="216"/>
      <c r="S14" s="216"/>
      <c r="T14" s="216"/>
      <c r="U14" s="216"/>
      <c r="V14" s="216"/>
      <c r="W14" s="216"/>
      <c r="X14" s="216"/>
      <c r="Y14" s="216"/>
      <c r="Z14" s="216"/>
      <c r="AA14" s="216"/>
      <c r="AB14" s="216"/>
      <c r="AC14" s="216"/>
      <c r="AD14" s="216"/>
      <c r="AE14" s="216"/>
      <c r="AF14" s="216"/>
      <c r="AG14" s="216"/>
      <c r="AH14" s="216"/>
      <c r="AI14" s="216"/>
      <c r="AJ14" s="216"/>
      <c r="AK14" s="216"/>
      <c r="AL14" s="216"/>
      <c r="AM14" s="216"/>
      <c r="AN14" s="216"/>
    </row>
    <row r="15" spans="1:40" ht="10.8" thickBot="1">
      <c r="A15" s="211" t="s">
        <v>203</v>
      </c>
      <c r="B15" s="216"/>
      <c r="C15" s="216"/>
      <c r="D15" s="216"/>
      <c r="E15" s="216"/>
      <c r="F15" s="216"/>
      <c r="G15" s="216"/>
      <c r="H15" s="216"/>
      <c r="I15" s="216"/>
      <c r="J15" s="216"/>
      <c r="K15" s="216"/>
      <c r="L15" s="216"/>
      <c r="M15" s="216"/>
      <c r="N15" s="216"/>
      <c r="O15" s="216"/>
      <c r="P15" s="216"/>
      <c r="Q15" s="216"/>
      <c r="R15" s="216"/>
      <c r="S15" s="216"/>
      <c r="T15" s="216"/>
      <c r="U15" s="216"/>
      <c r="V15" s="216"/>
      <c r="W15" s="216"/>
      <c r="X15" s="216"/>
      <c r="Y15" s="216"/>
      <c r="Z15" s="216"/>
      <c r="AA15" s="216"/>
      <c r="AB15" s="216"/>
      <c r="AC15" s="216"/>
      <c r="AD15" s="216"/>
      <c r="AE15" s="216"/>
      <c r="AF15" s="216"/>
      <c r="AG15" s="216"/>
      <c r="AH15" s="216"/>
      <c r="AI15" s="216"/>
      <c r="AJ15" s="216"/>
      <c r="AK15" s="216"/>
      <c r="AL15" s="216"/>
      <c r="AM15" s="216"/>
      <c r="AN15" s="216"/>
    </row>
    <row r="16" spans="1:40" ht="12.6" thickBot="1">
      <c r="A16" s="213" t="s">
        <v>204</v>
      </c>
      <c r="B16" s="212">
        <v>7708.55</v>
      </c>
      <c r="C16" s="212">
        <v>7984.6</v>
      </c>
      <c r="D16" s="212">
        <v>8279.68</v>
      </c>
      <c r="E16" s="212">
        <v>8367.77</v>
      </c>
      <c r="F16" s="212">
        <v>9104.64</v>
      </c>
      <c r="G16" s="212">
        <v>8677.77</v>
      </c>
      <c r="H16" s="212">
        <v>9020.2900000000009</v>
      </c>
      <c r="I16" s="212">
        <v>8848.11</v>
      </c>
      <c r="J16" s="212">
        <v>8483.6</v>
      </c>
      <c r="K16" s="212">
        <v>8527.1299999999992</v>
      </c>
      <c r="L16" s="212">
        <v>8938.06</v>
      </c>
      <c r="M16" s="221">
        <v>8828.07</v>
      </c>
      <c r="N16" s="223">
        <v>8743.34</v>
      </c>
      <c r="O16" s="224">
        <v>9048.86</v>
      </c>
      <c r="P16" s="224">
        <v>9607.4500000000007</v>
      </c>
      <c r="Q16" s="225">
        <v>9649.1299999999992</v>
      </c>
      <c r="R16" s="222">
        <v>9400.6299999999992</v>
      </c>
      <c r="S16" s="212">
        <v>9573.5</v>
      </c>
      <c r="T16" s="212">
        <v>10339.84</v>
      </c>
      <c r="U16" s="212">
        <v>10425.84</v>
      </c>
      <c r="V16" s="212">
        <v>10633.59</v>
      </c>
      <c r="W16" s="212">
        <v>11248.49</v>
      </c>
      <c r="X16" s="212">
        <v>11184.18</v>
      </c>
      <c r="Y16" s="212">
        <v>11336.91</v>
      </c>
      <c r="Z16" s="212">
        <v>11783.97</v>
      </c>
      <c r="AA16" s="212">
        <v>11880.3</v>
      </c>
      <c r="AB16" s="212">
        <v>12255.22</v>
      </c>
      <c r="AC16" s="212">
        <v>12163.15</v>
      </c>
      <c r="AD16" s="212">
        <v>12772.48</v>
      </c>
      <c r="AE16" s="212">
        <v>13237.76</v>
      </c>
      <c r="AF16" s="212">
        <v>13386.23</v>
      </c>
      <c r="AG16" s="212">
        <v>13581.1</v>
      </c>
      <c r="AH16" s="212">
        <v>13247.89</v>
      </c>
      <c r="AI16" s="212">
        <v>13324.95</v>
      </c>
      <c r="AJ16" s="212">
        <v>13599.05</v>
      </c>
      <c r="AK16" s="212">
        <v>13774.29</v>
      </c>
      <c r="AL16" s="212">
        <v>13495.54</v>
      </c>
      <c r="AM16" s="212">
        <v>13652.19</v>
      </c>
      <c r="AN16" s="212">
        <v>13803.15</v>
      </c>
    </row>
    <row r="17" spans="1:40" ht="10.199999999999999">
      <c r="A17" s="214" t="s">
        <v>199</v>
      </c>
      <c r="B17" s="215"/>
      <c r="C17" s="215"/>
      <c r="D17" s="215"/>
      <c r="E17" s="215"/>
      <c r="F17" s="215"/>
      <c r="G17" s="215"/>
      <c r="H17" s="215"/>
      <c r="I17" s="215"/>
      <c r="J17" s="215"/>
      <c r="K17" s="215"/>
      <c r="L17" s="215"/>
      <c r="M17" s="215"/>
      <c r="N17" s="215"/>
      <c r="O17" s="215"/>
      <c r="P17" s="215"/>
      <c r="Q17" s="215"/>
      <c r="R17" s="215"/>
      <c r="S17" s="215"/>
      <c r="T17" s="215"/>
      <c r="U17" s="215"/>
      <c r="V17" s="215"/>
      <c r="W17" s="215"/>
      <c r="X17" s="215"/>
      <c r="Y17" s="215"/>
      <c r="Z17" s="215"/>
      <c r="AA17" s="215"/>
      <c r="AB17" s="215"/>
      <c r="AC17" s="215"/>
      <c r="AD17" s="215"/>
      <c r="AE17" s="215"/>
      <c r="AF17" s="215"/>
      <c r="AG17" s="215"/>
      <c r="AH17" s="215"/>
      <c r="AI17" s="215"/>
      <c r="AJ17" s="215"/>
      <c r="AK17" s="215"/>
      <c r="AL17" s="215"/>
      <c r="AM17" s="215"/>
      <c r="AN17" s="215"/>
    </row>
    <row r="18" spans="1:40" ht="10.199999999999999">
      <c r="A18" s="214" t="s">
        <v>200</v>
      </c>
      <c r="B18" s="216">
        <v>7832.58</v>
      </c>
      <c r="C18" s="216">
        <v>8115.11</v>
      </c>
      <c r="D18" s="216">
        <v>8633.23</v>
      </c>
      <c r="E18" s="216">
        <v>8678.7199999999993</v>
      </c>
      <c r="F18" s="216">
        <v>9071.0300000000007</v>
      </c>
      <c r="G18" s="216">
        <v>8955.4</v>
      </c>
      <c r="H18" s="216">
        <v>9288.5499999999993</v>
      </c>
      <c r="I18" s="216">
        <v>9048.49</v>
      </c>
      <c r="J18" s="216">
        <v>8607.19</v>
      </c>
      <c r="K18" s="216">
        <v>8615.76</v>
      </c>
      <c r="L18" s="216">
        <v>9125.06</v>
      </c>
      <c r="M18" s="216">
        <v>8984.65</v>
      </c>
      <c r="N18" s="216">
        <v>8907.34</v>
      </c>
      <c r="O18" s="216">
        <v>9159.58</v>
      </c>
      <c r="P18" s="216">
        <v>9735.48</v>
      </c>
      <c r="Q18" s="216">
        <v>9813.06</v>
      </c>
      <c r="R18" s="216">
        <v>9632.4500000000007</v>
      </c>
      <c r="S18" s="216">
        <v>9668.41</v>
      </c>
      <c r="T18" s="216">
        <v>10598.54</v>
      </c>
      <c r="U18" s="216">
        <v>10473.049999999999</v>
      </c>
      <c r="V18" s="216">
        <v>10710.84</v>
      </c>
      <c r="W18" s="216">
        <v>11368.28</v>
      </c>
      <c r="X18" s="216">
        <v>11404.14</v>
      </c>
      <c r="Y18" s="216">
        <v>11519.06</v>
      </c>
      <c r="Z18" s="216">
        <v>11710.68</v>
      </c>
      <c r="AA18" s="216">
        <v>11917.32</v>
      </c>
      <c r="AB18" s="216">
        <v>12393.76</v>
      </c>
      <c r="AC18" s="216">
        <v>12301.14</v>
      </c>
      <c r="AD18" s="216">
        <v>12981.27</v>
      </c>
      <c r="AE18" s="216">
        <v>13369.69</v>
      </c>
      <c r="AF18" s="216">
        <v>13559.22</v>
      </c>
      <c r="AG18" s="216">
        <v>13820.61</v>
      </c>
      <c r="AH18" s="216">
        <v>13324.59</v>
      </c>
      <c r="AI18" s="216">
        <v>13402.82</v>
      </c>
      <c r="AJ18" s="216">
        <v>13761.61</v>
      </c>
      <c r="AK18" s="216">
        <v>13881.51</v>
      </c>
      <c r="AL18" s="216">
        <v>13420.69</v>
      </c>
      <c r="AM18" s="216">
        <v>13662.97</v>
      </c>
      <c r="AN18" s="216">
        <v>13894.38</v>
      </c>
    </row>
    <row r="19" spans="1:40" ht="10.199999999999999">
      <c r="A19" s="214" t="s">
        <v>201</v>
      </c>
      <c r="B19" s="215"/>
      <c r="C19" s="215"/>
      <c r="D19" s="215"/>
      <c r="E19" s="215"/>
      <c r="F19" s="215"/>
      <c r="G19" s="215"/>
      <c r="H19" s="215"/>
      <c r="I19" s="215"/>
      <c r="J19" s="215"/>
      <c r="K19" s="215"/>
      <c r="L19" s="215"/>
      <c r="M19" s="215"/>
      <c r="N19" s="215"/>
      <c r="O19" s="215"/>
      <c r="P19" s="215"/>
      <c r="Q19" s="215"/>
      <c r="R19" s="215"/>
      <c r="S19" s="215"/>
      <c r="T19" s="215"/>
      <c r="U19" s="215"/>
      <c r="V19" s="215"/>
      <c r="W19" s="215"/>
      <c r="X19" s="215"/>
      <c r="Y19" s="215"/>
      <c r="Z19" s="215"/>
      <c r="AA19" s="215"/>
      <c r="AB19" s="215"/>
      <c r="AC19" s="215"/>
      <c r="AD19" s="215"/>
      <c r="AE19" s="215"/>
      <c r="AF19" s="215"/>
      <c r="AG19" s="215"/>
      <c r="AH19" s="215"/>
      <c r="AI19" s="215"/>
      <c r="AJ19" s="215"/>
      <c r="AK19" s="215"/>
      <c r="AL19" s="215"/>
      <c r="AM19" s="215"/>
      <c r="AN19" s="215"/>
    </row>
    <row r="20" spans="1:40" ht="10.199999999999999">
      <c r="A20" s="214" t="s">
        <v>202</v>
      </c>
      <c r="B20" s="216">
        <v>7548.07</v>
      </c>
      <c r="C20" s="216">
        <v>7817.88</v>
      </c>
      <c r="D20" s="216">
        <v>7846.5</v>
      </c>
      <c r="E20" s="216">
        <v>7991.61</v>
      </c>
      <c r="F20" s="216">
        <v>9147.2999999999993</v>
      </c>
      <c r="G20" s="216">
        <v>8329.61</v>
      </c>
      <c r="H20" s="216">
        <v>8697.14</v>
      </c>
      <c r="I20" s="216">
        <v>8597.4599999999991</v>
      </c>
      <c r="J20" s="216">
        <v>8323.93</v>
      </c>
      <c r="K20" s="216">
        <v>8415.66</v>
      </c>
      <c r="L20" s="216">
        <v>8709.56</v>
      </c>
      <c r="M20" s="216">
        <v>8635.35</v>
      </c>
      <c r="N20" s="216">
        <v>8533.34</v>
      </c>
      <c r="O20" s="216">
        <v>8909.59</v>
      </c>
      <c r="P20" s="216">
        <v>9449.4500000000007</v>
      </c>
      <c r="Q20" s="216">
        <v>9447.3700000000008</v>
      </c>
      <c r="R20" s="216">
        <v>9109.42</v>
      </c>
      <c r="S20" s="216">
        <v>9455.92</v>
      </c>
      <c r="T20" s="216">
        <v>10027.69</v>
      </c>
      <c r="U20" s="216">
        <v>10368.35</v>
      </c>
      <c r="V20" s="216">
        <v>10535.33</v>
      </c>
      <c r="W20" s="216">
        <v>11096.84</v>
      </c>
      <c r="X20" s="216">
        <v>10916.94</v>
      </c>
      <c r="Y20" s="216">
        <v>11116.93</v>
      </c>
      <c r="Z20" s="216">
        <v>11876.28</v>
      </c>
      <c r="AA20" s="216">
        <v>11834.21</v>
      </c>
      <c r="AB20" s="216">
        <v>12083.32</v>
      </c>
      <c r="AC20" s="216">
        <v>11991.88</v>
      </c>
      <c r="AD20" s="216">
        <v>12512.05</v>
      </c>
      <c r="AE20" s="216">
        <v>13074.48</v>
      </c>
      <c r="AF20" s="216">
        <v>13176.81</v>
      </c>
      <c r="AG20" s="216">
        <v>13291.58</v>
      </c>
      <c r="AH20" s="216">
        <v>13152.64</v>
      </c>
      <c r="AI20" s="216">
        <v>13228.1</v>
      </c>
      <c r="AJ20" s="216">
        <v>13403.48</v>
      </c>
      <c r="AK20" s="216">
        <v>13645.92</v>
      </c>
      <c r="AL20" s="216">
        <v>13587.1</v>
      </c>
      <c r="AM20" s="216">
        <v>13638.96</v>
      </c>
      <c r="AN20" s="216">
        <v>13692.99</v>
      </c>
    </row>
    <row r="21" spans="1:40" ht="10.199999999999999">
      <c r="A21" s="217"/>
      <c r="B21" s="218"/>
      <c r="C21" s="218"/>
      <c r="D21" s="218"/>
      <c r="E21" s="218"/>
      <c r="F21" s="218"/>
      <c r="G21" s="218"/>
      <c r="H21" s="218"/>
      <c r="I21" s="218"/>
      <c r="J21" s="218"/>
      <c r="K21" s="218"/>
      <c r="L21" s="218"/>
      <c r="M21" s="218"/>
      <c r="N21" s="218"/>
      <c r="O21" s="218"/>
      <c r="P21" s="218"/>
      <c r="Q21" s="218"/>
      <c r="R21" s="218"/>
      <c r="S21" s="218"/>
      <c r="T21" s="218"/>
      <c r="U21" s="218"/>
      <c r="V21" s="218"/>
      <c r="W21" s="218"/>
      <c r="X21" s="218"/>
      <c r="Y21" s="218"/>
      <c r="Z21" s="218"/>
      <c r="AA21" s="218"/>
      <c r="AB21" s="218"/>
      <c r="AC21" s="218"/>
      <c r="AD21" s="218"/>
      <c r="AE21" s="218"/>
      <c r="AF21" s="218"/>
      <c r="AG21" s="218"/>
      <c r="AH21" s="218"/>
      <c r="AI21" s="218"/>
      <c r="AJ21" s="218"/>
      <c r="AK21" s="218"/>
      <c r="AL21" s="218"/>
      <c r="AM21" s="218"/>
      <c r="AN21" s="218"/>
    </row>
    <row r="22" spans="1:40" ht="10.199999999999999"/>
    <row r="23" spans="1:40" ht="10.199999999999999">
      <c r="A23" s="219" t="s">
        <v>205</v>
      </c>
      <c r="B23" s="195" t="s">
        <v>206</v>
      </c>
      <c r="R23" s="194"/>
    </row>
    <row r="24" spans="1:40" ht="10.199999999999999">
      <c r="A24" s="219" t="s">
        <v>207</v>
      </c>
      <c r="B24" s="195" t="s">
        <v>208</v>
      </c>
    </row>
    <row r="25" spans="1:40" ht="10.199999999999999">
      <c r="A25" s="219" t="s">
        <v>209</v>
      </c>
      <c r="B25" s="220" t="s">
        <v>210</v>
      </c>
    </row>
    <row r="26" spans="1:40" ht="10.199999999999999">
      <c r="A26" s="219" t="s">
        <v>211</v>
      </c>
      <c r="B26" s="220" t="s">
        <v>212</v>
      </c>
    </row>
  </sheetData>
  <mergeCells count="10">
    <mergeCell ref="Z4:AC4"/>
    <mergeCell ref="AD4:AG4"/>
    <mergeCell ref="AH4:AK4"/>
    <mergeCell ref="AL4:AN4"/>
    <mergeCell ref="B4:E4"/>
    <mergeCell ref="F4:I4"/>
    <mergeCell ref="J4:M4"/>
    <mergeCell ref="N4:Q4"/>
    <mergeCell ref="R4:U4"/>
    <mergeCell ref="V4:Y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6</vt:i4>
      </vt:variant>
    </vt:vector>
  </HeadingPairs>
  <TitlesOfParts>
    <vt:vector size="6" baseType="lpstr">
      <vt:lpstr>DataIO2010x16</vt:lpstr>
      <vt:lpstr>TH IO  - 2010</vt:lpstr>
      <vt:lpstr>List of Sectors and Items</vt:lpstr>
      <vt:lpstr>Comparison_IO_NI</vt:lpstr>
      <vt:lpstr>Multiplier_Exercises</vt:lpstr>
      <vt:lpstr>NSO_LFS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Phennapa Sintrakul</dc:creator>
  <cp:lastModifiedBy>Admins</cp:lastModifiedBy>
  <dcterms:created xsi:type="dcterms:W3CDTF">2016-07-08T01:27:11Z</dcterms:created>
  <dcterms:modified xsi:type="dcterms:W3CDTF">2020-12-08T14:14:25Z</dcterms:modified>
</cp:coreProperties>
</file>