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1" sheetId="1" r:id="rId4"/>
    <sheet state="visible" name="Exercício 2" sheetId="2" r:id="rId5"/>
  </sheets>
  <definedNames/>
  <calcPr/>
</workbook>
</file>

<file path=xl/sharedStrings.xml><?xml version="1.0" encoding="utf-8"?>
<sst xmlns="http://schemas.openxmlformats.org/spreadsheetml/2006/main" count="33" uniqueCount="20">
  <si>
    <t>x</t>
  </si>
  <si>
    <t>y</t>
  </si>
  <si>
    <t>ŷ</t>
  </si>
  <si>
    <t>xi - xmed</t>
  </si>
  <si>
    <t>(xi - xmed)²</t>
  </si>
  <si>
    <t>yi - ymed</t>
  </si>
  <si>
    <t>(yi - ymed)²</t>
  </si>
  <si>
    <t>(xi - xmed)(yi - ymed)</t>
  </si>
  <si>
    <t>(yi - ŷi)²</t>
  </si>
  <si>
    <t>Média</t>
  </si>
  <si>
    <t>b1</t>
  </si>
  <si>
    <t>b0</t>
  </si>
  <si>
    <t>SST</t>
  </si>
  <si>
    <t>SSE</t>
  </si>
  <si>
    <t>R²</t>
  </si>
  <si>
    <t>(SST-SSE)/SST</t>
  </si>
  <si>
    <t>Dia (x)</t>
  </si>
  <si>
    <t>Tempo (y)</t>
  </si>
  <si>
    <t>(xi - xmed)</t>
  </si>
  <si>
    <t>y(1000)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</si>
</sst>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  <color theme="1"/>
      <name val="Arial"/>
    </font>
    <font>
      <b/>
    </font>
    <font/>
    <font>
      <color theme="1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  <xf borderId="0" fillId="2" fontId="4" numFmtId="0" xfId="0" applyAlignment="1" applyFill="1" applyFont="1">
      <alignment horizontal="center"/>
    </xf>
    <xf borderId="0" fillId="3" fontId="3" numFmtId="0" xfId="0" applyAlignment="1" applyFill="1" applyFont="1">
      <alignment horizontal="center"/>
    </xf>
    <xf borderId="0" fillId="3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4" fontId="4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versus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'Exercício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'Exercício 1'!$B$2:$B$7</c:f>
            </c:numRef>
          </c:xVal>
          <c:yVal>
            <c:numRef>
              <c:f>'Exercício 1'!$C$2:$C$7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52685"/>
        <c:axId val="1422100347"/>
      </c:scatterChart>
      <c:valAx>
        <c:axId val="1381952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100347"/>
      </c:valAx>
      <c:valAx>
        <c:axId val="1422100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952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 versus Tempo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'Exercício 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'Exercício 2'!$B$2:$B$9</c:f>
            </c:numRef>
          </c:xVal>
          <c:yVal>
            <c:numRef>
              <c:f>'Exercício 2'!$C$2:$C$9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26888"/>
        <c:axId val="1528943168"/>
      </c:scatterChart>
      <c:valAx>
        <c:axId val="1880626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943168"/>
      </c:valAx>
      <c:valAx>
        <c:axId val="1528943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626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7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8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9" width="22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/>
      <c r="B2" s="3">
        <v>3.0</v>
      </c>
      <c r="C2" s="3">
        <v>1.19</v>
      </c>
      <c r="D2" s="6">
        <f t="shared" ref="D2:D6" si="1">$B$12+($B$11*B2)</f>
        <v>1.200853659</v>
      </c>
      <c r="E2" s="4">
        <f t="shared" ref="E2:E6" si="2">B2-$B$7</f>
        <v>-3.8</v>
      </c>
      <c r="F2" s="4">
        <f t="shared" ref="F2:F6" si="3">E2^2</f>
        <v>14.44</v>
      </c>
      <c r="G2" s="4">
        <f t="shared" ref="G2:G6" si="4">C2-$C$7</f>
        <v>-1.13</v>
      </c>
      <c r="H2" s="4">
        <f t="shared" ref="H2:H6" si="5">G2^2</f>
        <v>1.2769</v>
      </c>
      <c r="I2" s="4">
        <f t="shared" ref="I2:I6" si="6">E2*G2</f>
        <v>4.294</v>
      </c>
      <c r="J2" s="4">
        <f t="shared" ref="J2:J6" si="7">(C2-D2)^2</f>
        <v>0.0001178019036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/>
      <c r="B3" s="3">
        <v>5.0</v>
      </c>
      <c r="C3" s="3">
        <v>1.73</v>
      </c>
      <c r="D3" s="6">
        <f t="shared" si="1"/>
        <v>1.789878049</v>
      </c>
      <c r="E3" s="4">
        <f t="shared" si="2"/>
        <v>-1.8</v>
      </c>
      <c r="F3" s="4">
        <f t="shared" si="3"/>
        <v>3.24</v>
      </c>
      <c r="G3" s="4">
        <f t="shared" si="4"/>
        <v>-0.59</v>
      </c>
      <c r="H3" s="4">
        <f t="shared" si="5"/>
        <v>0.3481</v>
      </c>
      <c r="I3" s="4">
        <f t="shared" si="6"/>
        <v>1.062</v>
      </c>
      <c r="J3" s="4">
        <f t="shared" si="7"/>
        <v>0.003585380726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/>
      <c r="B4" s="3">
        <v>7.0</v>
      </c>
      <c r="C4" s="3">
        <v>2.53</v>
      </c>
      <c r="D4" s="6">
        <f t="shared" si="1"/>
        <v>2.378902439</v>
      </c>
      <c r="E4" s="4">
        <f t="shared" si="2"/>
        <v>0.2</v>
      </c>
      <c r="F4" s="4">
        <f t="shared" si="3"/>
        <v>0.04</v>
      </c>
      <c r="G4" s="4">
        <f t="shared" si="4"/>
        <v>0.21</v>
      </c>
      <c r="H4" s="4">
        <f t="shared" si="5"/>
        <v>0.0441</v>
      </c>
      <c r="I4" s="4">
        <f t="shared" si="6"/>
        <v>0.042</v>
      </c>
      <c r="J4" s="4">
        <f t="shared" si="7"/>
        <v>0.02283047293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5"/>
      <c r="B5" s="3">
        <v>9.0</v>
      </c>
      <c r="C5" s="3">
        <v>2.89</v>
      </c>
      <c r="D5" s="6">
        <f t="shared" si="1"/>
        <v>2.967926829</v>
      </c>
      <c r="E5" s="4">
        <f t="shared" si="2"/>
        <v>2.2</v>
      </c>
      <c r="F5" s="4">
        <f t="shared" si="3"/>
        <v>4.84</v>
      </c>
      <c r="G5" s="4">
        <f t="shared" si="4"/>
        <v>0.57</v>
      </c>
      <c r="H5" s="4">
        <f t="shared" si="5"/>
        <v>0.3249</v>
      </c>
      <c r="I5" s="4">
        <f t="shared" si="6"/>
        <v>1.254</v>
      </c>
      <c r="J5" s="4">
        <f t="shared" si="7"/>
        <v>0.00607259072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5"/>
      <c r="B6" s="3">
        <v>10.0</v>
      </c>
      <c r="C6" s="3">
        <v>3.26</v>
      </c>
      <c r="D6" s="6">
        <f t="shared" si="1"/>
        <v>3.262439024</v>
      </c>
      <c r="E6" s="4">
        <f t="shared" si="2"/>
        <v>3.2</v>
      </c>
      <c r="F6" s="4">
        <f t="shared" si="3"/>
        <v>10.24</v>
      </c>
      <c r="G6" s="4">
        <f t="shared" si="4"/>
        <v>0.94</v>
      </c>
      <c r="H6" s="4">
        <f t="shared" si="5"/>
        <v>0.8836</v>
      </c>
      <c r="I6" s="4">
        <f t="shared" si="6"/>
        <v>3.008</v>
      </c>
      <c r="J6" s="4">
        <f t="shared" si="7"/>
        <v>0.000005948839976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3" t="s">
        <v>9</v>
      </c>
      <c r="B7" s="7">
        <f t="shared" ref="B7:C7" si="8">SUM(B2:B6)/5</f>
        <v>6.8</v>
      </c>
      <c r="C7" s="7">
        <f t="shared" si="8"/>
        <v>2.32</v>
      </c>
      <c r="D7" s="8"/>
      <c r="E7" s="8"/>
      <c r="F7" s="9">
        <f>SUM(F2:F6)</f>
        <v>32.8</v>
      </c>
      <c r="G7" s="8"/>
      <c r="H7" s="9">
        <f t="shared" ref="H7:J7" si="9">SUM(H2:H6)</f>
        <v>2.8776</v>
      </c>
      <c r="I7" s="9">
        <f t="shared" si="9"/>
        <v>9.66</v>
      </c>
      <c r="J7" s="9">
        <f t="shared" si="9"/>
        <v>0.03261219512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3" t="s">
        <v>10</v>
      </c>
      <c r="B11" s="6">
        <f>I7/F7</f>
        <v>0.2945121951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3" t="s">
        <v>11</v>
      </c>
      <c r="B12" s="6">
        <f>C7-(B11*B7)</f>
        <v>0.3173170732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" t="s">
        <v>12</v>
      </c>
      <c r="B13" s="3">
        <v>2.8776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3" t="s">
        <v>13</v>
      </c>
      <c r="B14" s="10">
        <v>0.03261219512195108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" t="s">
        <v>14</v>
      </c>
      <c r="B15" s="6">
        <f>(B13-B14)/B13</f>
        <v>0.9886668769</v>
      </c>
      <c r="C15" s="3" t="s">
        <v>15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2.14"/>
  </cols>
  <sheetData>
    <row r="1">
      <c r="A1" s="1"/>
      <c r="B1" s="2" t="s">
        <v>16</v>
      </c>
      <c r="C1" s="2" t="s">
        <v>17</v>
      </c>
      <c r="D1" s="2" t="s">
        <v>2</v>
      </c>
      <c r="E1" s="3" t="s">
        <v>18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3">
        <v>1.0</v>
      </c>
      <c r="C2" s="3">
        <v>0.65</v>
      </c>
      <c r="D2" s="6">
        <f t="shared" ref="D2:D7" si="1">$B$12+($B$11*B2)</f>
        <v>0.7065413534</v>
      </c>
      <c r="E2" s="4">
        <f t="shared" ref="E2:E7" si="2">B2-$B$8</f>
        <v>-8.333333333</v>
      </c>
      <c r="F2" s="4">
        <f t="shared" ref="F2:F7" si="3">E2^2</f>
        <v>69.44444444</v>
      </c>
      <c r="G2" s="4">
        <f t="shared" ref="G2:G7" si="4">C2-$C$8</f>
        <v>-1.69</v>
      </c>
      <c r="H2" s="4">
        <f t="shared" ref="H2:H7" si="5">G2^2</f>
        <v>2.8561</v>
      </c>
      <c r="I2" s="4">
        <f t="shared" ref="I2:I7" si="6">E2*G2</f>
        <v>14.08333333</v>
      </c>
      <c r="J2" s="4">
        <f t="shared" ref="J2:J7" si="7">(C2-D2)^2</f>
        <v>0.003196924642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3">
        <v>2.0</v>
      </c>
      <c r="C3" s="3">
        <v>0.79</v>
      </c>
      <c r="D3" s="6">
        <f t="shared" si="1"/>
        <v>0.902556391</v>
      </c>
      <c r="E3" s="4">
        <f t="shared" si="2"/>
        <v>-7.333333333</v>
      </c>
      <c r="F3" s="4">
        <f t="shared" si="3"/>
        <v>53.77777778</v>
      </c>
      <c r="G3" s="4">
        <f t="shared" si="4"/>
        <v>-1.55</v>
      </c>
      <c r="H3" s="4">
        <f t="shared" si="5"/>
        <v>2.4025</v>
      </c>
      <c r="I3" s="4">
        <f t="shared" si="6"/>
        <v>11.36666667</v>
      </c>
      <c r="J3" s="4">
        <f t="shared" si="7"/>
        <v>0.01266894115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3">
        <v>4.0</v>
      </c>
      <c r="C4" s="3">
        <v>1.36</v>
      </c>
      <c r="D4" s="6">
        <f t="shared" si="1"/>
        <v>1.294586466</v>
      </c>
      <c r="E4" s="4">
        <f t="shared" si="2"/>
        <v>-5.333333333</v>
      </c>
      <c r="F4" s="4">
        <f t="shared" si="3"/>
        <v>28.44444444</v>
      </c>
      <c r="G4" s="4">
        <f t="shared" si="4"/>
        <v>-0.98</v>
      </c>
      <c r="H4" s="4">
        <f t="shared" si="5"/>
        <v>0.9604</v>
      </c>
      <c r="I4" s="4">
        <f t="shared" si="6"/>
        <v>5.226666667</v>
      </c>
      <c r="J4" s="4">
        <f t="shared" si="7"/>
        <v>0.004278930409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3">
        <v>8.0</v>
      </c>
      <c r="C5" s="3">
        <v>2.26</v>
      </c>
      <c r="D5" s="6">
        <f t="shared" si="1"/>
        <v>2.078646617</v>
      </c>
      <c r="E5" s="4">
        <f t="shared" si="2"/>
        <v>-1.333333333</v>
      </c>
      <c r="F5" s="4">
        <f t="shared" si="3"/>
        <v>1.777777778</v>
      </c>
      <c r="G5" s="4">
        <f t="shared" si="4"/>
        <v>-0.08</v>
      </c>
      <c r="H5" s="4">
        <f t="shared" si="5"/>
        <v>0.0064</v>
      </c>
      <c r="I5" s="4">
        <f t="shared" si="6"/>
        <v>0.1066666667</v>
      </c>
      <c r="J5" s="4">
        <f t="shared" si="7"/>
        <v>0.03288904969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3">
        <v>16.0</v>
      </c>
      <c r="C6" s="3">
        <v>3.59</v>
      </c>
      <c r="D6" s="6">
        <f t="shared" si="1"/>
        <v>3.646766917</v>
      </c>
      <c r="E6" s="4">
        <f t="shared" si="2"/>
        <v>6.666666667</v>
      </c>
      <c r="F6" s="4">
        <f t="shared" si="3"/>
        <v>44.44444444</v>
      </c>
      <c r="G6" s="4">
        <f t="shared" si="4"/>
        <v>1.25</v>
      </c>
      <c r="H6" s="4">
        <f t="shared" si="5"/>
        <v>1.5625</v>
      </c>
      <c r="I6" s="4">
        <f t="shared" si="6"/>
        <v>8.333333333</v>
      </c>
      <c r="J6" s="4">
        <f t="shared" si="7"/>
        <v>0.003222482899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/>
      <c r="B7" s="3">
        <v>25.0</v>
      </c>
      <c r="C7" s="3">
        <v>5.39</v>
      </c>
      <c r="D7" s="6">
        <f t="shared" si="1"/>
        <v>5.410902256</v>
      </c>
      <c r="E7" s="4">
        <f t="shared" si="2"/>
        <v>15.66666667</v>
      </c>
      <c r="F7" s="4">
        <f t="shared" si="3"/>
        <v>245.4444444</v>
      </c>
      <c r="G7" s="4">
        <f t="shared" si="4"/>
        <v>3.05</v>
      </c>
      <c r="H7" s="4">
        <f t="shared" si="5"/>
        <v>9.3025</v>
      </c>
      <c r="I7" s="4">
        <f t="shared" si="6"/>
        <v>47.78333333</v>
      </c>
      <c r="J7" s="4">
        <f t="shared" si="7"/>
        <v>0.0004369042908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 t="s">
        <v>9</v>
      </c>
      <c r="B8" s="7">
        <f t="shared" ref="B8:C8" si="8">SUM(B2:B7)/6</f>
        <v>9.333333333</v>
      </c>
      <c r="C8" s="7">
        <f t="shared" si="8"/>
        <v>2.34</v>
      </c>
      <c r="D8" s="4"/>
      <c r="E8" s="4"/>
      <c r="F8" s="11">
        <f>SUM(F2:F7)</f>
        <v>443.3333333</v>
      </c>
      <c r="G8" s="4"/>
      <c r="H8" s="11">
        <f t="shared" ref="H8:J8" si="9">SUM(H2:H7)</f>
        <v>17.0904</v>
      </c>
      <c r="I8" s="11">
        <f t="shared" si="9"/>
        <v>86.9</v>
      </c>
      <c r="J8" s="11">
        <f t="shared" si="9"/>
        <v>0.05669323308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10</v>
      </c>
      <c r="B11" s="6">
        <f>I8/F8</f>
        <v>0.1960150376</v>
      </c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11</v>
      </c>
      <c r="B12" s="6">
        <f>C8-(B11*B8)</f>
        <v>0.5105263158</v>
      </c>
      <c r="C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12</v>
      </c>
      <c r="B13" s="12">
        <v>17.0904</v>
      </c>
      <c r="C13" s="1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13</v>
      </c>
      <c r="B14" s="10">
        <v>0.05669323308270671</v>
      </c>
      <c r="C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14</v>
      </c>
      <c r="B15" s="6">
        <f>(B13-B14)/B13</f>
        <v>0.9966827439</v>
      </c>
      <c r="C15" s="3" t="s">
        <v>15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3"/>
      <c r="B17" s="1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19</v>
      </c>
      <c r="B18" s="6">
        <f>B12 + (B11*1000)</f>
        <v>196.5255639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