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xr:revisionPtr revIDLastSave="221" documentId="11_0B1D56BE9CDCCE836B02CE7A5FB0D4A9BBFD1C62" xr6:coauthVersionLast="47" xr6:coauthVersionMax="47" xr10:uidLastSave="{BE2E58DA-AF11-4869-ADD1-5402D357CAC9}"/>
  <bookViews>
    <workbookView xWindow="240" yWindow="105" windowWidth="14805" windowHeight="8010" firstSheet="3" activeTab="3" xr2:uid="{00000000-000D-0000-FFFF-FFFF00000000}"/>
  </bookViews>
  <sheets>
    <sheet name="1.FD" sheetId="2" r:id="rId1"/>
    <sheet name="2.Histogram " sheetId="3" r:id="rId2"/>
    <sheet name="3.Missing data" sheetId="4" r:id="rId3"/>
    <sheet name="4.Deal with outlier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 i="3" l="1"/>
  <c r="AA10" i="3"/>
  <c r="T10" i="3"/>
  <c r="AB9" i="3"/>
  <c r="AA9" i="3"/>
  <c r="U9" i="3"/>
  <c r="T9" i="3"/>
  <c r="N9" i="3"/>
  <c r="M9" i="3"/>
  <c r="AB8" i="3"/>
  <c r="AA8" i="3"/>
  <c r="U8" i="3"/>
  <c r="T8" i="3"/>
  <c r="AB7" i="3"/>
  <c r="AA7" i="3"/>
  <c r="U7" i="3"/>
  <c r="T7" i="3"/>
  <c r="AB6" i="3"/>
  <c r="AA6" i="3"/>
  <c r="U6" i="3"/>
  <c r="T6" i="3"/>
  <c r="N6" i="3"/>
  <c r="M6" i="3"/>
  <c r="AB5" i="3"/>
  <c r="AA5" i="3"/>
  <c r="U5" i="3"/>
  <c r="T5" i="3"/>
  <c r="N5" i="3"/>
  <c r="M5" i="3"/>
  <c r="AB4" i="3"/>
  <c r="AA4" i="3"/>
  <c r="U4" i="3"/>
  <c r="T4" i="3"/>
  <c r="N4" i="3"/>
  <c r="M4" i="3"/>
  <c r="AB3" i="3"/>
  <c r="AA3" i="3"/>
  <c r="U3" i="3"/>
  <c r="T3" i="3"/>
  <c r="N3" i="3"/>
  <c r="M3" i="3"/>
  <c r="N2" i="3"/>
  <c r="M2" i="3"/>
  <c r="C2" i="3" a="1"/>
  <c r="C2" i="3" s="1"/>
  <c r="D2" i="3" s="1" a="1"/>
  <c r="D2" i="3" s="1"/>
  <c r="AB10" i="2"/>
  <c r="AA10" i="2"/>
  <c r="AB9" i="2"/>
  <c r="AA9" i="2"/>
  <c r="AB8" i="2"/>
  <c r="AA8" i="2"/>
  <c r="AB7" i="2"/>
  <c r="AA7" i="2"/>
  <c r="AB6" i="2"/>
  <c r="AA6" i="2"/>
  <c r="AB5" i="2"/>
  <c r="AA5" i="2"/>
  <c r="AB4" i="2"/>
  <c r="AA4" i="2"/>
  <c r="AB3" i="2"/>
  <c r="AA3" i="2"/>
  <c r="T10" i="2"/>
  <c r="U9" i="2"/>
  <c r="T9" i="2"/>
  <c r="U8" i="2"/>
  <c r="T8" i="2"/>
  <c r="U7" i="2"/>
  <c r="T7" i="2"/>
  <c r="U6" i="2"/>
  <c r="T6" i="2"/>
  <c r="U5" i="2"/>
  <c r="T5" i="2"/>
  <c r="U4" i="2"/>
  <c r="T4" i="2"/>
  <c r="U3" i="2"/>
  <c r="T3" i="2"/>
  <c r="N9" i="2"/>
  <c r="M9" i="2"/>
  <c r="N6" i="2"/>
  <c r="M6" i="2"/>
  <c r="N5" i="2"/>
  <c r="M5" i="2"/>
  <c r="N4" i="2"/>
  <c r="M4" i="2"/>
  <c r="N3" i="2"/>
  <c r="M3" i="2"/>
  <c r="N2" i="2"/>
  <c r="M2" i="2"/>
  <c r="D2" i="2" a="1"/>
  <c r="D2" i="2"/>
  <c r="C2" i="2" a="1"/>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<sst xmlns="http://schemas.openxmlformats.org/spreadsheetml/2006/main" count="157" uniqueCount="50">
  <si>
    <t>salary</t>
  </si>
  <si>
    <t>Filtered Salaries</t>
  </si>
  <si>
    <t>Unique values</t>
  </si>
  <si>
    <t>Frequency  Distribution</t>
  </si>
  <si>
    <t>Range</t>
  </si>
  <si>
    <t>Class</t>
  </si>
  <si>
    <t>Frequency Distribution</t>
  </si>
  <si>
    <t>Relative frequency distribution</t>
  </si>
  <si>
    <t>PFD</t>
  </si>
  <si>
    <t xml:space="preserve"> frequency distribution</t>
  </si>
  <si>
    <t>Less than cumulative frequency distribution</t>
  </si>
  <si>
    <t>LRCFD</t>
  </si>
  <si>
    <t>More than cumulative frequency distribution</t>
  </si>
  <si>
    <t>MRCF</t>
  </si>
  <si>
    <t>MRCFD</t>
  </si>
  <si>
    <t>64000 - 84294</t>
  </si>
  <si>
    <t>0 - 63999</t>
  </si>
  <si>
    <t>&lt; 63999</t>
  </si>
  <si>
    <t>&gt; 0</t>
  </si>
  <si>
    <t>84295 - 104588</t>
  </si>
  <si>
    <t>&lt; 84294</t>
  </si>
  <si>
    <t>&gt; 64000</t>
  </si>
  <si>
    <t>104589 - 124882</t>
  </si>
  <si>
    <t>&lt; 104588</t>
  </si>
  <si>
    <t>&gt; 84295</t>
  </si>
  <si>
    <t>124883 - 145176</t>
  </si>
  <si>
    <t>&lt; 124882</t>
  </si>
  <si>
    <t>&gt; 104589</t>
  </si>
  <si>
    <t>145177 - 165470</t>
  </si>
  <si>
    <t>&lt; 145176</t>
  </si>
  <si>
    <t>&gt; 124883</t>
  </si>
  <si>
    <t>165471 - 185764</t>
  </si>
  <si>
    <t>&lt; 165470</t>
  </si>
  <si>
    <t>&gt; 145177</t>
  </si>
  <si>
    <t>185765 - 206058</t>
  </si>
  <si>
    <t>&lt; 185764</t>
  </si>
  <si>
    <t>&gt; 165471</t>
  </si>
  <si>
    <t>206059 - 226352</t>
  </si>
  <si>
    <t>&lt; 206058</t>
  </si>
  <si>
    <t>&gt; 185765</t>
  </si>
  <si>
    <t>&lt; 226352</t>
  </si>
  <si>
    <t>&gt; 206059</t>
  </si>
  <si>
    <t>&gt; 226352</t>
  </si>
  <si>
    <t>MidPoints</t>
  </si>
  <si>
    <t>3. How will you deal with missing data? Suggest methods.</t>
  </si>
  <si>
    <t>I have grouped the values 0, 998, and 999 under a single category to handle missing salary data. This helps avoid making inaccurate assumptions through imputation. I focused my analysis only on valid salary entries, while still keeping the full dataset intact for comparison or future reference.</t>
  </si>
  <si>
    <t>4. How will you deal with outliers? Suggest methods in code.</t>
  </si>
  <si>
    <t>Outliers are values that are much higher or lower than most other values. In our salary data, if someone’s salary is extremely high or low compared to others, it can affect the results and give wrong conclusions.</t>
  </si>
  <si>
    <t>To handle outliers, we can use this simple method called the IQR method (Interquartile Range). It helps us find the range where most of the salaries lie and remove the ones that are too far outside.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</si>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</sst>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rgb="FF000000"/>
      <name val="Calibri"/>
      <family val="2"/>
    </font>
    <font>
      <sz val="11"/>
      <color rgb="FF242424"/>
      <name val="Aptos Narrow"/>
      <charset val="1"/>
    </font>
    <font>
      <b/>
      <sz val="11"/>
      <color rgb="FF000000"/>
      <name val="Calibri"/>
      <family val="2"/>
    </font>
    <font>
      <b/>
      <sz val="11"/>
      <color theme="1"/>
      <name val="Aptos Narrow"/>
      <family val="2"/>
      <scheme val="minor"/>
    </font>
    <font>
      <b/>
      <sz val="11"/>
      <color rgb="FF000000"/>
      <name val="Aptos Narrow"/>
      <scheme val="minor"/>
    </font>
    <font>
      <sz val="11"/>
      <color rgb="FF000000"/>
      <name val="Aptos Narrow"/>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wrapText="1"/>
    </xf>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top"/>
    </xf>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xf numFmtId="0" fontId="6"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'!$G$1</c:f>
              <c:strCache>
                <c:ptCount val="1"/>
                <c:pt idx="0">
                  <c:v>Frequency Distribution</c:v>
                </c:pt>
              </c:strCache>
            </c:strRef>
          </c:tx>
          <c:spPr>
            <a:solidFill>
              <a:schemeClr val="accent1"/>
            </a:solidFill>
            <a:ln>
              <a:noFill/>
            </a:ln>
            <a:effectLst/>
          </c:spPr>
          <c:invertIfNegative val="0"/>
          <c:cat>
            <c:strRef>
              <c:f>'2.Histogram '!$E$2:$E$9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'2.Histogram '!$G$2:$G$9</c:f>
              <c:numCache>
                <c:formatCode>General</c:formatCode>
                <c:ptCount val="8"/>
                <c:pt idx="0">
                  <c:v>4</c:v>
                </c:pt>
                <c:pt idx="1">
                  <c:v>60</c:v>
                </c:pt>
                <c:pt idx="2">
                  <c:v>33</c:v>
                </c:pt>
                <c:pt idx="3">
                  <c:v>2</c:v>
                </c:pt>
                <c:pt idx="4">
                  <c:v>3</c:v>
                </c:pt>
                <c:pt idx="5">
                  <c:v>0</c:v>
                </c:pt>
                <c:pt idx="6">
                  <c:v>0</c:v>
                </c:pt>
                <c:pt idx="7">
                  <c:v>1</c:v>
                </c:pt>
              </c:numCache>
            </c:numRef>
          </c:val>
          <c:extLst>
            <c:ext xmlns:c16="http://schemas.microsoft.com/office/drawing/2014/chart" uri="{C3380CC4-5D6E-409C-BE32-E72D297353CC}">
              <c16:uniqueId val="{00000001-7B33-4FB7-9CC9-5E2624F43EA8}"/>
            </c:ext>
          </c:extLst>
        </c:ser>
        <c:dLbls>
          <c:showLegendKey val="0"/>
          <c:showVal val="0"/>
          <c:showCatName val="0"/>
          <c:showSerName val="0"/>
          <c:showPercent val="0"/>
          <c:showBubbleSize val="0"/>
        </c:dLbls>
        <c:gapWidth val="219"/>
        <c:overlap val="-27"/>
        <c:axId val="1860627975"/>
        <c:axId val="895436296"/>
      </c:barChart>
      <c:catAx>
        <c:axId val="1860627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436296"/>
        <c:crosses val="autoZero"/>
        <c:auto val="1"/>
        <c:lblAlgn val="ctr"/>
        <c:lblOffset val="100"/>
        <c:noMultiLvlLbl val="0"/>
      </c:catAx>
      <c:valAx>
        <c:axId val="895436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627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'!$N$1</c:f>
              <c:strCache>
                <c:ptCount val="1"/>
                <c:pt idx="0">
                  <c:v>PFD</c:v>
                </c:pt>
              </c:strCache>
            </c:strRef>
          </c:tx>
          <c:spPr>
            <a:solidFill>
              <a:schemeClr val="accent1"/>
            </a:solidFill>
            <a:ln>
              <a:noFill/>
            </a:ln>
            <a:effectLst/>
          </c:spPr>
          <c:invertIfNegative val="0"/>
          <c:cat>
            <c:strRef>
              <c:f>'2.Histogram '!$J$2:$J$9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'2.Histogram '!$N$2:$N$9</c:f>
              <c:numCache>
                <c:formatCode>General</c:formatCode>
                <c:ptCount val="8"/>
                <c:pt idx="0">
                  <c:v>3.8834951456310676</c:v>
                </c:pt>
                <c:pt idx="1">
                  <c:v>58.252427184466015</c:v>
                </c:pt>
                <c:pt idx="2">
                  <c:v>32.038834951456316</c:v>
                </c:pt>
                <c:pt idx="3">
                  <c:v>1.9417475728155338</c:v>
                </c:pt>
                <c:pt idx="4">
                  <c:v>2.912621359223301</c:v>
                </c:pt>
                <c:pt idx="5">
                  <c:v>0</c:v>
                </c:pt>
                <c:pt idx="6">
                  <c:v>0</c:v>
                </c:pt>
                <c:pt idx="7">
                  <c:v>0.97087378640776689</c:v>
                </c:pt>
              </c:numCache>
            </c:numRef>
          </c:val>
          <c:extLst>
            <c:ext xmlns:c16="http://schemas.microsoft.com/office/drawing/2014/chart" uri="{C3380CC4-5D6E-409C-BE32-E72D297353CC}">
              <c16:uniqueId val="{00000001-D86A-4C16-B448-04E862D54192}"/>
            </c:ext>
          </c:extLst>
        </c:ser>
        <c:dLbls>
          <c:showLegendKey val="0"/>
          <c:showVal val="0"/>
          <c:showCatName val="0"/>
          <c:showSerName val="0"/>
          <c:showPercent val="0"/>
          <c:showBubbleSize val="0"/>
        </c:dLbls>
        <c:gapWidth val="219"/>
        <c:overlap val="-27"/>
        <c:axId val="1199305735"/>
        <c:axId val="1199307783"/>
      </c:barChart>
      <c:catAx>
        <c:axId val="1199305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07783"/>
        <c:crosses val="autoZero"/>
        <c:auto val="1"/>
        <c:lblAlgn val="ctr"/>
        <c:lblOffset val="100"/>
        <c:noMultiLvlLbl val="0"/>
      </c:catAx>
      <c:valAx>
        <c:axId val="1199307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05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'!$U$1</c:f>
              <c:strCache>
                <c:ptCount val="1"/>
                <c:pt idx="0">
                  <c:v>LRCFD</c:v>
                </c:pt>
              </c:strCache>
            </c:strRef>
          </c:tx>
          <c:spPr>
            <a:solidFill>
              <a:schemeClr val="accent1"/>
            </a:solidFill>
            <a:ln>
              <a:noFill/>
            </a:ln>
            <a:effectLst/>
          </c:spPr>
          <c:invertIfNegative val="0"/>
          <c:cat>
            <c:strRef>
              <c:f>'2.Histogram '!$R$2:$R$10</c:f>
              <c:strCache>
                <c:ptCount val="9"/>
                <c:pt idx="0">
                  <c:v>&lt; 63999</c:v>
                </c:pt>
                <c:pt idx="1">
                  <c:v>&lt; 84294</c:v>
                </c:pt>
                <c:pt idx="2">
                  <c:v>&lt; 104588</c:v>
                </c:pt>
                <c:pt idx="3">
                  <c:v>&lt; 124882</c:v>
                </c:pt>
                <c:pt idx="4">
                  <c:v>&lt; 145176</c:v>
                </c:pt>
                <c:pt idx="5">
                  <c:v>&lt; 165470</c:v>
                </c:pt>
                <c:pt idx="6">
                  <c:v>&lt; 185764</c:v>
                </c:pt>
                <c:pt idx="7">
                  <c:v>&lt; 206058</c:v>
                </c:pt>
                <c:pt idx="8">
                  <c:v>&lt; 226352</c:v>
                </c:pt>
              </c:strCache>
            </c:strRef>
          </c:cat>
          <c:val>
            <c:numRef>
              <c:f>'2.Histogram '!$U$2:$U$10</c:f>
              <c:numCache>
                <c:formatCode>General</c:formatCode>
                <c:ptCount val="9"/>
                <c:pt idx="0">
                  <c:v>0</c:v>
                </c:pt>
                <c:pt idx="1">
                  <c:v>3.8834951456310676</c:v>
                </c:pt>
                <c:pt idx="2">
                  <c:v>62.135922330097081</c:v>
                </c:pt>
                <c:pt idx="3">
                  <c:v>94.174757281553397</c:v>
                </c:pt>
                <c:pt idx="4">
                  <c:v>96.116504854368941</c:v>
                </c:pt>
                <c:pt idx="5">
                  <c:v>99.029126213592235</c:v>
                </c:pt>
                <c:pt idx="6">
                  <c:v>99.029126213592235</c:v>
                </c:pt>
                <c:pt idx="7">
                  <c:v>99.029126213592235</c:v>
                </c:pt>
                <c:pt idx="8">
                  <c:v>100</c:v>
                </c:pt>
              </c:numCache>
            </c:numRef>
          </c:val>
          <c:extLst>
            <c:ext xmlns:c16="http://schemas.microsoft.com/office/drawing/2014/chart" uri="{C3380CC4-5D6E-409C-BE32-E72D297353CC}">
              <c16:uniqueId val="{00000001-1232-4A09-A2FB-8A5705ACD506}"/>
            </c:ext>
          </c:extLst>
        </c:ser>
        <c:dLbls>
          <c:showLegendKey val="0"/>
          <c:showVal val="0"/>
          <c:showCatName val="0"/>
          <c:showSerName val="0"/>
          <c:showPercent val="0"/>
          <c:showBubbleSize val="0"/>
        </c:dLbls>
        <c:gapWidth val="219"/>
        <c:overlap val="-27"/>
        <c:axId val="565894663"/>
        <c:axId val="565901319"/>
      </c:barChart>
      <c:catAx>
        <c:axId val="565894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01319"/>
        <c:crosses val="autoZero"/>
        <c:auto val="1"/>
        <c:lblAlgn val="ctr"/>
        <c:lblOffset val="100"/>
        <c:noMultiLvlLbl val="0"/>
      </c:catAx>
      <c:valAx>
        <c:axId val="565901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894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'2.Histogram '!$AB$1</c:f>
              <c:strCache>
                <c:ptCount val="1"/>
                <c:pt idx="0">
                  <c:v>MRCFD</c:v>
                </c:pt>
              </c:strCache>
            </c:strRef>
          </c:tx>
          <c:spPr>
            <a:solidFill>
              <a:schemeClr val="accent1"/>
            </a:solidFill>
            <a:ln>
              <a:noFill/>
            </a:ln>
            <a:effectLst/>
          </c:spPr>
          <c:invertIfNegative val="0"/>
          <c:cat>
            <c:strRef>
              <c:f>'2.Histogram '!$Y$2:$Y$11</c:f>
              <c:strCache>
                <c:ptCount val="10"/>
                <c:pt idx="0">
                  <c:v>&gt; 0</c:v>
                </c:pt>
                <c:pt idx="1">
                  <c:v>&gt; 64000</c:v>
                </c:pt>
                <c:pt idx="2">
                  <c:v>&gt; 84295</c:v>
                </c:pt>
                <c:pt idx="3">
                  <c:v>&gt; 104589</c:v>
                </c:pt>
                <c:pt idx="4">
                  <c:v>&gt; 124883</c:v>
                </c:pt>
                <c:pt idx="5">
                  <c:v>&gt; 145177</c:v>
                </c:pt>
                <c:pt idx="6">
                  <c:v>&gt; 165471</c:v>
                </c:pt>
                <c:pt idx="7">
                  <c:v>&gt; 185765</c:v>
                </c:pt>
                <c:pt idx="8">
                  <c:v>&gt; 206059</c:v>
                </c:pt>
                <c:pt idx="9">
                  <c:v>&gt; 226352</c:v>
                </c:pt>
              </c:strCache>
            </c:strRef>
          </c:cat>
          <c:val>
            <c:numRef>
              <c:f>'2.Histogram '!$AB$2:$AB$11</c:f>
              <c:numCache>
                <c:formatCode>General</c:formatCode>
                <c:ptCount val="10"/>
                <c:pt idx="0">
                  <c:v>100</c:v>
                </c:pt>
                <c:pt idx="1">
                  <c:v>99.029126213592235</c:v>
                </c:pt>
                <c:pt idx="2">
                  <c:v>96.116504854368941</c:v>
                </c:pt>
                <c:pt idx="3">
                  <c:v>37.864077669902912</c:v>
                </c:pt>
                <c:pt idx="4">
                  <c:v>5.825242718446602</c:v>
                </c:pt>
                <c:pt idx="5">
                  <c:v>3.8834951456310676</c:v>
                </c:pt>
                <c:pt idx="6">
                  <c:v>0.97087378640776689</c:v>
                </c:pt>
                <c:pt idx="7">
                  <c:v>0.97087378640776689</c:v>
                </c:pt>
                <c:pt idx="8">
                  <c:v>0.97087378640776689</c:v>
                </c:pt>
                <c:pt idx="9">
                  <c:v>0</c:v>
                </c:pt>
              </c:numCache>
            </c:numRef>
          </c:val>
          <c:extLst>
            <c:ext xmlns:c16="http://schemas.microsoft.com/office/drawing/2014/chart" uri="{C3380CC4-5D6E-409C-BE32-E72D297353CC}">
              <c16:uniqueId val="{00000001-6CBF-45FC-AF53-7AE53215712E}"/>
            </c:ext>
          </c:extLst>
        </c:ser>
        <c:dLbls>
          <c:showLegendKey val="0"/>
          <c:showVal val="0"/>
          <c:showCatName val="0"/>
          <c:showSerName val="0"/>
          <c:showPercent val="0"/>
          <c:showBubbleSize val="0"/>
        </c:dLbls>
        <c:gapWidth val="219"/>
        <c:overlap val="-27"/>
        <c:axId val="1199305223"/>
        <c:axId val="2059106823"/>
      </c:barChart>
      <c:catAx>
        <c:axId val="1199305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106823"/>
        <c:crosses val="autoZero"/>
        <c:auto val="1"/>
        <c:lblAlgn val="ctr"/>
        <c:lblOffset val="100"/>
        <c:noMultiLvlLbl val="0"/>
      </c:catAx>
      <c:valAx>
        <c:axId val="2059106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305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'!$AB$1</c:f>
              <c:strCache>
                <c:ptCount val="1"/>
                <c:pt idx="0">
                  <c:v>MRCFD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'2.Histogram '!$Y$2:$Y$11</c:f>
              <c:strCache>
                <c:ptCount val="10"/>
                <c:pt idx="0">
                  <c:v>&gt; 0</c:v>
                </c:pt>
                <c:pt idx="1">
                  <c:v>&gt; 64000</c:v>
                </c:pt>
                <c:pt idx="2">
                  <c:v>&gt; 84295</c:v>
                </c:pt>
                <c:pt idx="3">
                  <c:v>&gt; 104589</c:v>
                </c:pt>
                <c:pt idx="4">
                  <c:v>&gt; 124883</c:v>
                </c:pt>
                <c:pt idx="5">
                  <c:v>&gt; 145177</c:v>
                </c:pt>
                <c:pt idx="6">
                  <c:v>&gt; 165471</c:v>
                </c:pt>
                <c:pt idx="7">
                  <c:v>&gt; 185765</c:v>
                </c:pt>
                <c:pt idx="8">
                  <c:v>&gt; 206059</c:v>
                </c:pt>
                <c:pt idx="9">
                  <c:v>&gt; 226352</c:v>
                </c:pt>
              </c:strCache>
            </c:strRef>
          </c:cat>
          <c:val>
            <c:numRef>
              <c:f>'2.Histogram '!$AB$2:$AB$11</c:f>
              <c:numCache>
                <c:formatCode>General</c:formatCode>
                <c:ptCount val="10"/>
                <c:pt idx="0">
                  <c:v>100</c:v>
                </c:pt>
                <c:pt idx="1">
                  <c:v>99.029126213592235</c:v>
                </c:pt>
                <c:pt idx="2">
                  <c:v>96.116504854368941</c:v>
                </c:pt>
                <c:pt idx="3">
                  <c:v>37.864077669902912</c:v>
                </c:pt>
                <c:pt idx="4">
                  <c:v>5.825242718446602</c:v>
                </c:pt>
                <c:pt idx="5">
                  <c:v>3.8834951456310676</c:v>
                </c:pt>
                <c:pt idx="6">
                  <c:v>0.97087378640776689</c:v>
                </c:pt>
                <c:pt idx="7">
                  <c:v>0.97087378640776689</c:v>
                </c:pt>
                <c:pt idx="8">
                  <c:v>0.97087378640776689</c:v>
                </c:pt>
                <c:pt idx="9">
                  <c:v>0</c:v>
                </c:pt>
              </c:numCache>
            </c:numRef>
          </c:val>
          <c:smooth val="0"/>
          <c:extLst>
            <c:ext xmlns:c16="http://schemas.microsoft.com/office/drawing/2014/chart" uri="{C3380CC4-5D6E-409C-BE32-E72D297353CC}">
              <c16:uniqueId val="{00000001-BA42-4E0F-BEE1-A3D6448FD360}"/>
            </c:ext>
          </c:extLst>
        </c:ser>
        <c:dLbls>
          <c:showLegendKey val="0"/>
          <c:showVal val="0"/>
          <c:showCatName val="0"/>
          <c:showSerName val="0"/>
          <c:showPercent val="0"/>
          <c:showBubbleSize val="0"/>
        </c:dLbls>
        <c:marker val="1"/>
        <c:smooth val="0"/>
        <c:axId val="887372807"/>
        <c:axId val="887374855"/>
      </c:lineChart>
      <c:catAx>
        <c:axId val="887372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74855"/>
        <c:crosses val="autoZero"/>
        <c:auto val="1"/>
        <c:lblAlgn val="ctr"/>
        <c:lblOffset val="100"/>
        <c:noMultiLvlLbl val="0"/>
      </c:catAx>
      <c:valAx>
        <c:axId val="887374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372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'!$U$1</c:f>
              <c:strCache>
                <c:ptCount val="1"/>
                <c:pt idx="0">
                  <c:v>LRCFD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'2.Histogram '!$R$2:$R$10</c:f>
              <c:strCache>
                <c:ptCount val="9"/>
                <c:pt idx="0">
                  <c:v>&lt; 63999</c:v>
                </c:pt>
                <c:pt idx="1">
                  <c:v>&lt; 84294</c:v>
                </c:pt>
                <c:pt idx="2">
                  <c:v>&lt; 104588</c:v>
                </c:pt>
                <c:pt idx="3">
                  <c:v>&lt; 124882</c:v>
                </c:pt>
                <c:pt idx="4">
                  <c:v>&lt; 145176</c:v>
                </c:pt>
                <c:pt idx="5">
                  <c:v>&lt; 165470</c:v>
                </c:pt>
                <c:pt idx="6">
                  <c:v>&lt; 185764</c:v>
                </c:pt>
                <c:pt idx="7">
                  <c:v>&lt; 206058</c:v>
                </c:pt>
                <c:pt idx="8">
                  <c:v>&lt; 226352</c:v>
                </c:pt>
              </c:strCache>
            </c:strRef>
          </c:cat>
          <c:val>
            <c:numRef>
              <c:f>'2.Histogram '!$U$2:$U$10</c:f>
              <c:numCache>
                <c:formatCode>General</c:formatCode>
                <c:ptCount val="9"/>
                <c:pt idx="0">
                  <c:v>0</c:v>
                </c:pt>
                <c:pt idx="1">
                  <c:v>3.8834951456310676</c:v>
                </c:pt>
                <c:pt idx="2">
                  <c:v>62.135922330097081</c:v>
                </c:pt>
                <c:pt idx="3">
                  <c:v>94.174757281553397</c:v>
                </c:pt>
                <c:pt idx="4">
                  <c:v>96.116504854368941</c:v>
                </c:pt>
                <c:pt idx="5">
                  <c:v>99.029126213592235</c:v>
                </c:pt>
                <c:pt idx="6">
                  <c:v>99.029126213592235</c:v>
                </c:pt>
                <c:pt idx="7">
                  <c:v>99.029126213592235</c:v>
                </c:pt>
                <c:pt idx="8">
                  <c:v>100</c:v>
                </c:pt>
              </c:numCache>
            </c:numRef>
          </c:val>
          <c:smooth val="0"/>
          <c:extLst>
            <c:ext xmlns:c16="http://schemas.microsoft.com/office/drawing/2014/chart" uri="{C3380CC4-5D6E-409C-BE32-E72D297353CC}">
              <c16:uniqueId val="{00000001-5636-4ABF-8790-71C4CB171A73}"/>
            </c:ext>
          </c:extLst>
        </c:ser>
        <c:dLbls>
          <c:showLegendKey val="0"/>
          <c:showVal val="0"/>
          <c:showCatName val="0"/>
          <c:showSerName val="0"/>
          <c:showPercent val="0"/>
          <c:showBubbleSize val="0"/>
        </c:dLbls>
        <c:marker val="1"/>
        <c:smooth val="0"/>
        <c:axId val="887417351"/>
        <c:axId val="887419399"/>
      </c:lineChart>
      <c:catAx>
        <c:axId val="887417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19399"/>
        <c:crosses val="autoZero"/>
        <c:auto val="1"/>
        <c:lblAlgn val="ctr"/>
        <c:lblOffset val="100"/>
        <c:noMultiLvlLbl val="0"/>
      </c:catAx>
      <c:valAx>
        <c:axId val="887419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17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'!$N$1</c:f>
              <c:strCache>
                <c:ptCount val="1"/>
                <c:pt idx="0">
                  <c:v>PFD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'2.Histogram '!$N$2:$N$9</c:f>
              <c:numCache>
                <c:formatCode>General</c:formatCode>
                <c:ptCount val="8"/>
                <c:pt idx="0">
                  <c:v>3.8834951456310676</c:v>
                </c:pt>
                <c:pt idx="1">
                  <c:v>58.252427184466015</c:v>
                </c:pt>
                <c:pt idx="2">
                  <c:v>32.038834951456316</c:v>
                </c:pt>
                <c:pt idx="3">
                  <c:v>1.9417475728155338</c:v>
                </c:pt>
                <c:pt idx="4">
                  <c:v>2.912621359223301</c:v>
                </c:pt>
                <c:pt idx="5">
                  <c:v>0</c:v>
                </c:pt>
                <c:pt idx="6">
                  <c:v>0</c:v>
                </c:pt>
                <c:pt idx="7">
                  <c:v>0.97087378640776689</c:v>
                </c:pt>
              </c:numCache>
            </c:numRef>
          </c:val>
          <c:smooth val="0"/>
          <c:extLst>
            <c:ext xmlns:c16="http://schemas.microsoft.com/office/drawing/2014/chart" uri="{C3380CC4-5D6E-409C-BE32-E72D297353CC}">
              <c16:uniqueId val="{00000001-10B2-4E28-8D90-4EF5404F1B3C}"/>
            </c:ext>
          </c:extLst>
        </c:ser>
        <c:dLbls>
          <c:showLegendKey val="0"/>
          <c:showVal val="0"/>
          <c:showCatName val="0"/>
          <c:showSerName val="0"/>
          <c:showPercent val="0"/>
          <c:showBubbleSize val="0"/>
        </c:dLbls>
        <c:marker val="1"/>
        <c:smooth val="0"/>
        <c:axId val="2059090439"/>
        <c:axId val="2059112967"/>
      </c:lineChart>
      <c:catAx>
        <c:axId val="20590904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112967"/>
        <c:crosses val="autoZero"/>
        <c:auto val="1"/>
        <c:lblAlgn val="ctr"/>
        <c:lblOffset val="100"/>
        <c:noMultiLvlLbl val="0"/>
      </c:catAx>
      <c:valAx>
        <c:axId val="2059112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090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'2.Histogram '!$G$1</c:f>
              <c:strCache>
                <c:ptCount val="1"/>
                <c:pt idx="0">
                  <c:v>Frequency Distribution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'2.Histogram '!AD2:AD9</c:f>
              <c:numCache>
                <c:formatCode>General</c:formatCode>
                <c:ptCount val="8"/>
                <c:pt idx="0">
                  <c:v>74147</c:v>
                </c:pt>
                <c:pt idx="1">
                  <c:v>94441</c:v>
                </c:pt>
                <c:pt idx="2">
                  <c:v>114735</c:v>
                </c:pt>
                <c:pt idx="3">
                  <c:v>135029</c:v>
                </c:pt>
                <c:pt idx="4">
                  <c:v>155323</c:v>
                </c:pt>
                <c:pt idx="5">
                  <c:v>175617</c:v>
                </c:pt>
                <c:pt idx="6">
                  <c:v>195911</c:v>
                </c:pt>
                <c:pt idx="7">
                  <c:v>216205</c:v>
                </c:pt>
              </c:numCache>
            </c:numRef>
          </c:cat>
          <c:val>
            <c:numRef>
              <c:f>'2.Histogram '!$G$2:$G$9</c:f>
              <c:numCache>
                <c:formatCode>General</c:formatCode>
                <c:ptCount val="8"/>
                <c:pt idx="0">
                  <c:v>4</c:v>
                </c:pt>
                <c:pt idx="1">
                  <c:v>60</c:v>
                </c:pt>
                <c:pt idx="2">
                  <c:v>33</c:v>
                </c:pt>
                <c:pt idx="3">
                  <c:v>2</c:v>
                </c:pt>
                <c:pt idx="4">
                  <c:v>3</c:v>
                </c:pt>
                <c:pt idx="5">
                  <c:v>0</c:v>
                </c:pt>
                <c:pt idx="6">
                  <c:v>0</c:v>
                </c:pt>
                <c:pt idx="7">
                  <c:v>1</c:v>
                </c:pt>
              </c:numCache>
            </c:numRef>
          </c:val>
          <c:smooth val="0"/>
          <c:extLst>
            <c:ext xmlns:c16="http://schemas.microsoft.com/office/drawing/2014/chart" uri="{C3380CC4-5D6E-409C-BE32-E72D297353CC}">
              <c16:uniqueId val="{00000001-F4EC-42FD-8FC1-A7BE948636D9}"/>
            </c:ext>
          </c:extLst>
        </c:ser>
        <c:dLbls>
          <c:showLegendKey val="0"/>
          <c:showVal val="0"/>
          <c:showCatName val="0"/>
          <c:showSerName val="0"/>
          <c:showPercent val="0"/>
          <c:showBubbleSize val="0"/>
        </c:dLbls>
        <c:marker val="1"/>
        <c:smooth val="0"/>
        <c:axId val="1563543047"/>
        <c:axId val="1563545095"/>
      </c:lineChart>
      <c:catAx>
        <c:axId val="1563543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545095"/>
        <c:crosses val="autoZero"/>
        <c:auto val="1"/>
        <c:lblAlgn val="ctr"/>
        <c:lblOffset val="100"/>
        <c:noMultiLvlLbl val="0"/>
      </c:catAx>
      <c:valAx>
        <c:axId val="1563545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543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38100</xdr:colOff>
      <xdr:row>11</xdr:row>
      <xdr:rowOff>0</xdr:rowOff>
    </xdr:from>
    <xdr:to>
      <xdr:col>7</xdr:col>
      <xdr:colOff>542925</xdr:colOff>
      <xdr:row>28</xdr:row>
      <xdr:rowOff>161925</xdr:rowOff>
    </xdr:to>
    <xdr:graphicFrame macro="">
      <xdr:nvGraphicFramePr>
        <xdr:cNvPr id="4" name="Chart 3">
          <a:extLst>
            <a:ext uri="{FF2B5EF4-FFF2-40B4-BE49-F238E27FC236}">
              <a16:creationId xmlns:a16="http://schemas.microsoft.com/office/drawing/2014/main" id="{904A77FA-62FE-6754-1087-BF5AAF026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11</xdr:row>
      <xdr:rowOff>9525</xdr:rowOff>
    </xdr:from>
    <xdr:to>
      <xdr:col>13</xdr:col>
      <xdr:colOff>1057275</xdr:colOff>
      <xdr:row>30</xdr:row>
      <xdr:rowOff>114300</xdr:rowOff>
    </xdr:to>
    <xdr:graphicFrame macro="">
      <xdr:nvGraphicFramePr>
        <xdr:cNvPr id="5" name="Chart 4">
          <a:extLst>
            <a:ext uri="{FF2B5EF4-FFF2-40B4-BE49-F238E27FC236}">
              <a16:creationId xmlns:a16="http://schemas.microsoft.com/office/drawing/2014/main" id="{CCF9E651-C8B9-5D29-80DA-3C9484069848}"/>
            </a:ext>
            <a:ext uri="{147F2762-F138-4A5C-976F-8EAC2B608ADB}">
              <a16:predDERef xmlns:a16="http://schemas.microsoft.com/office/drawing/2014/main" pred="{904A77FA-62FE-6754-1087-BF5AAF026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66675</xdr:colOff>
      <xdr:row>12</xdr:row>
      <xdr:rowOff>28575</xdr:rowOff>
    </xdr:from>
    <xdr:to>
      <xdr:col>20</xdr:col>
      <xdr:colOff>1562100</xdr:colOff>
      <xdr:row>30</xdr:row>
      <xdr:rowOff>142875</xdr:rowOff>
    </xdr:to>
    <xdr:graphicFrame macro="">
      <xdr:nvGraphicFramePr>
        <xdr:cNvPr id="6" name="Chart 5">
          <a:extLst>
            <a:ext uri="{FF2B5EF4-FFF2-40B4-BE49-F238E27FC236}">
              <a16:creationId xmlns:a16="http://schemas.microsoft.com/office/drawing/2014/main" id="{86485CDD-B24D-3790-91A6-C4AEB851CDCF}"/>
            </a:ext>
            <a:ext uri="{147F2762-F138-4A5C-976F-8EAC2B608ADB}">
              <a16:predDERef xmlns:a16="http://schemas.microsoft.com/office/drawing/2014/main" pred="{CCF9E651-C8B9-5D29-80DA-3C9484069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38100</xdr:colOff>
      <xdr:row>12</xdr:row>
      <xdr:rowOff>123825</xdr:rowOff>
    </xdr:from>
    <xdr:to>
      <xdr:col>27</xdr:col>
      <xdr:colOff>1276350</xdr:colOff>
      <xdr:row>30</xdr:row>
      <xdr:rowOff>161925</xdr:rowOff>
    </xdr:to>
    <xdr:graphicFrame macro="">
      <xdr:nvGraphicFramePr>
        <xdr:cNvPr id="7" name="Chart 6">
          <a:extLst>
            <a:ext uri="{FF2B5EF4-FFF2-40B4-BE49-F238E27FC236}">
              <a16:creationId xmlns:a16="http://schemas.microsoft.com/office/drawing/2014/main" id="{351139DC-28B5-A262-D552-A8EC712A8A2E}"/>
            </a:ext>
            <a:ext uri="{147F2762-F138-4A5C-976F-8EAC2B608ADB}">
              <a16:predDERef xmlns:a16="http://schemas.microsoft.com/office/drawing/2014/main" pred="{86485CDD-B24D-3790-91A6-C4AEB851C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590550</xdr:colOff>
      <xdr:row>32</xdr:row>
      <xdr:rowOff>161925</xdr:rowOff>
    </xdr:from>
    <xdr:to>
      <xdr:col>27</xdr:col>
      <xdr:colOff>1266825</xdr:colOff>
      <xdr:row>54</xdr:row>
      <xdr:rowOff>28575</xdr:rowOff>
    </xdr:to>
    <xdr:graphicFrame macro="">
      <xdr:nvGraphicFramePr>
        <xdr:cNvPr id="11" name="Chart 10">
          <a:extLst>
            <a:ext uri="{FF2B5EF4-FFF2-40B4-BE49-F238E27FC236}">
              <a16:creationId xmlns:a16="http://schemas.microsoft.com/office/drawing/2014/main" id="{AB46FBAD-8C96-F983-FE9A-1B4837A04CF2}"/>
            </a:ext>
            <a:ext uri="{147F2762-F138-4A5C-976F-8EAC2B608ADB}">
              <a16:predDERef xmlns:a16="http://schemas.microsoft.com/office/drawing/2014/main" pred="{351139DC-28B5-A262-D552-A8EC712A8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1400175</xdr:colOff>
      <xdr:row>32</xdr:row>
      <xdr:rowOff>38100</xdr:rowOff>
    </xdr:from>
    <xdr:to>
      <xdr:col>20</xdr:col>
      <xdr:colOff>1543050</xdr:colOff>
      <xdr:row>54</xdr:row>
      <xdr:rowOff>38100</xdr:rowOff>
    </xdr:to>
    <xdr:graphicFrame macro="">
      <xdr:nvGraphicFramePr>
        <xdr:cNvPr id="12" name="Chart 11">
          <a:extLst>
            <a:ext uri="{FF2B5EF4-FFF2-40B4-BE49-F238E27FC236}">
              <a16:creationId xmlns:a16="http://schemas.microsoft.com/office/drawing/2014/main" id="{E608DBF2-B8D2-D239-45CD-45577F45ED35}"/>
            </a:ext>
            <a:ext uri="{147F2762-F138-4A5C-976F-8EAC2B608ADB}">
              <a16:predDERef xmlns:a16="http://schemas.microsoft.com/office/drawing/2014/main" pred="{AB46FBAD-8C96-F983-FE9A-1B4837A04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57150</xdr:colOff>
      <xdr:row>32</xdr:row>
      <xdr:rowOff>19050</xdr:rowOff>
    </xdr:from>
    <xdr:to>
      <xdr:col>13</xdr:col>
      <xdr:colOff>1133475</xdr:colOff>
      <xdr:row>51</xdr:row>
      <xdr:rowOff>38100</xdr:rowOff>
    </xdr:to>
    <xdr:graphicFrame macro="">
      <xdr:nvGraphicFramePr>
        <xdr:cNvPr id="13" name="Chart 12">
          <a:extLst>
            <a:ext uri="{FF2B5EF4-FFF2-40B4-BE49-F238E27FC236}">
              <a16:creationId xmlns:a16="http://schemas.microsoft.com/office/drawing/2014/main" id="{D945661C-2227-8D78-5B3A-D52D13DE5048}"/>
            </a:ext>
            <a:ext uri="{147F2762-F138-4A5C-976F-8EAC2B608ADB}">
              <a16:predDERef xmlns:a16="http://schemas.microsoft.com/office/drawing/2014/main" pred="{E608DBF2-B8D2-D239-45CD-45577F45E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9525</xdr:colOff>
      <xdr:row>29</xdr:row>
      <xdr:rowOff>180975</xdr:rowOff>
    </xdr:from>
    <xdr:to>
      <xdr:col>7</xdr:col>
      <xdr:colOff>504825</xdr:colOff>
      <xdr:row>44</xdr:row>
      <xdr:rowOff>66675</xdr:rowOff>
    </xdr:to>
    <xdr:graphicFrame macro="">
      <xdr:nvGraphicFramePr>
        <xdr:cNvPr id="15" name="Chart 14">
          <a:extLst>
            <a:ext uri="{FF2B5EF4-FFF2-40B4-BE49-F238E27FC236}">
              <a16:creationId xmlns:a16="http://schemas.microsoft.com/office/drawing/2014/main" id="{20F3A402-05EB-EDF5-402E-7FFB726D7CD6}"/>
            </a:ext>
            <a:ext uri="{147F2762-F138-4A5C-976F-8EAC2B608ADB}">
              <a16:predDERef xmlns:a16="http://schemas.microsoft.com/office/drawing/2014/main" pred="{D945661C-2227-8D78-5B3A-D52D13DE5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86F7-CB3C-4CF2-A1E6-B93893F83E8E}">
  <dimension ref="A1:AC275"/>
  <sheetViews>
    <sheetView topLeftCell="A9" workbookViewId="0">
      <selection activeCell="H77" sqref="H77"/>
    </sheetView>
  </sheetViews>
  <sheetFormatPr defaultRowHeight="15"/>
  <cols>
    <col min="1" max="1" width="9.140625" style="5"/>
    <col min="2" max="2" width="18.28515625" style="5" customWidth="1"/>
    <col min="3" max="3" width="33.5703125" style="5" customWidth="1"/>
    <col min="4" max="4" width="20.7109375" style="5" bestFit="1" customWidth="1"/>
    <col min="5" max="5" width="45.140625" style="5" customWidth="1"/>
    <col min="6" max="6" width="9.140625" style="5"/>
    <col min="7" max="7" width="45.42578125" style="5" customWidth="1"/>
    <col min="8" max="9" width="9.140625" style="5"/>
    <col min="10" max="10" width="23.85546875" style="5" customWidth="1"/>
    <col min="11" max="11" width="9.140625" style="5"/>
    <col min="12" max="12" width="19.7109375" style="5" customWidth="1"/>
    <col min="13" max="13" width="26.85546875" style="5" bestFit="1" customWidth="1"/>
    <col min="14" max="14" width="19.28515625" style="5" customWidth="1"/>
    <col min="15" max="16" width="9.140625" style="5"/>
    <col min="17" max="17" width="20.42578125" style="5" customWidth="1"/>
    <col min="18" max="18" width="9.140625" style="5"/>
    <col min="19" max="19" width="28.140625" style="5" bestFit="1" customWidth="1"/>
    <col min="20" max="20" width="27.42578125" style="5" customWidth="1"/>
    <col min="21" max="21" width="17" style="5" customWidth="1"/>
    <col min="22" max="23" width="9.140625" style="5"/>
    <col min="24" max="24" width="23.42578125" style="5" customWidth="1"/>
    <col min="25" max="25" width="16.5703125" style="5" customWidth="1"/>
    <col min="26" max="26" width="36.5703125" style="5" bestFit="1" customWidth="1"/>
    <col min="27" max="27" width="20.140625" style="5" customWidth="1"/>
    <col min="28" max="28" width="17.7109375" style="5" customWidth="1"/>
    <col min="29" max="16384" width="9.140625" style="5"/>
  </cols>
  <sheetData>
    <row r="1" spans="1:29" ht="29.25">
      <c r="A1" s="1" t="s">
        <v>0</v>
      </c>
      <c r="B1" s="2" t="s">
        <v>1</v>
      </c>
      <c r="C1" s="3" t="s">
        <v>2</v>
      </c>
      <c r="D1" s="2" t="s">
        <v>3</v>
      </c>
      <c r="E1" s="2" t="s">
        <v>4</v>
      </c>
      <c r="F1" s="2" t="s">
        <v>5</v>
      </c>
      <c r="G1" s="2" t="s">
        <v>6</v>
      </c>
      <c r="H1" s="2"/>
      <c r="I1" s="2"/>
      <c r="J1" s="2" t="s">
        <v>4</v>
      </c>
      <c r="K1" s="2" t="s">
        <v>5</v>
      </c>
      <c r="L1" s="2" t="s">
        <v>6</v>
      </c>
      <c r="M1" s="2" t="s">
        <v>7</v>
      </c>
      <c r="N1" s="2" t="s">
        <v>8</v>
      </c>
      <c r="O1" s="2"/>
      <c r="P1" s="2"/>
      <c r="Q1" s="2" t="s">
        <v>4</v>
      </c>
      <c r="R1" s="2" t="s">
        <v>5</v>
      </c>
      <c r="S1" s="2" t="s">
        <v>9</v>
      </c>
      <c r="T1" s="3" t="s">
        <v>10</v>
      </c>
      <c r="U1" s="2" t="s">
        <v>11</v>
      </c>
      <c r="V1" s="2"/>
      <c r="W1" s="2"/>
      <c r="X1" s="2" t="s">
        <v>4</v>
      </c>
      <c r="Y1" s="2" t="s">
        <v>5</v>
      </c>
      <c r="Z1" s="3" t="s">
        <v>12</v>
      </c>
      <c r="AA1" s="2" t="s">
        <v>13</v>
      </c>
      <c r="AB1" s="2" t="s">
        <v>14</v>
      </c>
      <c r="AC1" s="2"/>
    </row>
    <row r="2" spans="1:29">
      <c r="A2" s="4">
        <v>0</v>
      </c>
      <c r="B2" s="5">
        <v>64000</v>
      </c>
      <c r="C2" s="5" cm="1">
        <f t="array" ref="C2:C43">_xlfn.UNIQUE(B2:B104)</f>
        <v>64000</v>
      </c>
      <c r="D2" s="5" cm="1">
        <f t="array" ref="D2:D44">FREQUENCY(B2:B104,C2:C43)</f>
        <v>1</v>
      </c>
      <c r="E2" s="5" t="s">
        <v>15</v>
      </c>
      <c r="F2" s="5">
        <v>84294</v>
      </c>
      <c r="G2" s="5">
        <v>4</v>
      </c>
      <c r="J2" s="5" t="s">
        <v>15</v>
      </c>
      <c r="K2" s="5">
        <v>84294</v>
      </c>
      <c r="L2" s="5">
        <v>4</v>
      </c>
      <c r="M2" s="5">
        <f>4/103</f>
        <v>3.8834951456310676E-2</v>
      </c>
      <c r="N2" s="5">
        <f>4/103 * 100</f>
        <v>3.8834951456310676</v>
      </c>
      <c r="Q2" s="5" t="s">
        <v>16</v>
      </c>
      <c r="R2" s="5" t="s">
        <v>17</v>
      </c>
      <c r="S2" s="5">
        <v>0</v>
      </c>
      <c r="T2" s="5">
        <v>0</v>
      </c>
      <c r="U2" s="5">
        <v>0</v>
      </c>
      <c r="X2" s="5" t="s">
        <v>16</v>
      </c>
      <c r="Y2" s="5" t="s">
        <v>18</v>
      </c>
      <c r="Z2" s="5">
        <v>103</v>
      </c>
      <c r="AA2" s="5">
        <v>1</v>
      </c>
      <c r="AB2" s="5">
        <v>100</v>
      </c>
    </row>
    <row r="3" spans="1:29">
      <c r="A3" s="4">
        <v>0</v>
      </c>
      <c r="B3" s="5">
        <v>77000</v>
      </c>
      <c r="C3" s="5">
        <v>77000</v>
      </c>
      <c r="D3" s="5">
        <v>1</v>
      </c>
      <c r="E3" s="5" t="s">
        <v>19</v>
      </c>
      <c r="F3" s="6">
        <v>104588</v>
      </c>
      <c r="G3" s="5">
        <v>60</v>
      </c>
      <c r="J3" s="5" t="s">
        <v>19</v>
      </c>
      <c r="K3" s="5">
        <v>104588</v>
      </c>
      <c r="L3" s="5">
        <v>60</v>
      </c>
      <c r="M3" s="5">
        <f>60/103</f>
        <v>0.58252427184466016</v>
      </c>
      <c r="N3" s="5">
        <f>60/103 * 100</f>
        <v>58.252427184466015</v>
      </c>
      <c r="Q3" s="5" t="s">
        <v>15</v>
      </c>
      <c r="R3" s="5" t="s">
        <v>20</v>
      </c>
      <c r="S3" s="5">
        <v>4</v>
      </c>
      <c r="T3" s="7">
        <f>4/103</f>
        <v>3.8834951456310676E-2</v>
      </c>
      <c r="U3" s="5">
        <f>4/103 * 100</f>
        <v>3.8834951456310676</v>
      </c>
      <c r="X3" s="5" t="s">
        <v>15</v>
      </c>
      <c r="Y3" s="5" t="s">
        <v>21</v>
      </c>
      <c r="Z3" s="5">
        <v>102</v>
      </c>
      <c r="AA3" s="5">
        <f>102/103</f>
        <v>0.99029126213592233</v>
      </c>
      <c r="AB3" s="5">
        <f>102/103 * 100</f>
        <v>99.029126213592235</v>
      </c>
    </row>
    <row r="4" spans="1:29">
      <c r="A4" s="4">
        <v>0</v>
      </c>
      <c r="B4" s="5">
        <v>78256</v>
      </c>
      <c r="C4" s="5">
        <v>78256</v>
      </c>
      <c r="D4" s="5">
        <v>1</v>
      </c>
      <c r="E4" s="5" t="s">
        <v>22</v>
      </c>
      <c r="F4" s="6">
        <v>124882</v>
      </c>
      <c r="G4" s="5">
        <v>33</v>
      </c>
      <c r="J4" s="5" t="s">
        <v>22</v>
      </c>
      <c r="K4" s="5">
        <v>124882</v>
      </c>
      <c r="L4" s="5">
        <v>33</v>
      </c>
      <c r="M4" s="5">
        <f>33/103</f>
        <v>0.32038834951456313</v>
      </c>
      <c r="N4" s="5">
        <f>33/103 * 100</f>
        <v>32.038834951456316</v>
      </c>
      <c r="Q4" s="5" t="s">
        <v>19</v>
      </c>
      <c r="R4" s="5" t="s">
        <v>23</v>
      </c>
      <c r="S4" s="5">
        <v>64</v>
      </c>
      <c r="T4" s="5">
        <f>64/103</f>
        <v>0.62135922330097082</v>
      </c>
      <c r="U4" s="5">
        <f>64/103 *100</f>
        <v>62.135922330097081</v>
      </c>
      <c r="X4" s="5" t="s">
        <v>19</v>
      </c>
      <c r="Y4" s="5" t="s">
        <v>24</v>
      </c>
      <c r="Z4" s="5">
        <v>99</v>
      </c>
      <c r="AA4" s="5">
        <f>99/103</f>
        <v>0.96116504854368934</v>
      </c>
      <c r="AB4" s="5">
        <f>99/103 * 100</f>
        <v>96.116504854368941</v>
      </c>
    </row>
    <row r="5" spans="1:29">
      <c r="A5" s="4">
        <v>0</v>
      </c>
      <c r="B5" s="5">
        <v>82000</v>
      </c>
      <c r="C5" s="5">
        <v>82000</v>
      </c>
      <c r="D5" s="5">
        <v>1</v>
      </c>
      <c r="E5" s="5" t="s">
        <v>25</v>
      </c>
      <c r="F5" s="5">
        <v>145176</v>
      </c>
      <c r="G5" s="5">
        <v>2</v>
      </c>
      <c r="J5" s="5" t="s">
        <v>25</v>
      </c>
      <c r="K5" s="5">
        <v>145176</v>
      </c>
      <c r="L5" s="5">
        <v>2</v>
      </c>
      <c r="M5" s="5">
        <f>2/103</f>
        <v>1.9417475728155338E-2</v>
      </c>
      <c r="N5" s="5">
        <f>2/103 * 100</f>
        <v>1.9417475728155338</v>
      </c>
      <c r="Q5" s="5" t="s">
        <v>22</v>
      </c>
      <c r="R5" s="5" t="s">
        <v>26</v>
      </c>
      <c r="S5" s="5">
        <v>97</v>
      </c>
      <c r="T5" s="5">
        <f>97/103</f>
        <v>0.94174757281553401</v>
      </c>
      <c r="U5" s="5">
        <f>97/103 * 100</f>
        <v>94.174757281553397</v>
      </c>
      <c r="X5" s="5" t="s">
        <v>22</v>
      </c>
      <c r="Y5" s="5" t="s">
        <v>27</v>
      </c>
      <c r="Z5" s="5">
        <v>39</v>
      </c>
      <c r="AA5" s="5">
        <f>39/103</f>
        <v>0.37864077669902912</v>
      </c>
      <c r="AB5" s="5">
        <f>39/103 * 100</f>
        <v>37.864077669902912</v>
      </c>
    </row>
    <row r="6" spans="1:29">
      <c r="A6" s="4">
        <v>999</v>
      </c>
      <c r="B6" s="5">
        <v>85000</v>
      </c>
      <c r="C6" s="5">
        <v>85000</v>
      </c>
      <c r="D6" s="5">
        <v>4</v>
      </c>
      <c r="E6" s="5" t="s">
        <v>28</v>
      </c>
      <c r="F6" s="5">
        <v>165470</v>
      </c>
      <c r="G6" s="5">
        <v>3</v>
      </c>
      <c r="J6" s="5" t="s">
        <v>28</v>
      </c>
      <c r="K6" s="5">
        <v>165470</v>
      </c>
      <c r="L6" s="5">
        <v>3</v>
      </c>
      <c r="M6" s="5">
        <f>3/103</f>
        <v>2.9126213592233011E-2</v>
      </c>
      <c r="N6" s="5">
        <f>3/103 * 100</f>
        <v>2.912621359223301</v>
      </c>
      <c r="Q6" s="5" t="s">
        <v>25</v>
      </c>
      <c r="R6" s="5" t="s">
        <v>29</v>
      </c>
      <c r="S6" s="5">
        <v>99</v>
      </c>
      <c r="T6" s="5">
        <f>99/103</f>
        <v>0.96116504854368934</v>
      </c>
      <c r="U6" s="5">
        <f>99/103 *100</f>
        <v>96.116504854368941</v>
      </c>
      <c r="X6" s="5" t="s">
        <v>25</v>
      </c>
      <c r="Y6" s="5" t="s">
        <v>30</v>
      </c>
      <c r="Z6" s="5">
        <v>6</v>
      </c>
      <c r="AA6" s="5">
        <f>6/103</f>
        <v>5.8252427184466021E-2</v>
      </c>
      <c r="AB6" s="5">
        <f>6/103 * 100</f>
        <v>5.825242718446602</v>
      </c>
    </row>
    <row r="7" spans="1:29">
      <c r="A7" s="4">
        <v>0</v>
      </c>
      <c r="B7" s="5">
        <v>85000</v>
      </c>
      <c r="C7" s="5">
        <v>86000</v>
      </c>
      <c r="D7" s="5">
        <v>2</v>
      </c>
      <c r="E7" s="5" t="s">
        <v>31</v>
      </c>
      <c r="F7" s="5">
        <v>185764</v>
      </c>
      <c r="G7" s="5">
        <v>0</v>
      </c>
      <c r="J7" s="5" t="s">
        <v>31</v>
      </c>
      <c r="K7" s="5">
        <v>185764</v>
      </c>
      <c r="L7" s="5">
        <v>0</v>
      </c>
      <c r="M7" s="5">
        <v>0</v>
      </c>
      <c r="N7" s="5">
        <v>0</v>
      </c>
      <c r="Q7" s="5" t="s">
        <v>28</v>
      </c>
      <c r="R7" s="5" t="s">
        <v>32</v>
      </c>
      <c r="S7" s="5">
        <v>102</v>
      </c>
      <c r="T7" s="5">
        <f>102/103</f>
        <v>0.99029126213592233</v>
      </c>
      <c r="U7" s="5">
        <f>102/103 * 100</f>
        <v>99.029126213592235</v>
      </c>
      <c r="X7" s="5" t="s">
        <v>28</v>
      </c>
      <c r="Y7" s="5" t="s">
        <v>33</v>
      </c>
      <c r="Z7" s="5">
        <v>4</v>
      </c>
      <c r="AA7" s="5">
        <f>4/103</f>
        <v>3.8834951456310676E-2</v>
      </c>
      <c r="AB7" s="5">
        <f>4/103 * 100</f>
        <v>3.8834951456310676</v>
      </c>
    </row>
    <row r="8" spans="1:29">
      <c r="A8" s="4">
        <v>0</v>
      </c>
      <c r="B8" s="5">
        <v>85000</v>
      </c>
      <c r="C8" s="5">
        <v>88000</v>
      </c>
      <c r="D8" s="5">
        <v>1</v>
      </c>
      <c r="E8" s="5" t="s">
        <v>34</v>
      </c>
      <c r="F8" s="5">
        <v>206058</v>
      </c>
      <c r="G8" s="5">
        <v>0</v>
      </c>
      <c r="J8" s="5" t="s">
        <v>34</v>
      </c>
      <c r="K8" s="5">
        <v>206058</v>
      </c>
      <c r="L8" s="5">
        <v>0</v>
      </c>
      <c r="M8" s="5">
        <v>0</v>
      </c>
      <c r="N8" s="5">
        <v>0</v>
      </c>
      <c r="Q8" s="5" t="s">
        <v>31</v>
      </c>
      <c r="R8" s="5" t="s">
        <v>35</v>
      </c>
      <c r="S8" s="5">
        <v>102</v>
      </c>
      <c r="T8" s="5">
        <f>102/103</f>
        <v>0.99029126213592233</v>
      </c>
      <c r="U8" s="5">
        <f>102/103 *100</f>
        <v>99.029126213592235</v>
      </c>
      <c r="X8" s="5" t="s">
        <v>31</v>
      </c>
      <c r="Y8" s="5" t="s">
        <v>36</v>
      </c>
      <c r="Z8" s="5">
        <v>1</v>
      </c>
      <c r="AA8" s="5">
        <f>1/103</f>
        <v>9.7087378640776691E-3</v>
      </c>
      <c r="AB8" s="5">
        <f>1/103 * 100</f>
        <v>0.97087378640776689</v>
      </c>
    </row>
    <row r="9" spans="1:29">
      <c r="A9" s="4">
        <v>0</v>
      </c>
      <c r="B9" s="5">
        <v>85000</v>
      </c>
      <c r="C9" s="5">
        <v>88500</v>
      </c>
      <c r="D9" s="5">
        <v>1</v>
      </c>
      <c r="E9" s="5" t="s">
        <v>37</v>
      </c>
      <c r="F9" s="5">
        <v>226352</v>
      </c>
      <c r="G9" s="5">
        <v>1</v>
      </c>
      <c r="J9" s="5" t="s">
        <v>37</v>
      </c>
      <c r="K9" s="5">
        <v>226352</v>
      </c>
      <c r="L9" s="5">
        <v>1</v>
      </c>
      <c r="M9" s="5">
        <f>1/103</f>
        <v>9.7087378640776691E-3</v>
      </c>
      <c r="N9" s="5">
        <f>1/103 * 100</f>
        <v>0.97087378640776689</v>
      </c>
      <c r="Q9" s="5" t="s">
        <v>34</v>
      </c>
      <c r="R9" s="5" t="s">
        <v>38</v>
      </c>
      <c r="S9" s="5">
        <v>102</v>
      </c>
      <c r="T9" s="5">
        <f>102/103</f>
        <v>0.99029126213592233</v>
      </c>
      <c r="U9" s="5">
        <f>102/103 * 100</f>
        <v>99.029126213592235</v>
      </c>
      <c r="X9" s="5" t="s">
        <v>34</v>
      </c>
      <c r="Y9" s="5" t="s">
        <v>39</v>
      </c>
      <c r="Z9" s="5">
        <v>1</v>
      </c>
      <c r="AA9" s="5">
        <f>1/103</f>
        <v>9.7087378640776691E-3</v>
      </c>
      <c r="AB9" s="5">
        <f>1/103 * 100</f>
        <v>0.97087378640776689</v>
      </c>
    </row>
    <row r="10" spans="1:29">
      <c r="A10" s="4">
        <v>999</v>
      </c>
      <c r="B10" s="5">
        <v>86000</v>
      </c>
      <c r="C10" s="5">
        <v>90000</v>
      </c>
      <c r="D10" s="5">
        <v>3</v>
      </c>
      <c r="Q10" s="5" t="s">
        <v>37</v>
      </c>
      <c r="R10" s="5" t="s">
        <v>40</v>
      </c>
      <c r="S10" s="5">
        <v>103</v>
      </c>
      <c r="T10" s="5">
        <f>103/103</f>
        <v>1</v>
      </c>
      <c r="U10" s="5">
        <v>100</v>
      </c>
      <c r="X10" s="5" t="s">
        <v>37</v>
      </c>
      <c r="Y10" s="5" t="s">
        <v>41</v>
      </c>
      <c r="Z10" s="5">
        <v>1</v>
      </c>
      <c r="AA10" s="5">
        <f>1/103</f>
        <v>9.7087378640776691E-3</v>
      </c>
      <c r="AB10" s="5">
        <f>1/103 * 100</f>
        <v>0.97087378640776689</v>
      </c>
    </row>
    <row r="11" spans="1:29">
      <c r="A11" s="4">
        <v>998</v>
      </c>
      <c r="B11" s="5">
        <v>86000</v>
      </c>
      <c r="C11" s="5">
        <v>92000</v>
      </c>
      <c r="D11" s="5">
        <v>3</v>
      </c>
      <c r="Y11" s="5" t="s">
        <v>42</v>
      </c>
      <c r="Z11" s="5">
        <v>0</v>
      </c>
      <c r="AA11" s="5">
        <v>0</v>
      </c>
      <c r="AB11" s="5">
        <v>0</v>
      </c>
    </row>
    <row r="12" spans="1:29">
      <c r="A12" s="4">
        <v>998</v>
      </c>
      <c r="B12" s="5">
        <v>88000</v>
      </c>
      <c r="C12" s="5">
        <v>93000</v>
      </c>
      <c r="D12" s="5">
        <v>3</v>
      </c>
    </row>
    <row r="13" spans="1:29">
      <c r="A13" s="4">
        <v>998</v>
      </c>
      <c r="B13" s="5">
        <v>88500</v>
      </c>
      <c r="C13" s="5">
        <v>95000</v>
      </c>
      <c r="D13" s="5">
        <v>7</v>
      </c>
    </row>
    <row r="14" spans="1:29">
      <c r="A14" s="4">
        <v>998</v>
      </c>
      <c r="B14" s="5">
        <v>90000</v>
      </c>
      <c r="C14" s="5">
        <v>96000</v>
      </c>
      <c r="D14" s="5">
        <v>4</v>
      </c>
    </row>
    <row r="15" spans="1:29">
      <c r="A15" s="4">
        <v>998</v>
      </c>
      <c r="B15" s="5">
        <v>90000</v>
      </c>
      <c r="C15" s="5">
        <v>96500</v>
      </c>
      <c r="D15" s="5">
        <v>1</v>
      </c>
    </row>
    <row r="16" spans="1:29">
      <c r="A16" s="4">
        <v>998</v>
      </c>
      <c r="B16" s="5">
        <v>90000</v>
      </c>
      <c r="C16" s="5">
        <v>97000</v>
      </c>
      <c r="D16" s="5">
        <v>2</v>
      </c>
    </row>
    <row r="17" spans="1:4">
      <c r="A17" s="4">
        <v>998</v>
      </c>
      <c r="B17" s="5">
        <v>92000</v>
      </c>
      <c r="C17" s="5">
        <v>98000</v>
      </c>
      <c r="D17" s="5">
        <v>10</v>
      </c>
    </row>
    <row r="18" spans="1:4">
      <c r="A18" s="4">
        <v>998</v>
      </c>
      <c r="B18" s="5">
        <v>92000</v>
      </c>
      <c r="C18" s="5">
        <v>99000</v>
      </c>
      <c r="D18" s="5">
        <v>1</v>
      </c>
    </row>
    <row r="19" spans="1:4">
      <c r="A19" s="4">
        <v>998</v>
      </c>
      <c r="B19" s="5">
        <v>92000</v>
      </c>
      <c r="C19" s="5">
        <v>100000</v>
      </c>
      <c r="D19" s="5">
        <v>9</v>
      </c>
    </row>
    <row r="20" spans="1:4">
      <c r="A20" s="4">
        <v>998</v>
      </c>
      <c r="B20" s="5">
        <v>93000</v>
      </c>
      <c r="C20" s="5">
        <v>100400</v>
      </c>
      <c r="D20" s="5">
        <v>1</v>
      </c>
    </row>
    <row r="21" spans="1:4">
      <c r="A21" s="4">
        <v>998</v>
      </c>
      <c r="B21" s="5">
        <v>93000</v>
      </c>
      <c r="C21" s="5">
        <v>101000</v>
      </c>
      <c r="D21" s="5">
        <v>2</v>
      </c>
    </row>
    <row r="22" spans="1:4">
      <c r="A22" s="4">
        <v>999</v>
      </c>
      <c r="B22" s="5">
        <v>93000</v>
      </c>
      <c r="C22" s="5">
        <v>101100</v>
      </c>
      <c r="D22" s="5">
        <v>1</v>
      </c>
    </row>
    <row r="23" spans="1:4">
      <c r="A23" s="4">
        <v>0</v>
      </c>
      <c r="B23" s="5">
        <v>95000</v>
      </c>
      <c r="C23" s="5">
        <v>101600</v>
      </c>
      <c r="D23" s="5">
        <v>1</v>
      </c>
    </row>
    <row r="24" spans="1:4">
      <c r="A24" s="4">
        <v>0</v>
      </c>
      <c r="B24" s="5">
        <v>95000</v>
      </c>
      <c r="C24" s="5">
        <v>102500</v>
      </c>
      <c r="D24" s="5">
        <v>1</v>
      </c>
    </row>
    <row r="25" spans="1:4">
      <c r="A25" s="4">
        <v>0</v>
      </c>
      <c r="B25" s="5">
        <v>95000</v>
      </c>
      <c r="C25" s="5">
        <v>103000</v>
      </c>
      <c r="D25" s="5">
        <v>1</v>
      </c>
    </row>
    <row r="26" spans="1:4">
      <c r="A26" s="4">
        <v>0</v>
      </c>
      <c r="B26" s="5">
        <v>95000</v>
      </c>
      <c r="C26" s="5">
        <v>104000</v>
      </c>
      <c r="D26" s="5">
        <v>2</v>
      </c>
    </row>
    <row r="27" spans="1:4">
      <c r="A27" s="4">
        <v>999</v>
      </c>
      <c r="B27" s="5">
        <v>95000</v>
      </c>
      <c r="C27" s="5">
        <v>105000</v>
      </c>
      <c r="D27" s="5">
        <v>11</v>
      </c>
    </row>
    <row r="28" spans="1:4">
      <c r="A28" s="4">
        <v>0</v>
      </c>
      <c r="B28" s="5">
        <v>95000</v>
      </c>
      <c r="C28" s="5">
        <v>106000</v>
      </c>
      <c r="D28" s="5">
        <v>3</v>
      </c>
    </row>
    <row r="29" spans="1:4">
      <c r="A29" s="4">
        <v>0</v>
      </c>
      <c r="B29" s="5">
        <v>95000</v>
      </c>
      <c r="C29" s="5">
        <v>107000</v>
      </c>
      <c r="D29" s="5">
        <v>1</v>
      </c>
    </row>
    <row r="30" spans="1:4">
      <c r="A30" s="4">
        <v>0</v>
      </c>
      <c r="B30" s="5">
        <v>96000</v>
      </c>
      <c r="C30" s="5">
        <v>107300</v>
      </c>
      <c r="D30" s="5">
        <v>1</v>
      </c>
    </row>
    <row r="31" spans="1:4">
      <c r="A31" s="4">
        <v>999</v>
      </c>
      <c r="B31" s="5">
        <v>96000</v>
      </c>
      <c r="C31" s="5">
        <v>107500</v>
      </c>
      <c r="D31" s="5">
        <v>1</v>
      </c>
    </row>
    <row r="32" spans="1:4">
      <c r="A32" s="4">
        <v>0</v>
      </c>
      <c r="B32" s="5">
        <v>96000</v>
      </c>
      <c r="C32" s="5">
        <v>108000</v>
      </c>
      <c r="D32" s="5">
        <v>2</v>
      </c>
    </row>
    <row r="33" spans="1:4">
      <c r="A33" s="4">
        <v>0</v>
      </c>
      <c r="B33" s="5">
        <v>96000</v>
      </c>
      <c r="C33" s="5">
        <v>110000</v>
      </c>
      <c r="D33" s="5">
        <v>1</v>
      </c>
    </row>
    <row r="34" spans="1:4">
      <c r="A34" s="4">
        <v>0</v>
      </c>
      <c r="B34" s="5">
        <v>96500</v>
      </c>
      <c r="C34" s="5">
        <v>112000</v>
      </c>
      <c r="D34" s="5">
        <v>3</v>
      </c>
    </row>
    <row r="35" spans="1:4">
      <c r="A35" s="4">
        <v>0</v>
      </c>
      <c r="B35" s="5">
        <v>97000</v>
      </c>
      <c r="C35" s="5">
        <v>115000</v>
      </c>
      <c r="D35" s="5">
        <v>5</v>
      </c>
    </row>
    <row r="36" spans="1:4">
      <c r="A36" s="4">
        <v>85000</v>
      </c>
      <c r="B36" s="5">
        <v>97000</v>
      </c>
      <c r="C36" s="5">
        <v>118000</v>
      </c>
      <c r="D36" s="5">
        <v>1</v>
      </c>
    </row>
    <row r="37" spans="1:4">
      <c r="A37" s="4">
        <v>85000</v>
      </c>
      <c r="B37" s="5">
        <v>98000</v>
      </c>
      <c r="C37" s="5">
        <v>120000</v>
      </c>
      <c r="D37" s="5">
        <v>4</v>
      </c>
    </row>
    <row r="38" spans="1:4">
      <c r="A38" s="4">
        <v>86000</v>
      </c>
      <c r="B38" s="5">
        <v>98000</v>
      </c>
      <c r="C38" s="5">
        <v>126710</v>
      </c>
      <c r="D38" s="5">
        <v>1</v>
      </c>
    </row>
    <row r="39" spans="1:4">
      <c r="A39" s="4">
        <v>88000</v>
      </c>
      <c r="B39" s="5">
        <v>98000</v>
      </c>
      <c r="C39" s="5">
        <v>130000</v>
      </c>
      <c r="D39" s="5">
        <v>1</v>
      </c>
    </row>
    <row r="40" spans="1:4">
      <c r="A40" s="4">
        <v>92000</v>
      </c>
      <c r="B40" s="5">
        <v>98000</v>
      </c>
      <c r="C40" s="5">
        <v>145800</v>
      </c>
      <c r="D40" s="5">
        <v>1</v>
      </c>
    </row>
    <row r="41" spans="1:4">
      <c r="A41" s="4">
        <v>93000</v>
      </c>
      <c r="B41" s="5">
        <v>98000</v>
      </c>
      <c r="C41" s="5">
        <v>146000</v>
      </c>
      <c r="D41" s="5">
        <v>1</v>
      </c>
    </row>
    <row r="42" spans="1:4">
      <c r="A42" s="4">
        <v>95000</v>
      </c>
      <c r="B42" s="5">
        <v>98000</v>
      </c>
      <c r="C42" s="5">
        <v>162000</v>
      </c>
      <c r="D42" s="5">
        <v>1</v>
      </c>
    </row>
    <row r="43" spans="1:4">
      <c r="A43" s="4">
        <v>95000</v>
      </c>
      <c r="B43" s="5">
        <v>98000</v>
      </c>
      <c r="C43" s="5">
        <v>220000</v>
      </c>
      <c r="D43" s="5">
        <v>1</v>
      </c>
    </row>
    <row r="44" spans="1:4">
      <c r="A44" s="4">
        <v>95000</v>
      </c>
      <c r="B44" s="5">
        <v>98000</v>
      </c>
      <c r="D44" s="5">
        <v>0</v>
      </c>
    </row>
    <row r="45" spans="1:4">
      <c r="A45" s="4">
        <v>96000</v>
      </c>
      <c r="B45" s="5">
        <v>98000</v>
      </c>
    </row>
    <row r="46" spans="1:4">
      <c r="A46" s="4">
        <v>96000</v>
      </c>
      <c r="B46" s="5">
        <v>98000</v>
      </c>
    </row>
    <row r="47" spans="1:4">
      <c r="A47" s="4">
        <v>100000</v>
      </c>
      <c r="B47" s="5">
        <v>99000</v>
      </c>
    </row>
    <row r="48" spans="1:4">
      <c r="A48" s="4">
        <v>100000</v>
      </c>
      <c r="B48" s="5">
        <v>100000</v>
      </c>
    </row>
    <row r="49" spans="1:2">
      <c r="A49" s="4">
        <v>100000</v>
      </c>
      <c r="B49" s="5">
        <v>100000</v>
      </c>
    </row>
    <row r="50" spans="1:2">
      <c r="A50" s="4">
        <v>105000</v>
      </c>
      <c r="B50" s="5">
        <v>100000</v>
      </c>
    </row>
    <row r="51" spans="1:2">
      <c r="A51" s="4">
        <v>105000</v>
      </c>
      <c r="B51" s="5">
        <v>100000</v>
      </c>
    </row>
    <row r="52" spans="1:2">
      <c r="A52" s="4">
        <v>105000</v>
      </c>
      <c r="B52" s="5">
        <v>100000</v>
      </c>
    </row>
    <row r="53" spans="1:2">
      <c r="A53" s="4">
        <v>105000</v>
      </c>
      <c r="B53" s="5">
        <v>100000</v>
      </c>
    </row>
    <row r="54" spans="1:2">
      <c r="A54" s="4">
        <v>105000</v>
      </c>
      <c r="B54" s="5">
        <v>100000</v>
      </c>
    </row>
    <row r="55" spans="1:2">
      <c r="A55" s="4">
        <v>105000</v>
      </c>
      <c r="B55" s="5">
        <v>100000</v>
      </c>
    </row>
    <row r="56" spans="1:2">
      <c r="A56" s="4">
        <v>106000</v>
      </c>
      <c r="B56" s="5">
        <v>100000</v>
      </c>
    </row>
    <row r="57" spans="1:2">
      <c r="A57" s="4">
        <v>106000</v>
      </c>
      <c r="B57" s="5">
        <v>100400</v>
      </c>
    </row>
    <row r="58" spans="1:2">
      <c r="A58" s="4">
        <v>107500</v>
      </c>
      <c r="B58" s="5">
        <v>101000</v>
      </c>
    </row>
    <row r="59" spans="1:2">
      <c r="A59" s="4">
        <v>108000</v>
      </c>
      <c r="B59" s="5">
        <v>101000</v>
      </c>
    </row>
    <row r="60" spans="1:2">
      <c r="A60" s="4">
        <v>110000</v>
      </c>
      <c r="B60" s="5">
        <v>101100</v>
      </c>
    </row>
    <row r="61" spans="1:2">
      <c r="A61" s="4">
        <v>112000</v>
      </c>
      <c r="B61" s="5">
        <v>101600</v>
      </c>
    </row>
    <row r="62" spans="1:2">
      <c r="A62" s="4">
        <v>115000</v>
      </c>
      <c r="B62" s="5">
        <v>102500</v>
      </c>
    </row>
    <row r="63" spans="1:2">
      <c r="A63" s="4">
        <v>115000</v>
      </c>
      <c r="B63" s="5">
        <v>103000</v>
      </c>
    </row>
    <row r="64" spans="1:2">
      <c r="A64" s="4">
        <v>118000</v>
      </c>
      <c r="B64" s="5">
        <v>104000</v>
      </c>
    </row>
    <row r="65" spans="1:2">
      <c r="A65" s="4">
        <v>120000</v>
      </c>
      <c r="B65" s="5">
        <v>104000</v>
      </c>
    </row>
    <row r="66" spans="1:2">
      <c r="A66" s="4">
        <v>120000</v>
      </c>
      <c r="B66" s="5">
        <v>105000</v>
      </c>
    </row>
    <row r="67" spans="1:2">
      <c r="A67" s="4">
        <v>120000</v>
      </c>
      <c r="B67" s="5">
        <v>105000</v>
      </c>
    </row>
    <row r="68" spans="1:2">
      <c r="A68" s="4">
        <v>120000</v>
      </c>
      <c r="B68" s="5">
        <v>105000</v>
      </c>
    </row>
    <row r="69" spans="1:2">
      <c r="A69" s="4">
        <v>146000</v>
      </c>
      <c r="B69" s="5">
        <v>105000</v>
      </c>
    </row>
    <row r="70" spans="1:2">
      <c r="A70" s="4">
        <v>162000</v>
      </c>
      <c r="B70" s="5">
        <v>105000</v>
      </c>
    </row>
    <row r="71" spans="1:2">
      <c r="A71" s="4">
        <v>0</v>
      </c>
      <c r="B71" s="5">
        <v>105000</v>
      </c>
    </row>
    <row r="72" spans="1:2">
      <c r="A72" s="4">
        <v>0</v>
      </c>
      <c r="B72" s="5">
        <v>105000</v>
      </c>
    </row>
    <row r="73" spans="1:2">
      <c r="A73" s="4">
        <v>0</v>
      </c>
      <c r="B73" s="5">
        <v>105000</v>
      </c>
    </row>
    <row r="74" spans="1:2">
      <c r="A74" s="4">
        <v>0</v>
      </c>
      <c r="B74" s="5">
        <v>105000</v>
      </c>
    </row>
    <row r="75" spans="1:2">
      <c r="A75" s="4">
        <v>0</v>
      </c>
      <c r="B75" s="5">
        <v>105000</v>
      </c>
    </row>
    <row r="76" spans="1:2">
      <c r="A76" s="4">
        <v>0</v>
      </c>
      <c r="B76" s="5">
        <v>105000</v>
      </c>
    </row>
    <row r="77" spans="1:2">
      <c r="A77" s="4">
        <v>0</v>
      </c>
      <c r="B77" s="5">
        <v>106000</v>
      </c>
    </row>
    <row r="78" spans="1:2">
      <c r="A78" s="4">
        <v>0</v>
      </c>
      <c r="B78" s="5">
        <v>106000</v>
      </c>
    </row>
    <row r="79" spans="1:2">
      <c r="A79" s="4">
        <v>999</v>
      </c>
      <c r="B79" s="5">
        <v>106000</v>
      </c>
    </row>
    <row r="80" spans="1:2">
      <c r="A80" s="4">
        <v>998</v>
      </c>
      <c r="B80" s="5">
        <v>107000</v>
      </c>
    </row>
    <row r="81" spans="1:2">
      <c r="A81" s="4">
        <v>998</v>
      </c>
      <c r="B81" s="5">
        <v>107300</v>
      </c>
    </row>
    <row r="82" spans="1:2">
      <c r="A82" s="4">
        <v>998</v>
      </c>
      <c r="B82" s="5">
        <v>107500</v>
      </c>
    </row>
    <row r="83" spans="1:2">
      <c r="A83" s="4">
        <v>998</v>
      </c>
      <c r="B83" s="5">
        <v>108000</v>
      </c>
    </row>
    <row r="84" spans="1:2">
      <c r="A84" s="4">
        <v>998</v>
      </c>
      <c r="B84" s="5">
        <v>108000</v>
      </c>
    </row>
    <row r="85" spans="1:2">
      <c r="A85" s="4">
        <v>998</v>
      </c>
      <c r="B85" s="5">
        <v>110000</v>
      </c>
    </row>
    <row r="86" spans="1:2">
      <c r="A86" s="4">
        <v>998</v>
      </c>
      <c r="B86" s="5">
        <v>112000</v>
      </c>
    </row>
    <row r="87" spans="1:2">
      <c r="A87" s="4">
        <v>998</v>
      </c>
      <c r="B87" s="5">
        <v>112000</v>
      </c>
    </row>
    <row r="88" spans="1:2">
      <c r="A88" s="4">
        <v>999</v>
      </c>
      <c r="B88" s="5">
        <v>112000</v>
      </c>
    </row>
    <row r="89" spans="1:2">
      <c r="A89" s="4">
        <v>0</v>
      </c>
      <c r="B89" s="5">
        <v>115000</v>
      </c>
    </row>
    <row r="90" spans="1:2">
      <c r="A90" s="4">
        <v>0</v>
      </c>
      <c r="B90" s="5">
        <v>115000</v>
      </c>
    </row>
    <row r="91" spans="1:2">
      <c r="A91" s="4">
        <v>0</v>
      </c>
      <c r="B91" s="5">
        <v>115000</v>
      </c>
    </row>
    <row r="92" spans="1:2">
      <c r="A92" s="4">
        <v>999</v>
      </c>
      <c r="B92" s="5">
        <v>115000</v>
      </c>
    </row>
    <row r="93" spans="1:2">
      <c r="A93" s="4">
        <v>0</v>
      </c>
      <c r="B93" s="5">
        <v>115000</v>
      </c>
    </row>
    <row r="94" spans="1:2">
      <c r="A94" s="4">
        <v>0</v>
      </c>
      <c r="B94" s="5">
        <v>118000</v>
      </c>
    </row>
    <row r="95" spans="1:2">
      <c r="A95" s="4">
        <v>998</v>
      </c>
      <c r="B95" s="5">
        <v>120000</v>
      </c>
    </row>
    <row r="96" spans="1:2">
      <c r="A96" s="4">
        <v>998</v>
      </c>
      <c r="B96" s="5">
        <v>120000</v>
      </c>
    </row>
    <row r="97" spans="1:2">
      <c r="A97" s="4">
        <v>998</v>
      </c>
      <c r="B97" s="5">
        <v>120000</v>
      </c>
    </row>
    <row r="98" spans="1:2">
      <c r="A98" s="4">
        <v>0</v>
      </c>
      <c r="B98" s="5">
        <v>120000</v>
      </c>
    </row>
    <row r="99" spans="1:2">
      <c r="A99" s="4">
        <v>0</v>
      </c>
      <c r="B99" s="5">
        <v>126710</v>
      </c>
    </row>
    <row r="100" spans="1:2">
      <c r="A100" s="4">
        <v>999</v>
      </c>
      <c r="B100" s="5">
        <v>130000</v>
      </c>
    </row>
    <row r="101" spans="1:2">
      <c r="A101" s="4">
        <v>0</v>
      </c>
      <c r="B101" s="5">
        <v>145800</v>
      </c>
    </row>
    <row r="102" spans="1:2">
      <c r="A102" s="4">
        <v>999</v>
      </c>
      <c r="B102" s="5">
        <v>146000</v>
      </c>
    </row>
    <row r="103" spans="1:2">
      <c r="A103" s="4">
        <v>0</v>
      </c>
      <c r="B103" s="5">
        <v>162000</v>
      </c>
    </row>
    <row r="104" spans="1:2">
      <c r="A104" s="4">
        <v>0</v>
      </c>
      <c r="B104" s="5">
        <v>220000</v>
      </c>
    </row>
    <row r="105" spans="1:2">
      <c r="A105" s="4">
        <v>0</v>
      </c>
    </row>
    <row r="106" spans="1:2">
      <c r="A106" s="4">
        <v>999</v>
      </c>
    </row>
    <row r="107" spans="1:2">
      <c r="A107" s="4">
        <v>0</v>
      </c>
    </row>
    <row r="108" spans="1:2">
      <c r="A108" s="4">
        <v>0</v>
      </c>
    </row>
    <row r="109" spans="1:2">
      <c r="A109" s="4">
        <v>999</v>
      </c>
    </row>
    <row r="110" spans="1:2">
      <c r="A110" s="4">
        <v>0</v>
      </c>
    </row>
    <row r="111" spans="1:2">
      <c r="A111" s="4">
        <v>0</v>
      </c>
    </row>
    <row r="112" spans="1:2">
      <c r="A112" s="4">
        <v>0</v>
      </c>
    </row>
    <row r="113" spans="1:1">
      <c r="A113" s="4">
        <v>0</v>
      </c>
    </row>
    <row r="114" spans="1:1">
      <c r="A114" s="4">
        <v>0</v>
      </c>
    </row>
    <row r="115" spans="1:1">
      <c r="A115" s="4">
        <v>0</v>
      </c>
    </row>
    <row r="116" spans="1:1">
      <c r="A116" s="4">
        <v>82000</v>
      </c>
    </row>
    <row r="117" spans="1:1">
      <c r="A117" s="4">
        <v>92000</v>
      </c>
    </row>
    <row r="118" spans="1:1">
      <c r="A118" s="4">
        <v>93000</v>
      </c>
    </row>
    <row r="119" spans="1:1">
      <c r="A119" s="4">
        <v>95000</v>
      </c>
    </row>
    <row r="120" spans="1:1">
      <c r="A120" s="4">
        <v>95000</v>
      </c>
    </row>
    <row r="121" spans="1:1">
      <c r="A121" s="4">
        <v>96000</v>
      </c>
    </row>
    <row r="122" spans="1:1">
      <c r="A122" s="4">
        <v>96500</v>
      </c>
    </row>
    <row r="123" spans="1:1">
      <c r="A123" s="4">
        <v>98000</v>
      </c>
    </row>
    <row r="124" spans="1:1">
      <c r="A124" s="4">
        <v>98000</v>
      </c>
    </row>
    <row r="125" spans="1:1">
      <c r="A125" s="4">
        <v>98000</v>
      </c>
    </row>
    <row r="126" spans="1:1">
      <c r="A126" s="4">
        <v>99000</v>
      </c>
    </row>
    <row r="127" spans="1:1">
      <c r="A127" s="4">
        <v>100000</v>
      </c>
    </row>
    <row r="128" spans="1:1">
      <c r="A128" s="4">
        <v>100000</v>
      </c>
    </row>
    <row r="129" spans="1:1">
      <c r="A129" s="4">
        <v>101000</v>
      </c>
    </row>
    <row r="130" spans="1:1">
      <c r="A130" s="4">
        <v>103000</v>
      </c>
    </row>
    <row r="131" spans="1:1">
      <c r="A131" s="4">
        <v>104000</v>
      </c>
    </row>
    <row r="132" spans="1:1">
      <c r="A132" s="4">
        <v>105000</v>
      </c>
    </row>
    <row r="133" spans="1:1">
      <c r="A133" s="4">
        <v>105000</v>
      </c>
    </row>
    <row r="134" spans="1:1">
      <c r="A134" s="4">
        <v>105000</v>
      </c>
    </row>
    <row r="135" spans="1:1">
      <c r="A135" s="4">
        <v>107000</v>
      </c>
    </row>
    <row r="136" spans="1:1">
      <c r="A136" s="4">
        <v>112000</v>
      </c>
    </row>
    <row r="137" spans="1:1">
      <c r="A137" s="4">
        <v>115000</v>
      </c>
    </row>
    <row r="138" spans="1:1">
      <c r="A138" s="4">
        <v>115000</v>
      </c>
    </row>
    <row r="139" spans="1:1">
      <c r="A139" s="4">
        <v>130000</v>
      </c>
    </row>
    <row r="140" spans="1:1">
      <c r="A140" s="4">
        <v>145800</v>
      </c>
    </row>
    <row r="141" spans="1:1">
      <c r="A141" s="4">
        <v>0</v>
      </c>
    </row>
    <row r="142" spans="1:1">
      <c r="A142" s="4">
        <v>0</v>
      </c>
    </row>
    <row r="143" spans="1:1">
      <c r="A143" s="4">
        <v>0</v>
      </c>
    </row>
    <row r="144" spans="1:1">
      <c r="A144" s="4">
        <v>0</v>
      </c>
    </row>
    <row r="145" spans="1:1">
      <c r="A145" s="4">
        <v>0</v>
      </c>
    </row>
    <row r="146" spans="1:1">
      <c r="A146" s="4">
        <v>999</v>
      </c>
    </row>
    <row r="147" spans="1:1">
      <c r="A147" s="4">
        <v>0</v>
      </c>
    </row>
    <row r="148" spans="1:1">
      <c r="A148" s="4">
        <v>0</v>
      </c>
    </row>
    <row r="149" spans="1:1">
      <c r="A149" s="4">
        <v>998</v>
      </c>
    </row>
    <row r="150" spans="1:1">
      <c r="A150" s="4">
        <v>998</v>
      </c>
    </row>
    <row r="151" spans="1:1">
      <c r="A151" s="4">
        <v>0</v>
      </c>
    </row>
    <row r="152" spans="1:1">
      <c r="A152" s="4">
        <v>0</v>
      </c>
    </row>
    <row r="153" spans="1:1">
      <c r="A153" s="4">
        <v>999</v>
      </c>
    </row>
    <row r="154" spans="1:1">
      <c r="A154" s="4">
        <v>998</v>
      </c>
    </row>
    <row r="155" spans="1:1">
      <c r="A155" s="4">
        <v>998</v>
      </c>
    </row>
    <row r="156" spans="1:1">
      <c r="A156" s="4">
        <v>998</v>
      </c>
    </row>
    <row r="157" spans="1:1">
      <c r="A157" s="4">
        <v>998</v>
      </c>
    </row>
    <row r="158" spans="1:1">
      <c r="A158" s="4">
        <v>998</v>
      </c>
    </row>
    <row r="159" spans="1:1">
      <c r="A159" s="4">
        <v>999</v>
      </c>
    </row>
    <row r="160" spans="1:1">
      <c r="A160" s="4">
        <v>0</v>
      </c>
    </row>
    <row r="161" spans="1:1">
      <c r="A161" s="4">
        <v>0</v>
      </c>
    </row>
    <row r="162" spans="1:1">
      <c r="A162" s="4">
        <v>999</v>
      </c>
    </row>
    <row r="163" spans="1:1">
      <c r="A163" s="4">
        <v>0</v>
      </c>
    </row>
    <row r="164" spans="1:1">
      <c r="A164" s="4">
        <v>0</v>
      </c>
    </row>
    <row r="165" spans="1:1">
      <c r="A165" s="4">
        <v>0</v>
      </c>
    </row>
    <row r="166" spans="1:1">
      <c r="A166" s="4">
        <v>0</v>
      </c>
    </row>
    <row r="167" spans="1:1">
      <c r="A167" s="4">
        <v>999</v>
      </c>
    </row>
    <row r="168" spans="1:1">
      <c r="A168" s="4">
        <v>0</v>
      </c>
    </row>
    <row r="169" spans="1:1">
      <c r="A169" s="4">
        <v>0</v>
      </c>
    </row>
    <row r="170" spans="1:1">
      <c r="A170" s="4">
        <v>0</v>
      </c>
    </row>
    <row r="171" spans="1:1">
      <c r="A171" s="4">
        <v>999</v>
      </c>
    </row>
    <row r="172" spans="1:1">
      <c r="A172" s="4">
        <v>998</v>
      </c>
    </row>
    <row r="173" spans="1:1">
      <c r="A173" s="4">
        <v>998</v>
      </c>
    </row>
    <row r="174" spans="1:1">
      <c r="A174" s="4">
        <v>998</v>
      </c>
    </row>
    <row r="175" spans="1:1">
      <c r="A175" s="4">
        <v>998</v>
      </c>
    </row>
    <row r="176" spans="1:1">
      <c r="A176" s="4">
        <v>998</v>
      </c>
    </row>
    <row r="177" spans="1:1">
      <c r="A177" s="4">
        <v>998</v>
      </c>
    </row>
    <row r="178" spans="1:1">
      <c r="A178" s="4">
        <v>998</v>
      </c>
    </row>
    <row r="179" spans="1:1">
      <c r="A179" s="4">
        <v>998</v>
      </c>
    </row>
    <row r="180" spans="1:1">
      <c r="A180" s="4">
        <v>999</v>
      </c>
    </row>
    <row r="181" spans="1:1">
      <c r="A181" s="4">
        <v>0</v>
      </c>
    </row>
    <row r="182" spans="1:1">
      <c r="A182" s="4">
        <v>999</v>
      </c>
    </row>
    <row r="183" spans="1:1">
      <c r="A183" s="4">
        <v>0</v>
      </c>
    </row>
    <row r="184" spans="1:1">
      <c r="A184" s="4">
        <v>0</v>
      </c>
    </row>
    <row r="185" spans="1:1">
      <c r="A185" s="4">
        <v>0</v>
      </c>
    </row>
    <row r="186" spans="1:1">
      <c r="A186" s="4">
        <v>0</v>
      </c>
    </row>
    <row r="187" spans="1:1">
      <c r="A187" s="4">
        <v>78256</v>
      </c>
    </row>
    <row r="188" spans="1:1">
      <c r="A188" s="4">
        <v>88500</v>
      </c>
    </row>
    <row r="189" spans="1:1">
      <c r="A189" s="4">
        <v>90000</v>
      </c>
    </row>
    <row r="190" spans="1:1">
      <c r="A190" s="4">
        <v>90000</v>
      </c>
    </row>
    <row r="191" spans="1:1">
      <c r="A191" s="4">
        <v>93000</v>
      </c>
    </row>
    <row r="192" spans="1:1">
      <c r="A192" s="4">
        <v>95000</v>
      </c>
    </row>
    <row r="193" spans="1:1">
      <c r="A193" s="4">
        <v>97000</v>
      </c>
    </row>
    <row r="194" spans="1:1">
      <c r="A194" s="4">
        <v>97000</v>
      </c>
    </row>
    <row r="195" spans="1:1">
      <c r="A195" s="4">
        <v>98000</v>
      </c>
    </row>
    <row r="196" spans="1:1">
      <c r="A196" s="4">
        <v>98000</v>
      </c>
    </row>
    <row r="197" spans="1:1">
      <c r="A197" s="4">
        <v>98000</v>
      </c>
    </row>
    <row r="198" spans="1:1">
      <c r="A198" s="4">
        <v>98000</v>
      </c>
    </row>
    <row r="199" spans="1:1">
      <c r="A199" s="4">
        <v>98000</v>
      </c>
    </row>
    <row r="200" spans="1:1">
      <c r="A200" s="4">
        <v>98000</v>
      </c>
    </row>
    <row r="201" spans="1:1">
      <c r="A201" s="4">
        <v>100000</v>
      </c>
    </row>
    <row r="202" spans="1:1">
      <c r="A202" s="4">
        <v>100000</v>
      </c>
    </row>
    <row r="203" spans="1:1">
      <c r="A203" s="4">
        <v>101000</v>
      </c>
    </row>
    <row r="204" spans="1:1">
      <c r="A204" s="4">
        <v>101100</v>
      </c>
    </row>
    <row r="205" spans="1:1">
      <c r="A205" s="4">
        <v>102500</v>
      </c>
    </row>
    <row r="206" spans="1:1">
      <c r="A206" s="4">
        <v>105000</v>
      </c>
    </row>
    <row r="207" spans="1:1">
      <c r="A207" s="4">
        <v>106000</v>
      </c>
    </row>
    <row r="208" spans="1:1">
      <c r="A208" s="4">
        <v>107300</v>
      </c>
    </row>
    <row r="209" spans="1:1">
      <c r="A209" s="4">
        <v>108000</v>
      </c>
    </row>
    <row r="210" spans="1:1">
      <c r="A210" s="4">
        <v>112000</v>
      </c>
    </row>
    <row r="211" spans="1:1">
      <c r="A211" s="4">
        <v>998</v>
      </c>
    </row>
    <row r="212" spans="1:1">
      <c r="A212" s="4">
        <v>998</v>
      </c>
    </row>
    <row r="213" spans="1:1">
      <c r="A213" s="4">
        <v>999</v>
      </c>
    </row>
    <row r="214" spans="1:1">
      <c r="A214" s="4">
        <v>0</v>
      </c>
    </row>
    <row r="215" spans="1:1">
      <c r="A215" s="4">
        <v>999</v>
      </c>
    </row>
    <row r="216" spans="1:1">
      <c r="A216" s="4">
        <v>998</v>
      </c>
    </row>
    <row r="217" spans="1:1">
      <c r="A217" s="4">
        <v>998</v>
      </c>
    </row>
    <row r="218" spans="1:1">
      <c r="A218" s="4">
        <v>999</v>
      </c>
    </row>
    <row r="219" spans="1:1">
      <c r="A219" s="4">
        <v>0</v>
      </c>
    </row>
    <row r="220" spans="1:1">
      <c r="A220" s="4">
        <v>0</v>
      </c>
    </row>
    <row r="221" spans="1:1">
      <c r="A221" s="4">
        <v>0</v>
      </c>
    </row>
    <row r="222" spans="1:1">
      <c r="A222" s="4">
        <v>999</v>
      </c>
    </row>
    <row r="223" spans="1:1">
      <c r="A223" s="4">
        <v>0</v>
      </c>
    </row>
    <row r="224" spans="1:1">
      <c r="A224" s="4">
        <v>999</v>
      </c>
    </row>
    <row r="225" spans="1:1">
      <c r="A225" s="4">
        <v>998</v>
      </c>
    </row>
    <row r="226" spans="1:1">
      <c r="A226" s="4">
        <v>998</v>
      </c>
    </row>
    <row r="227" spans="1:1">
      <c r="A227" s="4">
        <v>999</v>
      </c>
    </row>
    <row r="228" spans="1:1">
      <c r="A228" s="4">
        <v>0</v>
      </c>
    </row>
    <row r="229" spans="1:1">
      <c r="A229" s="4">
        <v>999</v>
      </c>
    </row>
    <row r="230" spans="1:1">
      <c r="A230" s="4">
        <v>0</v>
      </c>
    </row>
    <row r="231" spans="1:1">
      <c r="A231" s="4">
        <v>0</v>
      </c>
    </row>
    <row r="232" spans="1:1">
      <c r="A232" s="4">
        <v>999</v>
      </c>
    </row>
    <row r="233" spans="1:1">
      <c r="A233" s="4">
        <v>0</v>
      </c>
    </row>
    <row r="234" spans="1:1">
      <c r="A234" s="4">
        <v>0</v>
      </c>
    </row>
    <row r="235" spans="1:1">
      <c r="A235" s="4">
        <v>0</v>
      </c>
    </row>
    <row r="236" spans="1:1">
      <c r="A236" s="4">
        <v>999</v>
      </c>
    </row>
    <row r="237" spans="1:1">
      <c r="A237" s="4">
        <v>0</v>
      </c>
    </row>
    <row r="238" spans="1:1">
      <c r="A238" s="4">
        <v>0</v>
      </c>
    </row>
    <row r="239" spans="1:1">
      <c r="A239" s="4">
        <v>0</v>
      </c>
    </row>
    <row r="240" spans="1:1">
      <c r="A240" s="4">
        <v>999</v>
      </c>
    </row>
    <row r="241" spans="1:1">
      <c r="A241" s="4">
        <v>999</v>
      </c>
    </row>
    <row r="242" spans="1:1">
      <c r="A242" s="4">
        <v>0</v>
      </c>
    </row>
    <row r="243" spans="1:1">
      <c r="A243" s="4">
        <v>0</v>
      </c>
    </row>
    <row r="244" spans="1:1">
      <c r="A244" s="4">
        <v>0</v>
      </c>
    </row>
    <row r="245" spans="1:1">
      <c r="A245" s="4">
        <v>0</v>
      </c>
    </row>
    <row r="246" spans="1:1">
      <c r="A246" s="4">
        <v>999</v>
      </c>
    </row>
    <row r="247" spans="1:1">
      <c r="A247" s="4">
        <v>999</v>
      </c>
    </row>
    <row r="248" spans="1:1">
      <c r="A248" s="4">
        <v>998</v>
      </c>
    </row>
    <row r="249" spans="1:1">
      <c r="A249" s="4">
        <v>998</v>
      </c>
    </row>
    <row r="250" spans="1:1">
      <c r="A250" s="4">
        <v>998</v>
      </c>
    </row>
    <row r="251" spans="1:1">
      <c r="A251" s="4">
        <v>0</v>
      </c>
    </row>
    <row r="252" spans="1:1">
      <c r="A252" s="4">
        <v>999</v>
      </c>
    </row>
    <row r="253" spans="1:1">
      <c r="A253" s="4">
        <v>999</v>
      </c>
    </row>
    <row r="254" spans="1:1">
      <c r="A254" s="4">
        <v>0</v>
      </c>
    </row>
    <row r="255" spans="1:1">
      <c r="A255" s="4">
        <v>0</v>
      </c>
    </row>
    <row r="256" spans="1:1">
      <c r="A256" s="4">
        <v>0</v>
      </c>
    </row>
    <row r="257" spans="1:1">
      <c r="A257" s="4">
        <v>64000</v>
      </c>
    </row>
    <row r="258" spans="1:1">
      <c r="A258" s="4">
        <v>77000</v>
      </c>
    </row>
    <row r="259" spans="1:1">
      <c r="A259" s="4">
        <v>85000</v>
      </c>
    </row>
    <row r="260" spans="1:1">
      <c r="A260" s="4">
        <v>85000</v>
      </c>
    </row>
    <row r="261" spans="1:1">
      <c r="A261" s="4">
        <v>86000</v>
      </c>
    </row>
    <row r="262" spans="1:1">
      <c r="A262" s="4">
        <v>90000</v>
      </c>
    </row>
    <row r="263" spans="1:1">
      <c r="A263" s="4">
        <v>92000</v>
      </c>
    </row>
    <row r="264" spans="1:1">
      <c r="A264" s="4">
        <v>95000</v>
      </c>
    </row>
    <row r="265" spans="1:1">
      <c r="A265" s="4">
        <v>96000</v>
      </c>
    </row>
    <row r="266" spans="1:1">
      <c r="A266" s="4">
        <v>98000</v>
      </c>
    </row>
    <row r="267" spans="1:1">
      <c r="A267" s="4">
        <v>100000</v>
      </c>
    </row>
    <row r="268" spans="1:1">
      <c r="A268" s="4">
        <v>100000</v>
      </c>
    </row>
    <row r="269" spans="1:1">
      <c r="A269" s="4">
        <v>100400</v>
      </c>
    </row>
    <row r="270" spans="1:1">
      <c r="A270" s="4">
        <v>101600</v>
      </c>
    </row>
    <row r="271" spans="1:1">
      <c r="A271" s="4">
        <v>104000</v>
      </c>
    </row>
    <row r="272" spans="1:1">
      <c r="A272" s="4">
        <v>105000</v>
      </c>
    </row>
    <row r="273" spans="1:1">
      <c r="A273" s="4">
        <v>115000</v>
      </c>
    </row>
    <row r="274" spans="1:1">
      <c r="A274" s="4">
        <v>126710</v>
      </c>
    </row>
    <row r="275" spans="1:1">
      <c r="A275" s="4">
        <v>220000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C33B-20BC-448D-9184-A0BE4B23027D}">
  <dimension ref="A1:AQ275"/>
  <sheetViews>
    <sheetView topLeftCell="T1" workbookViewId="0">
      <selection activeCell="AD1" sqref="AD1"/>
    </sheetView>
  </sheetViews>
  <sheetFormatPr defaultRowHeight="15"/>
  <cols>
    <col min="1" max="1" width="14.140625" customWidth="1"/>
    <col min="2" max="2" width="19.140625" customWidth="1"/>
    <col min="3" max="3" width="17.140625" customWidth="1"/>
    <col min="4" max="4" width="19.28515625" customWidth="1"/>
    <col min="5" max="5" width="17.42578125" customWidth="1"/>
    <col min="6" max="6" width="19.85546875" customWidth="1"/>
    <col min="7" max="7" width="21.5703125" customWidth="1"/>
    <col min="10" max="10" width="19.85546875" customWidth="1"/>
    <col min="11" max="11" width="16.28515625" customWidth="1"/>
    <col min="12" max="12" width="27.85546875" customWidth="1"/>
    <col min="13" max="13" width="33.5703125" customWidth="1"/>
    <col min="14" max="14" width="17.7109375" customWidth="1"/>
    <col min="15" max="15" width="22.7109375" customWidth="1"/>
    <col min="16" max="16" width="21.140625" customWidth="1"/>
    <col min="17" max="17" width="20.7109375" customWidth="1"/>
    <col min="18" max="18" width="22.42578125" customWidth="1"/>
    <col min="19" max="19" width="20.5703125" customWidth="1"/>
    <col min="20" max="20" width="42.42578125" customWidth="1"/>
    <col min="21" max="21" width="23.85546875" customWidth="1"/>
    <col min="24" max="24" width="21.28515625" customWidth="1"/>
    <col min="25" max="25" width="14.28515625" customWidth="1"/>
    <col min="26" max="26" width="38.140625" customWidth="1"/>
    <col min="27" max="27" width="31.7109375" customWidth="1"/>
    <col min="28" max="28" width="19.5703125" customWidth="1"/>
    <col min="31" max="31" width="20.28515625" customWidth="1"/>
    <col min="32" max="32" width="22.140625" customWidth="1"/>
    <col min="33" max="33" width="19.28515625" customWidth="1"/>
    <col min="34" max="34" width="36" customWidth="1"/>
  </cols>
  <sheetData>
    <row r="1" spans="1:43" ht="22.5" customHeight="1">
      <c r="A1" s="1" t="s">
        <v>0</v>
      </c>
      <c r="B1" s="2" t="s">
        <v>1</v>
      </c>
      <c r="C1" s="3" t="s">
        <v>2</v>
      </c>
      <c r="D1" s="2" t="s">
        <v>3</v>
      </c>
      <c r="E1" s="2" t="s">
        <v>4</v>
      </c>
      <c r="F1" s="2" t="s">
        <v>5</v>
      </c>
      <c r="G1" s="2" t="s">
        <v>6</v>
      </c>
      <c r="H1" s="2"/>
      <c r="I1" s="2"/>
      <c r="J1" s="2" t="s">
        <v>4</v>
      </c>
      <c r="K1" s="2" t="s">
        <v>5</v>
      </c>
      <c r="L1" s="2" t="s">
        <v>6</v>
      </c>
      <c r="M1" s="2" t="s">
        <v>7</v>
      </c>
      <c r="N1" s="2" t="s">
        <v>8</v>
      </c>
      <c r="O1" s="2"/>
      <c r="P1" s="2"/>
      <c r="Q1" s="2" t="s">
        <v>4</v>
      </c>
      <c r="R1" s="2" t="s">
        <v>5</v>
      </c>
      <c r="S1" s="2" t="s">
        <v>9</v>
      </c>
      <c r="T1" s="3" t="s">
        <v>10</v>
      </c>
      <c r="U1" s="2" t="s">
        <v>11</v>
      </c>
      <c r="V1" s="2"/>
      <c r="W1" s="2"/>
      <c r="X1" s="2" t="s">
        <v>4</v>
      </c>
      <c r="Y1" s="2" t="s">
        <v>5</v>
      </c>
      <c r="Z1" s="3" t="s">
        <v>12</v>
      </c>
      <c r="AA1" s="2" t="s">
        <v>13</v>
      </c>
      <c r="AB1" s="2" t="s">
        <v>14</v>
      </c>
      <c r="AC1" s="2"/>
      <c r="AD1" s="8" t="s">
        <v>43</v>
      </c>
      <c r="AE1" s="5"/>
      <c r="AF1" s="5"/>
      <c r="AG1" s="5"/>
      <c r="AH1" s="5"/>
      <c r="AI1" s="5"/>
      <c r="AJ1" s="5"/>
      <c r="AK1" s="5"/>
      <c r="AL1" s="5"/>
      <c r="AM1" s="5"/>
      <c r="AN1" s="5"/>
      <c r="AO1" s="5"/>
      <c r="AP1" s="5"/>
      <c r="AQ1" s="5"/>
    </row>
    <row r="2" spans="1:43">
      <c r="A2" s="4">
        <v>0</v>
      </c>
      <c r="B2" s="5">
        <v>64000</v>
      </c>
      <c r="C2" s="5" cm="1">
        <f t="array" ref="C2:C43">_xlfn.UNIQUE(B2:B104)</f>
        <v>64000</v>
      </c>
      <c r="D2" s="5" cm="1">
        <f t="array" ref="D2:D44">FREQUENCY(B2:B104,C2:C43)</f>
        <v>1</v>
      </c>
      <c r="E2" s="5" t="s">
        <v>15</v>
      </c>
      <c r="F2" s="5">
        <v>84294</v>
      </c>
      <c r="G2" s="5">
        <v>4</v>
      </c>
      <c r="H2" s="5"/>
      <c r="I2" s="5"/>
      <c r="J2" s="5" t="s">
        <v>15</v>
      </c>
      <c r="K2" s="5">
        <v>84294</v>
      </c>
      <c r="L2" s="5">
        <v>4</v>
      </c>
      <c r="M2" s="5">
        <f>4/103</f>
        <v>3.8834951456310676E-2</v>
      </c>
      <c r="N2" s="5">
        <f>4/103 * 100</f>
        <v>3.8834951456310676</v>
      </c>
      <c r="O2" s="5"/>
      <c r="P2" s="5"/>
      <c r="Q2" s="5" t="s">
        <v>16</v>
      </c>
      <c r="R2" s="5" t="s">
        <v>17</v>
      </c>
      <c r="S2" s="5">
        <v>0</v>
      </c>
      <c r="T2" s="5">
        <v>0</v>
      </c>
      <c r="U2" s="5">
        <v>0</v>
      </c>
      <c r="V2" s="5"/>
      <c r="W2" s="5"/>
      <c r="X2" s="5" t="s">
        <v>16</v>
      </c>
      <c r="Y2" s="5" t="s">
        <v>18</v>
      </c>
      <c r="Z2" s="5">
        <v>103</v>
      </c>
      <c r="AA2" s="5">
        <v>1</v>
      </c>
      <c r="AB2" s="5">
        <v>100</v>
      </c>
      <c r="AC2" s="5"/>
      <c r="AD2">
        <v>74147</v>
      </c>
      <c r="AE2" s="5"/>
      <c r="AF2" s="5"/>
      <c r="AG2" s="5"/>
      <c r="AH2" s="5"/>
      <c r="AI2" s="5"/>
      <c r="AJ2" s="5"/>
      <c r="AK2" s="5"/>
      <c r="AL2" s="5"/>
      <c r="AM2" s="5"/>
      <c r="AN2" s="5"/>
      <c r="AO2" s="5"/>
      <c r="AP2" s="5"/>
      <c r="AQ2" s="5"/>
    </row>
    <row r="3" spans="1:43">
      <c r="A3" s="4">
        <v>0</v>
      </c>
      <c r="B3" s="5">
        <v>77000</v>
      </c>
      <c r="C3" s="5">
        <v>77000</v>
      </c>
      <c r="D3" s="5">
        <v>1</v>
      </c>
      <c r="E3" s="5" t="s">
        <v>19</v>
      </c>
      <c r="F3" s="6">
        <v>104588</v>
      </c>
      <c r="G3" s="5">
        <v>60</v>
      </c>
      <c r="H3" s="5"/>
      <c r="I3" s="5"/>
      <c r="J3" s="5" t="s">
        <v>19</v>
      </c>
      <c r="K3" s="5">
        <v>104588</v>
      </c>
      <c r="L3" s="5">
        <v>60</v>
      </c>
      <c r="M3" s="5">
        <f>60/103</f>
        <v>0.58252427184466016</v>
      </c>
      <c r="N3" s="5">
        <f>60/103 * 100</f>
        <v>58.252427184466015</v>
      </c>
      <c r="O3" s="5"/>
      <c r="P3" s="5"/>
      <c r="Q3" s="5" t="s">
        <v>15</v>
      </c>
      <c r="R3" s="5" t="s">
        <v>20</v>
      </c>
      <c r="S3" s="5">
        <v>4</v>
      </c>
      <c r="T3" s="7">
        <f>4/103</f>
        <v>3.8834951456310676E-2</v>
      </c>
      <c r="U3" s="5">
        <f>4/103 * 100</f>
        <v>3.8834951456310676</v>
      </c>
      <c r="V3" s="5"/>
      <c r="W3" s="5"/>
      <c r="X3" s="5" t="s">
        <v>15</v>
      </c>
      <c r="Y3" s="5" t="s">
        <v>21</v>
      </c>
      <c r="Z3" s="5">
        <v>102</v>
      </c>
      <c r="AA3" s="5">
        <f>102/103</f>
        <v>0.99029126213592233</v>
      </c>
      <c r="AB3" s="5">
        <f>102/103 * 100</f>
        <v>99.029126213592235</v>
      </c>
      <c r="AC3" s="5"/>
      <c r="AD3">
        <v>94441</v>
      </c>
      <c r="AE3" s="5"/>
      <c r="AF3" s="5"/>
      <c r="AG3" s="5"/>
      <c r="AH3" s="5"/>
      <c r="AI3" s="5"/>
      <c r="AJ3" s="5"/>
      <c r="AK3" s="5"/>
      <c r="AL3" s="5"/>
      <c r="AM3" s="5"/>
      <c r="AN3" s="5"/>
      <c r="AO3" s="5"/>
      <c r="AP3" s="5"/>
      <c r="AQ3" s="5"/>
    </row>
    <row r="4" spans="1:43">
      <c r="A4" s="4">
        <v>0</v>
      </c>
      <c r="B4" s="5">
        <v>78256</v>
      </c>
      <c r="C4" s="5">
        <v>78256</v>
      </c>
      <c r="D4" s="5">
        <v>1</v>
      </c>
      <c r="E4" s="5" t="s">
        <v>22</v>
      </c>
      <c r="F4" s="6">
        <v>124882</v>
      </c>
      <c r="G4" s="5">
        <v>33</v>
      </c>
      <c r="H4" s="5"/>
      <c r="I4" s="5"/>
      <c r="J4" s="5" t="s">
        <v>22</v>
      </c>
      <c r="K4" s="5">
        <v>124882</v>
      </c>
      <c r="L4" s="5">
        <v>33</v>
      </c>
      <c r="M4" s="5">
        <f>33/103</f>
        <v>0.32038834951456313</v>
      </c>
      <c r="N4" s="5">
        <f>33/103 * 100</f>
        <v>32.038834951456316</v>
      </c>
      <c r="O4" s="5"/>
      <c r="P4" s="5"/>
      <c r="Q4" s="5" t="s">
        <v>19</v>
      </c>
      <c r="R4" s="5" t="s">
        <v>23</v>
      </c>
      <c r="S4" s="5">
        <v>64</v>
      </c>
      <c r="T4" s="5">
        <f>64/103</f>
        <v>0.62135922330097082</v>
      </c>
      <c r="U4" s="5">
        <f>64/103 *100</f>
        <v>62.135922330097081</v>
      </c>
      <c r="V4" s="5"/>
      <c r="W4" s="5"/>
      <c r="X4" s="5" t="s">
        <v>19</v>
      </c>
      <c r="Y4" s="5" t="s">
        <v>24</v>
      </c>
      <c r="Z4" s="5">
        <v>99</v>
      </c>
      <c r="AA4" s="5">
        <f>99/103</f>
        <v>0.96116504854368934</v>
      </c>
      <c r="AB4" s="5">
        <f>99/103 * 100</f>
        <v>96.116504854368941</v>
      </c>
      <c r="AC4" s="5"/>
      <c r="AD4">
        <v>114735</v>
      </c>
      <c r="AE4" s="5"/>
      <c r="AF4" s="5"/>
      <c r="AG4" s="5"/>
      <c r="AH4" s="5"/>
      <c r="AI4" s="5"/>
      <c r="AJ4" s="5"/>
      <c r="AK4" s="5"/>
      <c r="AL4" s="5"/>
      <c r="AM4" s="5"/>
      <c r="AN4" s="5"/>
      <c r="AO4" s="5"/>
      <c r="AP4" s="5"/>
      <c r="AQ4" s="5"/>
    </row>
    <row r="5" spans="1:43">
      <c r="A5" s="4">
        <v>0</v>
      </c>
      <c r="B5" s="5">
        <v>82000</v>
      </c>
      <c r="C5" s="5">
        <v>82000</v>
      </c>
      <c r="D5" s="5">
        <v>1</v>
      </c>
      <c r="E5" s="5" t="s">
        <v>25</v>
      </c>
      <c r="F5" s="5">
        <v>145176</v>
      </c>
      <c r="G5" s="5">
        <v>2</v>
      </c>
      <c r="H5" s="5"/>
      <c r="I5" s="5"/>
      <c r="J5" s="5" t="s">
        <v>25</v>
      </c>
      <c r="K5" s="5">
        <v>145176</v>
      </c>
      <c r="L5" s="5">
        <v>2</v>
      </c>
      <c r="M5" s="5">
        <f>2/103</f>
        <v>1.9417475728155338E-2</v>
      </c>
      <c r="N5" s="5">
        <f>2/103 * 100</f>
        <v>1.9417475728155338</v>
      </c>
      <c r="O5" s="5"/>
      <c r="P5" s="5"/>
      <c r="Q5" s="5" t="s">
        <v>22</v>
      </c>
      <c r="R5" s="5" t="s">
        <v>26</v>
      </c>
      <c r="S5" s="5">
        <v>97</v>
      </c>
      <c r="T5" s="5">
        <f>97/103</f>
        <v>0.94174757281553401</v>
      </c>
      <c r="U5" s="5">
        <f>97/103 * 100</f>
        <v>94.174757281553397</v>
      </c>
      <c r="V5" s="5"/>
      <c r="W5" s="5"/>
      <c r="X5" s="5" t="s">
        <v>22</v>
      </c>
      <c r="Y5" s="5" t="s">
        <v>27</v>
      </c>
      <c r="Z5" s="5">
        <v>39</v>
      </c>
      <c r="AA5" s="5">
        <f>39/103</f>
        <v>0.37864077669902912</v>
      </c>
      <c r="AB5" s="5">
        <f>39/103 * 100</f>
        <v>37.864077669902912</v>
      </c>
      <c r="AC5" s="5"/>
      <c r="AD5">
        <v>135029</v>
      </c>
      <c r="AE5" s="5"/>
      <c r="AF5" s="5"/>
      <c r="AG5" s="5"/>
      <c r="AH5" s="5"/>
      <c r="AI5" s="5"/>
      <c r="AJ5" s="5"/>
      <c r="AK5" s="5"/>
      <c r="AL5" s="5"/>
      <c r="AM5" s="5"/>
      <c r="AN5" s="5"/>
      <c r="AO5" s="5"/>
      <c r="AP5" s="5"/>
      <c r="AQ5" s="5"/>
    </row>
    <row r="6" spans="1:43">
      <c r="A6" s="4">
        <v>999</v>
      </c>
      <c r="B6" s="5">
        <v>85000</v>
      </c>
      <c r="C6" s="5">
        <v>85000</v>
      </c>
      <c r="D6" s="5">
        <v>4</v>
      </c>
      <c r="E6" s="5" t="s">
        <v>28</v>
      </c>
      <c r="F6" s="5">
        <v>165470</v>
      </c>
      <c r="G6" s="5">
        <v>3</v>
      </c>
      <c r="H6" s="5"/>
      <c r="I6" s="5"/>
      <c r="J6" s="5" t="s">
        <v>28</v>
      </c>
      <c r="K6" s="5">
        <v>165470</v>
      </c>
      <c r="L6" s="5">
        <v>3</v>
      </c>
      <c r="M6" s="5">
        <f>3/103</f>
        <v>2.9126213592233011E-2</v>
      </c>
      <c r="N6" s="5">
        <f>3/103 * 100</f>
        <v>2.912621359223301</v>
      </c>
      <c r="O6" s="5"/>
      <c r="P6" s="5"/>
      <c r="Q6" s="5" t="s">
        <v>25</v>
      </c>
      <c r="R6" s="5" t="s">
        <v>29</v>
      </c>
      <c r="S6" s="5">
        <v>99</v>
      </c>
      <c r="T6" s="5">
        <f>99/103</f>
        <v>0.96116504854368934</v>
      </c>
      <c r="U6" s="5">
        <f>99/103 *100</f>
        <v>96.116504854368941</v>
      </c>
      <c r="V6" s="5"/>
      <c r="W6" s="5"/>
      <c r="X6" s="5" t="s">
        <v>25</v>
      </c>
      <c r="Y6" s="5" t="s">
        <v>30</v>
      </c>
      <c r="Z6" s="5">
        <v>6</v>
      </c>
      <c r="AA6" s="5">
        <f>6/103</f>
        <v>5.8252427184466021E-2</v>
      </c>
      <c r="AB6" s="5">
        <f>6/103 * 100</f>
        <v>5.825242718446602</v>
      </c>
      <c r="AC6" s="5"/>
      <c r="AD6">
        <v>155323</v>
      </c>
      <c r="AE6" s="5"/>
      <c r="AF6" s="5"/>
      <c r="AG6" s="5"/>
      <c r="AH6" s="5"/>
      <c r="AI6" s="5"/>
      <c r="AJ6" s="5"/>
      <c r="AK6" s="5"/>
      <c r="AL6" s="5"/>
      <c r="AM6" s="5"/>
      <c r="AN6" s="5"/>
      <c r="AO6" s="5"/>
      <c r="AP6" s="5"/>
      <c r="AQ6" s="5"/>
    </row>
    <row r="7" spans="1:43">
      <c r="A7" s="4">
        <v>0</v>
      </c>
      <c r="B7" s="5">
        <v>85000</v>
      </c>
      <c r="C7" s="5">
        <v>86000</v>
      </c>
      <c r="D7" s="5">
        <v>2</v>
      </c>
      <c r="E7" s="5" t="s">
        <v>31</v>
      </c>
      <c r="F7" s="5">
        <v>185764</v>
      </c>
      <c r="G7" s="5">
        <v>0</v>
      </c>
      <c r="H7" s="5"/>
      <c r="I7" s="5"/>
      <c r="J7" s="5" t="s">
        <v>31</v>
      </c>
      <c r="K7" s="5">
        <v>185764</v>
      </c>
      <c r="L7" s="5">
        <v>0</v>
      </c>
      <c r="M7" s="5">
        <v>0</v>
      </c>
      <c r="N7" s="5">
        <v>0</v>
      </c>
      <c r="O7" s="5"/>
      <c r="P7" s="5"/>
      <c r="Q7" s="5" t="s">
        <v>28</v>
      </c>
      <c r="R7" s="5" t="s">
        <v>32</v>
      </c>
      <c r="S7" s="5">
        <v>102</v>
      </c>
      <c r="T7" s="5">
        <f>102/103</f>
        <v>0.99029126213592233</v>
      </c>
      <c r="U7" s="5">
        <f>102/103 * 100</f>
        <v>99.029126213592235</v>
      </c>
      <c r="V7" s="5"/>
      <c r="W7" s="5"/>
      <c r="X7" s="5" t="s">
        <v>28</v>
      </c>
      <c r="Y7" s="5" t="s">
        <v>33</v>
      </c>
      <c r="Z7" s="5">
        <v>4</v>
      </c>
      <c r="AA7" s="5">
        <f>4/103</f>
        <v>3.8834951456310676E-2</v>
      </c>
      <c r="AB7" s="5">
        <f>4/103 * 100</f>
        <v>3.8834951456310676</v>
      </c>
      <c r="AC7" s="5"/>
      <c r="AD7">
        <v>175617</v>
      </c>
      <c r="AE7" s="5"/>
      <c r="AF7" s="5"/>
      <c r="AG7" s="5"/>
      <c r="AH7" s="5"/>
      <c r="AI7" s="5"/>
      <c r="AJ7" s="5"/>
      <c r="AK7" s="5"/>
      <c r="AL7" s="5"/>
      <c r="AM7" s="5"/>
      <c r="AN7" s="5"/>
      <c r="AO7" s="5"/>
      <c r="AP7" s="5"/>
      <c r="AQ7" s="5"/>
    </row>
    <row r="8" spans="1:43">
      <c r="A8" s="4">
        <v>0</v>
      </c>
      <c r="B8" s="5">
        <v>85000</v>
      </c>
      <c r="C8" s="5">
        <v>88000</v>
      </c>
      <c r="D8" s="5">
        <v>1</v>
      </c>
      <c r="E8" s="5" t="s">
        <v>34</v>
      </c>
      <c r="F8" s="5">
        <v>206058</v>
      </c>
      <c r="G8" s="5">
        <v>0</v>
      </c>
      <c r="H8" s="5"/>
      <c r="I8" s="5"/>
      <c r="J8" s="5" t="s">
        <v>34</v>
      </c>
      <c r="K8" s="5">
        <v>206058</v>
      </c>
      <c r="L8" s="5">
        <v>0</v>
      </c>
      <c r="M8" s="5">
        <v>0</v>
      </c>
      <c r="N8" s="5">
        <v>0</v>
      </c>
      <c r="O8" s="5"/>
      <c r="P8" s="5"/>
      <c r="Q8" s="5" t="s">
        <v>31</v>
      </c>
      <c r="R8" s="5" t="s">
        <v>35</v>
      </c>
      <c r="S8" s="5">
        <v>102</v>
      </c>
      <c r="T8" s="5">
        <f>102/103</f>
        <v>0.99029126213592233</v>
      </c>
      <c r="U8" s="5">
        <f>102/103 *100</f>
        <v>99.029126213592235</v>
      </c>
      <c r="V8" s="5"/>
      <c r="W8" s="5"/>
      <c r="X8" s="5" t="s">
        <v>31</v>
      </c>
      <c r="Y8" s="5" t="s">
        <v>36</v>
      </c>
      <c r="Z8" s="5">
        <v>1</v>
      </c>
      <c r="AA8" s="5">
        <f>1/103</f>
        <v>9.7087378640776691E-3</v>
      </c>
      <c r="AB8" s="5">
        <f>1/103 * 100</f>
        <v>0.97087378640776689</v>
      </c>
      <c r="AC8" s="5"/>
      <c r="AD8">
        <v>195911</v>
      </c>
      <c r="AE8" s="5"/>
      <c r="AF8" s="5"/>
      <c r="AG8" s="5"/>
      <c r="AH8" s="5"/>
      <c r="AI8" s="5"/>
      <c r="AJ8" s="5"/>
      <c r="AK8" s="5"/>
      <c r="AL8" s="5"/>
      <c r="AM8" s="5"/>
      <c r="AN8" s="5"/>
      <c r="AO8" s="5"/>
      <c r="AP8" s="5"/>
      <c r="AQ8" s="5"/>
    </row>
    <row r="9" spans="1:43">
      <c r="A9" s="4">
        <v>0</v>
      </c>
      <c r="B9" s="5">
        <v>85000</v>
      </c>
      <c r="C9" s="5">
        <v>88500</v>
      </c>
      <c r="D9" s="5">
        <v>1</v>
      </c>
      <c r="E9" s="5" t="s">
        <v>37</v>
      </c>
      <c r="F9" s="5">
        <v>226352</v>
      </c>
      <c r="G9" s="5">
        <v>1</v>
      </c>
      <c r="H9" s="5"/>
      <c r="I9" s="5"/>
      <c r="J9" s="5" t="s">
        <v>37</v>
      </c>
      <c r="K9" s="5">
        <v>226352</v>
      </c>
      <c r="L9" s="5">
        <v>1</v>
      </c>
      <c r="M9" s="5">
        <f>1/103</f>
        <v>9.7087378640776691E-3</v>
      </c>
      <c r="N9" s="5">
        <f>1/103 * 100</f>
        <v>0.97087378640776689</v>
      </c>
      <c r="O9" s="5"/>
      <c r="P9" s="5"/>
      <c r="Q9" s="5" t="s">
        <v>34</v>
      </c>
      <c r="R9" s="5" t="s">
        <v>38</v>
      </c>
      <c r="S9" s="5">
        <v>102</v>
      </c>
      <c r="T9" s="5">
        <f>102/103</f>
        <v>0.99029126213592233</v>
      </c>
      <c r="U9" s="5">
        <f>102/103 * 100</f>
        <v>99.029126213592235</v>
      </c>
      <c r="V9" s="5"/>
      <c r="W9" s="5"/>
      <c r="X9" s="5" t="s">
        <v>34</v>
      </c>
      <c r="Y9" s="5" t="s">
        <v>39</v>
      </c>
      <c r="Z9" s="5">
        <v>1</v>
      </c>
      <c r="AA9" s="5">
        <f>1/103</f>
        <v>9.7087378640776691E-3</v>
      </c>
      <c r="AB9" s="5">
        <f>1/103 * 100</f>
        <v>0.97087378640776689</v>
      </c>
      <c r="AC9" s="5"/>
      <c r="AD9">
        <v>216205</v>
      </c>
      <c r="AE9" s="5"/>
      <c r="AF9" s="5"/>
      <c r="AG9" s="5"/>
      <c r="AH9" s="5"/>
      <c r="AI9" s="5"/>
      <c r="AJ9" s="5"/>
      <c r="AK9" s="5"/>
      <c r="AL9" s="5"/>
      <c r="AM9" s="5"/>
      <c r="AN9" s="5"/>
      <c r="AO9" s="5"/>
      <c r="AP9" s="5"/>
      <c r="AQ9" s="5"/>
    </row>
    <row r="10" spans="1:43">
      <c r="A10" s="4">
        <v>999</v>
      </c>
      <c r="B10" s="5">
        <v>86000</v>
      </c>
      <c r="C10" s="5">
        <v>90000</v>
      </c>
      <c r="D10" s="5">
        <v>3</v>
      </c>
      <c r="E10" s="5"/>
      <c r="F10" s="5"/>
      <c r="G10" s="5"/>
      <c r="H10" s="5"/>
      <c r="I10" s="5"/>
      <c r="J10" s="5"/>
      <c r="K10" s="5"/>
      <c r="L10" s="5"/>
      <c r="M10" s="5"/>
      <c r="N10" s="5"/>
      <c r="O10" s="5"/>
      <c r="P10" s="5"/>
      <c r="Q10" s="5" t="s">
        <v>37</v>
      </c>
      <c r="R10" s="5" t="s">
        <v>40</v>
      </c>
      <c r="S10" s="5">
        <v>103</v>
      </c>
      <c r="T10" s="5">
        <f>103/103</f>
        <v>1</v>
      </c>
      <c r="U10" s="5">
        <v>100</v>
      </c>
      <c r="V10" s="5"/>
      <c r="W10" s="5"/>
      <c r="X10" s="5" t="s">
        <v>37</v>
      </c>
      <c r="Y10" s="5" t="s">
        <v>41</v>
      </c>
      <c r="Z10" s="5">
        <v>1</v>
      </c>
      <c r="AA10" s="5">
        <f>1/103</f>
        <v>9.7087378640776691E-3</v>
      </c>
      <c r="AB10" s="5">
        <f>1/103 * 100</f>
        <v>0.97087378640776689</v>
      </c>
      <c r="AC10" s="5"/>
      <c r="AD10" s="5"/>
      <c r="AE10" s="5"/>
      <c r="AF10" s="5"/>
      <c r="AG10" s="5"/>
      <c r="AH10" s="5"/>
      <c r="AI10" s="5"/>
      <c r="AJ10" s="5"/>
      <c r="AK10" s="5"/>
      <c r="AL10" s="5"/>
      <c r="AM10" s="5"/>
      <c r="AN10" s="5"/>
      <c r="AO10" s="5"/>
      <c r="AP10" s="5"/>
      <c r="AQ10" s="5"/>
    </row>
    <row r="11" spans="1:43">
      <c r="A11" s="4">
        <v>998</v>
      </c>
      <c r="B11" s="5">
        <v>86000</v>
      </c>
      <c r="C11" s="5">
        <v>92000</v>
      </c>
      <c r="D11" s="5">
        <v>3</v>
      </c>
      <c r="E11" s="5"/>
      <c r="F11" s="5"/>
      <c r="G11" s="5"/>
      <c r="H11" s="5"/>
      <c r="I11" s="5"/>
      <c r="J11" s="5"/>
      <c r="K11" s="5"/>
      <c r="L11" s="5"/>
      <c r="M11" s="5"/>
      <c r="N11" s="5"/>
      <c r="O11" s="5"/>
      <c r="P11" s="5"/>
      <c r="Q11" s="5"/>
      <c r="R11" s="5"/>
      <c r="S11" s="5"/>
      <c r="T11" s="5"/>
      <c r="U11" s="5"/>
      <c r="V11" s="5"/>
      <c r="W11" s="5"/>
      <c r="X11" s="5"/>
      <c r="Y11" s="5" t="s">
        <v>42</v>
      </c>
      <c r="Z11" s="5">
        <v>0</v>
      </c>
      <c r="AA11" s="5">
        <v>0</v>
      </c>
      <c r="AB11" s="5">
        <v>0</v>
      </c>
      <c r="AC11" s="5"/>
      <c r="AD11" s="5"/>
      <c r="AE11" s="5"/>
      <c r="AF11" s="5"/>
      <c r="AG11" s="5"/>
      <c r="AH11" s="5"/>
      <c r="AI11" s="5"/>
      <c r="AJ11" s="5"/>
      <c r="AK11" s="5"/>
      <c r="AL11" s="5"/>
      <c r="AM11" s="5"/>
      <c r="AN11" s="5"/>
      <c r="AO11" s="5"/>
      <c r="AP11" s="5"/>
      <c r="AQ11" s="5"/>
    </row>
    <row r="12" spans="1:43">
      <c r="A12" s="4">
        <v>998</v>
      </c>
      <c r="B12" s="5">
        <v>88000</v>
      </c>
      <c r="C12" s="5">
        <v>93000</v>
      </c>
      <c r="D12" s="5">
        <v>3</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c r="A13" s="4">
        <v>998</v>
      </c>
      <c r="B13" s="5">
        <v>88500</v>
      </c>
      <c r="C13" s="5">
        <v>95000</v>
      </c>
      <c r="D13" s="5">
        <v>7</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spans="1:43">
      <c r="A14" s="4">
        <v>998</v>
      </c>
      <c r="B14" s="5">
        <v>90000</v>
      </c>
      <c r="C14" s="5">
        <v>96000</v>
      </c>
      <c r="D14" s="5">
        <v>4</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spans="1:43">
      <c r="A15" s="4">
        <v>998</v>
      </c>
      <c r="B15" s="5">
        <v>90000</v>
      </c>
      <c r="C15" s="5">
        <v>96500</v>
      </c>
      <c r="D15" s="5">
        <v>1</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c r="A16" s="4">
        <v>998</v>
      </c>
      <c r="B16" s="5">
        <v>90000</v>
      </c>
      <c r="C16" s="5">
        <v>97000</v>
      </c>
      <c r="D16" s="5">
        <v>2</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spans="1:43">
      <c r="A17" s="4">
        <v>998</v>
      </c>
      <c r="B17" s="5">
        <v>92000</v>
      </c>
      <c r="C17" s="5">
        <v>98000</v>
      </c>
      <c r="D17" s="5">
        <v>10</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row>
    <row r="18" spans="1:43">
      <c r="A18" s="4">
        <v>998</v>
      </c>
      <c r="B18" s="5">
        <v>92000</v>
      </c>
      <c r="C18" s="5">
        <v>99000</v>
      </c>
      <c r="D18" s="5">
        <v>1</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row>
    <row r="19" spans="1:43">
      <c r="A19" s="4">
        <v>998</v>
      </c>
      <c r="B19" s="5">
        <v>92000</v>
      </c>
      <c r="C19" s="5">
        <v>100000</v>
      </c>
      <c r="D19" s="5">
        <v>9</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row>
    <row r="20" spans="1:43">
      <c r="A20" s="4">
        <v>998</v>
      </c>
      <c r="B20" s="5">
        <v>93000</v>
      </c>
      <c r="C20" s="5">
        <v>100400</v>
      </c>
      <c r="D20" s="5">
        <v>1</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3">
      <c r="A21" s="4">
        <v>998</v>
      </c>
      <c r="B21" s="5">
        <v>93000</v>
      </c>
      <c r="C21" s="5">
        <v>101000</v>
      </c>
      <c r="D21" s="5">
        <v>2</v>
      </c>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3">
      <c r="A22" s="4">
        <v>999</v>
      </c>
      <c r="B22" s="5">
        <v>93000</v>
      </c>
      <c r="C22" s="5">
        <v>101100</v>
      </c>
      <c r="D22" s="5">
        <v>1</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row>
    <row r="23" spans="1:43">
      <c r="A23" s="4">
        <v>0</v>
      </c>
      <c r="B23" s="5">
        <v>95000</v>
      </c>
      <c r="C23" s="5">
        <v>101600</v>
      </c>
      <c r="D23" s="5">
        <v>1</v>
      </c>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row>
    <row r="24" spans="1:43">
      <c r="A24" s="4">
        <v>0</v>
      </c>
      <c r="B24" s="5">
        <v>95000</v>
      </c>
      <c r="C24" s="5">
        <v>102500</v>
      </c>
      <c r="D24" s="5">
        <v>1</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row>
    <row r="25" spans="1:43">
      <c r="A25" s="4">
        <v>0</v>
      </c>
      <c r="B25" s="5">
        <v>95000</v>
      </c>
      <c r="C25" s="5">
        <v>103000</v>
      </c>
      <c r="D25" s="5">
        <v>1</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row>
    <row r="26" spans="1:43">
      <c r="A26" s="4">
        <v>0</v>
      </c>
      <c r="B26" s="5">
        <v>95000</v>
      </c>
      <c r="C26" s="5">
        <v>104000</v>
      </c>
      <c r="D26" s="5">
        <v>2</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c r="A27" s="4">
        <v>999</v>
      </c>
      <c r="B27" s="5">
        <v>95000</v>
      </c>
      <c r="C27" s="5">
        <v>105000</v>
      </c>
      <c r="D27" s="5">
        <v>11</v>
      </c>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row>
    <row r="28" spans="1:43">
      <c r="A28" s="4">
        <v>0</v>
      </c>
      <c r="B28" s="5">
        <v>95000</v>
      </c>
      <c r="C28" s="5">
        <v>106000</v>
      </c>
      <c r="D28" s="5">
        <v>3</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c r="A29" s="4">
        <v>0</v>
      </c>
      <c r="B29" s="5">
        <v>95000</v>
      </c>
      <c r="C29" s="5">
        <v>107000</v>
      </c>
      <c r="D29" s="5">
        <v>1</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c r="A30" s="4">
        <v>0</v>
      </c>
      <c r="B30" s="5">
        <v>96000</v>
      </c>
      <c r="C30" s="5">
        <v>107300</v>
      </c>
      <c r="D30" s="5">
        <v>1</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spans="1:43">
      <c r="A31" s="4">
        <v>999</v>
      </c>
      <c r="B31" s="5">
        <v>96000</v>
      </c>
      <c r="C31" s="5">
        <v>107500</v>
      </c>
      <c r="D31" s="5">
        <v>1</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3">
      <c r="A32" s="4">
        <v>0</v>
      </c>
      <c r="B32" s="5">
        <v>96000</v>
      </c>
      <c r="C32" s="5">
        <v>108000</v>
      </c>
      <c r="D32" s="5">
        <v>2</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43">
      <c r="A33" s="4">
        <v>0</v>
      </c>
      <c r="B33" s="5">
        <v>96000</v>
      </c>
      <c r="C33" s="5">
        <v>110000</v>
      </c>
      <c r="D33" s="5">
        <v>1</v>
      </c>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43">
      <c r="A34" s="4">
        <v>0</v>
      </c>
      <c r="B34" s="5">
        <v>96500</v>
      </c>
      <c r="C34" s="5">
        <v>112000</v>
      </c>
      <c r="D34" s="5">
        <v>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43">
      <c r="A35" s="4">
        <v>0</v>
      </c>
      <c r="B35" s="5">
        <v>97000</v>
      </c>
      <c r="C35" s="5">
        <v>115000</v>
      </c>
      <c r="D35" s="5">
        <v>5</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43">
      <c r="A36" s="4">
        <v>85000</v>
      </c>
      <c r="B36" s="5">
        <v>97000</v>
      </c>
      <c r="C36" s="5">
        <v>118000</v>
      </c>
      <c r="D36" s="5">
        <v>1</v>
      </c>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43">
      <c r="A37" s="4">
        <v>85000</v>
      </c>
      <c r="B37" s="5">
        <v>98000</v>
      </c>
      <c r="C37" s="5">
        <v>120000</v>
      </c>
      <c r="D37" s="5">
        <v>4</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43">
      <c r="A38" s="4">
        <v>86000</v>
      </c>
      <c r="B38" s="5">
        <v>98000</v>
      </c>
      <c r="C38" s="5">
        <v>126710</v>
      </c>
      <c r="D38" s="5">
        <v>1</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43">
      <c r="A39" s="4">
        <v>88000</v>
      </c>
      <c r="B39" s="5">
        <v>98000</v>
      </c>
      <c r="C39" s="5">
        <v>130000</v>
      </c>
      <c r="D39" s="5">
        <v>1</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43">
      <c r="A40" s="4">
        <v>92000</v>
      </c>
      <c r="B40" s="5">
        <v>98000</v>
      </c>
      <c r="C40" s="5">
        <v>145800</v>
      </c>
      <c r="D40" s="5">
        <v>1</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43">
      <c r="A41" s="4">
        <v>93000</v>
      </c>
      <c r="B41" s="5">
        <v>98000</v>
      </c>
      <c r="C41" s="5">
        <v>146000</v>
      </c>
      <c r="D41" s="5">
        <v>1</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43">
      <c r="A42" s="4">
        <v>95000</v>
      </c>
      <c r="B42" s="5">
        <v>98000</v>
      </c>
      <c r="C42" s="5">
        <v>162000</v>
      </c>
      <c r="D42" s="5">
        <v>1</v>
      </c>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row>
    <row r="43" spans="1:43">
      <c r="A43" s="4">
        <v>95000</v>
      </c>
      <c r="B43" s="5">
        <v>98000</v>
      </c>
      <c r="C43" s="5">
        <v>220000</v>
      </c>
      <c r="D43" s="5">
        <v>1</v>
      </c>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row>
    <row r="44" spans="1:43">
      <c r="A44" s="4">
        <v>95000</v>
      </c>
      <c r="B44" s="5">
        <v>98000</v>
      </c>
      <c r="C44" s="5"/>
      <c r="D44" s="5">
        <v>0</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43">
      <c r="A45" s="4">
        <v>96000</v>
      </c>
      <c r="B45" s="5">
        <v>98000</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row>
    <row r="46" spans="1:43">
      <c r="A46" s="4">
        <v>96000</v>
      </c>
      <c r="B46" s="5">
        <v>98000</v>
      </c>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spans="1:43">
      <c r="A47" s="4">
        <v>100000</v>
      </c>
      <c r="B47" s="5">
        <v>99000</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spans="1:43">
      <c r="A48" s="4">
        <v>100000</v>
      </c>
      <c r="B48" s="5">
        <v>100000</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spans="1:43">
      <c r="A49" s="4">
        <v>100000</v>
      </c>
      <c r="B49" s="5">
        <v>100000</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row>
    <row r="50" spans="1:43">
      <c r="A50" s="4">
        <v>105000</v>
      </c>
      <c r="B50" s="5">
        <v>100000</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row>
    <row r="51" spans="1:43">
      <c r="A51" s="4">
        <v>105000</v>
      </c>
      <c r="B51" s="5">
        <v>100000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row>
    <row r="52" spans="1:43">
      <c r="A52" s="4">
        <v>105000</v>
      </c>
      <c r="B52" s="5">
        <v>100000</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row>
    <row r="53" spans="1:43">
      <c r="A53" s="4">
        <v>105000</v>
      </c>
      <c r="B53" s="5">
        <v>100000</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spans="1:43">
      <c r="A54" s="4">
        <v>105000</v>
      </c>
      <c r="B54" s="5">
        <v>100000</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spans="1:43">
      <c r="A55" s="4">
        <v>105000</v>
      </c>
      <c r="B55" s="5">
        <v>100000</v>
      </c>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spans="1:43">
      <c r="A56" s="4">
        <v>106000</v>
      </c>
      <c r="B56" s="5">
        <v>100000</v>
      </c>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row>
    <row r="57" spans="1:43">
      <c r="A57" s="4">
        <v>106000</v>
      </c>
      <c r="B57" s="5">
        <v>100400</v>
      </c>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row>
    <row r="58" spans="1:43">
      <c r="A58" s="4">
        <v>107500</v>
      </c>
      <c r="B58" s="5">
        <v>101000</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row>
    <row r="59" spans="1:43">
      <c r="A59" s="4">
        <v>108000</v>
      </c>
      <c r="B59" s="5">
        <v>101000</v>
      </c>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spans="1:43">
      <c r="A60" s="4">
        <v>110000</v>
      </c>
      <c r="B60" s="5">
        <v>101100</v>
      </c>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spans="1:43">
      <c r="A61" s="4">
        <v>112000</v>
      </c>
      <c r="B61" s="5">
        <v>101600</v>
      </c>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spans="1:43">
      <c r="A62" s="4">
        <v>115000</v>
      </c>
      <c r="B62" s="5">
        <v>102500</v>
      </c>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row>
    <row r="63" spans="1:43">
      <c r="A63" s="4">
        <v>115000</v>
      </c>
      <c r="B63" s="5">
        <v>103000</v>
      </c>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row>
    <row r="64" spans="1:43">
      <c r="A64" s="4">
        <v>118000</v>
      </c>
      <c r="B64" s="5">
        <v>104000</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row>
    <row r="65" spans="1:43">
      <c r="A65" s="4">
        <v>120000</v>
      </c>
      <c r="B65" s="5">
        <v>104000</v>
      </c>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row>
    <row r="66" spans="1:43">
      <c r="A66" s="4">
        <v>120000</v>
      </c>
      <c r="B66" s="5">
        <v>105000</v>
      </c>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row>
    <row r="67" spans="1:43">
      <c r="A67" s="4">
        <v>120000</v>
      </c>
      <c r="B67" s="5">
        <v>105000</v>
      </c>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row>
    <row r="68" spans="1:43">
      <c r="A68" s="4">
        <v>120000</v>
      </c>
      <c r="B68" s="5">
        <v>105000</v>
      </c>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row>
    <row r="69" spans="1:43">
      <c r="A69" s="4">
        <v>146000</v>
      </c>
      <c r="B69" s="5">
        <v>105000</v>
      </c>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row>
    <row r="70" spans="1:43">
      <c r="A70" s="4">
        <v>162000</v>
      </c>
      <c r="B70" s="5">
        <v>105000</v>
      </c>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row>
    <row r="71" spans="1:43">
      <c r="A71" s="4">
        <v>0</v>
      </c>
      <c r="B71" s="5">
        <v>105000</v>
      </c>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row>
    <row r="72" spans="1:43">
      <c r="A72" s="4">
        <v>0</v>
      </c>
      <c r="B72" s="5">
        <v>105000</v>
      </c>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row>
    <row r="73" spans="1:43">
      <c r="A73" s="4">
        <v>0</v>
      </c>
      <c r="B73" s="5">
        <v>105000</v>
      </c>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row>
    <row r="74" spans="1:43">
      <c r="A74" s="4">
        <v>0</v>
      </c>
      <c r="B74" s="5">
        <v>105000</v>
      </c>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row>
    <row r="75" spans="1:43">
      <c r="A75" s="4">
        <v>0</v>
      </c>
      <c r="B75" s="5">
        <v>105000</v>
      </c>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row>
    <row r="76" spans="1:43">
      <c r="A76" s="4">
        <v>0</v>
      </c>
      <c r="B76" s="5">
        <v>105000</v>
      </c>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row>
    <row r="77" spans="1:43">
      <c r="A77" s="4">
        <v>0</v>
      </c>
      <c r="B77" s="5">
        <v>106000</v>
      </c>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row>
    <row r="78" spans="1:43">
      <c r="A78" s="4">
        <v>0</v>
      </c>
      <c r="B78" s="5">
        <v>106000</v>
      </c>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row>
    <row r="79" spans="1:43">
      <c r="A79" s="4">
        <v>999</v>
      </c>
      <c r="B79" s="5">
        <v>106000</v>
      </c>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row>
    <row r="80" spans="1:43">
      <c r="A80" s="4">
        <v>998</v>
      </c>
      <c r="B80" s="5">
        <v>107000</v>
      </c>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row>
    <row r="81" spans="1:43">
      <c r="A81" s="4">
        <v>998</v>
      </c>
      <c r="B81" s="5">
        <v>107300</v>
      </c>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row>
    <row r="82" spans="1:43">
      <c r="A82" s="4">
        <v>998</v>
      </c>
      <c r="B82" s="5">
        <v>107500</v>
      </c>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row>
    <row r="83" spans="1:43">
      <c r="A83" s="4">
        <v>998</v>
      </c>
      <c r="B83" s="5">
        <v>108000</v>
      </c>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row>
    <row r="84" spans="1:43">
      <c r="A84" s="4">
        <v>998</v>
      </c>
      <c r="B84" s="5">
        <v>108000</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row>
    <row r="85" spans="1:43">
      <c r="A85" s="4">
        <v>998</v>
      </c>
      <c r="B85" s="5">
        <v>110000</v>
      </c>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row>
    <row r="86" spans="1:43">
      <c r="A86" s="4">
        <v>998</v>
      </c>
      <c r="B86" s="5">
        <v>112000</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row>
    <row r="87" spans="1:43">
      <c r="A87" s="4">
        <v>998</v>
      </c>
      <c r="B87" s="5">
        <v>112000</v>
      </c>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row>
    <row r="88" spans="1:43">
      <c r="A88" s="4">
        <v>999</v>
      </c>
      <c r="B88" s="5">
        <v>112000</v>
      </c>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row>
    <row r="89" spans="1:43">
      <c r="A89" s="4">
        <v>0</v>
      </c>
      <c r="B89" s="5">
        <v>115000</v>
      </c>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row>
    <row r="90" spans="1:43">
      <c r="A90" s="4">
        <v>0</v>
      </c>
      <c r="B90" s="5">
        <v>115000</v>
      </c>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row>
    <row r="91" spans="1:43">
      <c r="A91" s="4">
        <v>0</v>
      </c>
      <c r="B91" s="5">
        <v>115000</v>
      </c>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row>
    <row r="92" spans="1:43">
      <c r="A92" s="4">
        <v>999</v>
      </c>
      <c r="B92" s="5">
        <v>115000</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row>
    <row r="93" spans="1:43">
      <c r="A93" s="4">
        <v>0</v>
      </c>
      <c r="B93" s="5">
        <v>115000</v>
      </c>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row>
    <row r="94" spans="1:43">
      <c r="A94" s="4">
        <v>0</v>
      </c>
      <c r="B94" s="5">
        <v>118000</v>
      </c>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row>
    <row r="95" spans="1:43">
      <c r="A95" s="4">
        <v>998</v>
      </c>
      <c r="B95" s="5">
        <v>120000</v>
      </c>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row>
    <row r="96" spans="1:43">
      <c r="A96" s="4">
        <v>998</v>
      </c>
      <c r="B96" s="5">
        <v>120000</v>
      </c>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row>
    <row r="97" spans="1:43">
      <c r="A97" s="4">
        <v>998</v>
      </c>
      <c r="B97" s="5">
        <v>120000</v>
      </c>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row>
    <row r="98" spans="1:43">
      <c r="A98" s="4">
        <v>0</v>
      </c>
      <c r="B98" s="5">
        <v>120000</v>
      </c>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row>
    <row r="99" spans="1:43">
      <c r="A99" s="4">
        <v>0</v>
      </c>
      <c r="B99" s="5">
        <v>126710</v>
      </c>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row>
    <row r="100" spans="1:43">
      <c r="A100" s="4">
        <v>999</v>
      </c>
      <c r="B100" s="5">
        <v>130000</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row>
    <row r="101" spans="1:43">
      <c r="A101" s="4">
        <v>0</v>
      </c>
      <c r="B101" s="5">
        <v>145800</v>
      </c>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row>
    <row r="102" spans="1:43">
      <c r="A102" s="4">
        <v>999</v>
      </c>
      <c r="B102" s="5">
        <v>146000</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row>
    <row r="103" spans="1:43">
      <c r="A103" s="4">
        <v>0</v>
      </c>
      <c r="B103" s="5">
        <v>162000</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row>
    <row r="104" spans="1:43">
      <c r="A104" s="4">
        <v>0</v>
      </c>
      <c r="B104" s="5">
        <v>220000</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row>
    <row r="105" spans="1:43">
      <c r="A105" s="4">
        <v>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row>
    <row r="106" spans="1:43">
      <c r="A106" s="4">
        <v>999</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row>
    <row r="107" spans="1:43">
      <c r="A107" s="4">
        <v>0</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row>
    <row r="108" spans="1:43">
      <c r="A108" s="4">
        <v>0</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row>
    <row r="109" spans="1:43">
      <c r="A109" s="4">
        <v>999</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row>
    <row r="110" spans="1:43">
      <c r="A110" s="4">
        <v>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row>
    <row r="111" spans="1:43">
      <c r="A111" s="4">
        <v>0</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row>
    <row r="112" spans="1:43">
      <c r="A112" s="4">
        <v>0</v>
      </c>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row>
    <row r="113" spans="1:43">
      <c r="A113" s="4">
        <v>0</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row>
    <row r="114" spans="1:43">
      <c r="A114" s="4">
        <v>0</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row>
    <row r="115" spans="1:43">
      <c r="A115" s="4">
        <v>0</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row>
    <row r="116" spans="1:43">
      <c r="A116" s="4">
        <v>82000</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row>
    <row r="117" spans="1:43">
      <c r="A117" s="4">
        <v>92000</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row>
    <row r="118" spans="1:43">
      <c r="A118" s="4">
        <v>93000</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row>
    <row r="119" spans="1:43">
      <c r="A119" s="4">
        <v>95000</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row>
    <row r="120" spans="1:43">
      <c r="A120" s="4">
        <v>95000</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row>
    <row r="121" spans="1:43">
      <c r="A121" s="4">
        <v>96000</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row>
    <row r="122" spans="1:43">
      <c r="A122" s="4">
        <v>96500</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row>
    <row r="123" spans="1:43">
      <c r="A123" s="4">
        <v>98000</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row>
    <row r="124" spans="1:43">
      <c r="A124" s="4">
        <v>98000</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row>
    <row r="125" spans="1:43">
      <c r="A125" s="4">
        <v>98000</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row>
    <row r="126" spans="1:43">
      <c r="A126" s="4">
        <v>99000</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row>
    <row r="127" spans="1:43">
      <c r="A127" s="4">
        <v>100000</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row>
    <row r="128" spans="1:43">
      <c r="A128" s="4">
        <v>100000</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row>
    <row r="129" spans="1:43">
      <c r="A129" s="4">
        <v>101000</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row>
    <row r="130" spans="1:43">
      <c r="A130" s="4">
        <v>103000</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row>
    <row r="131" spans="1:43">
      <c r="A131" s="4">
        <v>104000</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row>
    <row r="132" spans="1:43">
      <c r="A132" s="4">
        <v>105000</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row>
    <row r="133" spans="1:43">
      <c r="A133" s="4">
        <v>105000</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row>
    <row r="134" spans="1:43">
      <c r="A134" s="4">
        <v>105000</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row>
    <row r="135" spans="1:43">
      <c r="A135" s="4">
        <v>107000</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row>
    <row r="136" spans="1:43">
      <c r="A136" s="4">
        <v>112000</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row>
    <row r="137" spans="1:43">
      <c r="A137" s="4">
        <v>115000</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row>
    <row r="138" spans="1:43">
      <c r="A138" s="4">
        <v>115000</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row>
    <row r="139" spans="1:43">
      <c r="A139" s="4">
        <v>130000</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row>
    <row r="140" spans="1:43">
      <c r="A140" s="4">
        <v>145800</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row>
    <row r="141" spans="1:43">
      <c r="A141" s="4">
        <v>0</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row>
    <row r="142" spans="1:43">
      <c r="A142" s="4">
        <v>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row>
    <row r="143" spans="1:43">
      <c r="A143" s="4">
        <v>0</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row>
    <row r="144" spans="1:43">
      <c r="A144" s="4">
        <v>0</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row>
    <row r="145" spans="1:43">
      <c r="A145" s="4">
        <v>0</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row>
    <row r="146" spans="1:43">
      <c r="A146" s="4">
        <v>999</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row>
    <row r="147" spans="1:43">
      <c r="A147" s="4">
        <v>0</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row>
    <row r="148" spans="1:43">
      <c r="A148" s="4">
        <v>0</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row>
    <row r="149" spans="1:43">
      <c r="A149" s="4">
        <v>998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row>
    <row r="150" spans="1:43">
      <c r="A150" s="4">
        <v>998</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row>
    <row r="151" spans="1:43">
      <c r="A151" s="4">
        <v>0</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row>
    <row r="152" spans="1:43">
      <c r="A152" s="4">
        <v>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row>
    <row r="153" spans="1:43">
      <c r="A153" s="4">
        <v>999</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row>
    <row r="154" spans="1:43">
      <c r="A154" s="4">
        <v>998</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row>
    <row r="155" spans="1:43">
      <c r="A155" s="4">
        <v>998</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row>
    <row r="156" spans="1:43">
      <c r="A156" s="4">
        <v>998</v>
      </c>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row>
    <row r="157" spans="1:43">
      <c r="A157" s="4">
        <v>998</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row>
    <row r="158" spans="1:43">
      <c r="A158" s="4">
        <v>998</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row>
    <row r="159" spans="1:43">
      <c r="A159" s="4">
        <v>999</v>
      </c>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row>
    <row r="160" spans="1:43">
      <c r="A160" s="4">
        <v>0</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row>
    <row r="161" spans="1:43">
      <c r="A161" s="4">
        <v>0</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row>
    <row r="162" spans="1:43">
      <c r="A162" s="4">
        <v>999</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row>
    <row r="163" spans="1:43">
      <c r="A163" s="4">
        <v>0</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row>
    <row r="164" spans="1:43">
      <c r="A164" s="4">
        <v>0</v>
      </c>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row>
    <row r="165" spans="1:43">
      <c r="A165" s="4">
        <v>0</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row>
    <row r="166" spans="1:43">
      <c r="A166" s="4">
        <v>0</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row>
    <row r="167" spans="1:43">
      <c r="A167" s="4">
        <v>999</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row>
    <row r="168" spans="1:43">
      <c r="A168" s="4">
        <v>0</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row>
    <row r="169" spans="1:43">
      <c r="A169" s="4">
        <v>0</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row>
    <row r="170" spans="1:43">
      <c r="A170" s="4">
        <v>0</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row>
    <row r="171" spans="1:43">
      <c r="A171" s="4">
        <v>999</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row>
    <row r="172" spans="1:43">
      <c r="A172" s="4">
        <v>998</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row>
    <row r="173" spans="1:43">
      <c r="A173" s="4">
        <v>998</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row>
    <row r="174" spans="1:43">
      <c r="A174" s="4">
        <v>998</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row>
    <row r="175" spans="1:43">
      <c r="A175" s="4">
        <v>998</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row>
    <row r="176" spans="1:43">
      <c r="A176" s="4">
        <v>998</v>
      </c>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row>
    <row r="177" spans="1:43">
      <c r="A177" s="4">
        <v>998</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row>
    <row r="178" spans="1:43">
      <c r="A178" s="4">
        <v>998</v>
      </c>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row>
    <row r="179" spans="1:43">
      <c r="A179" s="4">
        <v>998</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row>
    <row r="180" spans="1:43">
      <c r="A180" s="4">
        <v>999</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row>
    <row r="181" spans="1:43">
      <c r="A181" s="4">
        <v>0</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row>
    <row r="182" spans="1:43">
      <c r="A182" s="4">
        <v>999</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row>
    <row r="183" spans="1:43">
      <c r="A183" s="4">
        <v>0</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row>
    <row r="184" spans="1:43">
      <c r="A184" s="4">
        <v>0</v>
      </c>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row>
    <row r="185" spans="1:43">
      <c r="A185" s="4">
        <v>0</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row>
    <row r="186" spans="1:43">
      <c r="A186" s="4">
        <v>0</v>
      </c>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row>
    <row r="187" spans="1:43">
      <c r="A187" s="4">
        <v>78256</v>
      </c>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row>
    <row r="188" spans="1:43">
      <c r="A188" s="4">
        <v>88500</v>
      </c>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row>
    <row r="189" spans="1:43">
      <c r="A189" s="4">
        <v>90000</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row>
    <row r="190" spans="1:43">
      <c r="A190" s="4">
        <v>90000</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row>
    <row r="191" spans="1:43">
      <c r="A191" s="4">
        <v>93000</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row>
    <row r="192" spans="1:43">
      <c r="A192" s="4">
        <v>95000</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row>
    <row r="193" spans="1:43">
      <c r="A193" s="4">
        <v>97000</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row>
    <row r="194" spans="1:43">
      <c r="A194" s="4">
        <v>97000</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row>
    <row r="195" spans="1:43">
      <c r="A195" s="4">
        <v>98000</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row>
    <row r="196" spans="1:43">
      <c r="A196" s="4">
        <v>98000</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row>
    <row r="197" spans="1:43">
      <c r="A197" s="4">
        <v>98000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row>
    <row r="198" spans="1:43">
      <c r="A198" s="4">
        <v>98000</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row>
    <row r="199" spans="1:43">
      <c r="A199" s="4">
        <v>98000</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row>
    <row r="200" spans="1:43">
      <c r="A200" s="4">
        <v>98000</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row>
    <row r="201" spans="1:43">
      <c r="A201" s="4">
        <v>100000</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row>
    <row r="202" spans="1:43">
      <c r="A202" s="4">
        <v>100000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row>
    <row r="203" spans="1:43">
      <c r="A203" s="4">
        <v>101000</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row>
    <row r="204" spans="1:43">
      <c r="A204" s="4">
        <v>101100</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row>
    <row r="205" spans="1:43">
      <c r="A205" s="4">
        <v>102500</v>
      </c>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row>
    <row r="206" spans="1:43">
      <c r="A206" s="4">
        <v>105000</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row>
    <row r="207" spans="1:43">
      <c r="A207" s="4">
        <v>106000</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row>
    <row r="208" spans="1:43">
      <c r="A208" s="4">
        <v>107300</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row>
    <row r="209" spans="1:43">
      <c r="A209" s="4">
        <v>108000</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row>
    <row r="210" spans="1:43">
      <c r="A210" s="4">
        <v>112000</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row>
    <row r="211" spans="1:43">
      <c r="A211" s="4">
        <v>998</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row>
    <row r="212" spans="1:43">
      <c r="A212" s="4">
        <v>998</v>
      </c>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row>
    <row r="213" spans="1:43">
      <c r="A213" s="4">
        <v>999</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row>
    <row r="214" spans="1:43">
      <c r="A214" s="4">
        <v>0</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row>
    <row r="215" spans="1:43">
      <c r="A215" s="4">
        <v>999</v>
      </c>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row>
    <row r="216" spans="1:43">
      <c r="A216" s="4">
        <v>998</v>
      </c>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row>
    <row r="217" spans="1:43">
      <c r="A217" s="4">
        <v>998</v>
      </c>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row>
    <row r="218" spans="1:43">
      <c r="A218" s="4">
        <v>999</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row>
    <row r="219" spans="1:43">
      <c r="A219" s="4">
        <v>0</v>
      </c>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row>
    <row r="220" spans="1:43">
      <c r="A220" s="4">
        <v>0</v>
      </c>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row>
    <row r="221" spans="1:43">
      <c r="A221" s="4">
        <v>0</v>
      </c>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row>
    <row r="222" spans="1:43">
      <c r="A222" s="4">
        <v>999</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row>
    <row r="223" spans="1:43">
      <c r="A223" s="4">
        <v>0</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row>
    <row r="224" spans="1:43">
      <c r="A224" s="4">
        <v>999</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row>
    <row r="225" spans="1:43">
      <c r="A225" s="4">
        <v>998</v>
      </c>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row>
    <row r="226" spans="1:43">
      <c r="A226" s="4">
        <v>998</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row>
    <row r="227" spans="1:43">
      <c r="A227" s="4">
        <v>999</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row>
    <row r="228" spans="1:43">
      <c r="A228" s="4">
        <v>0</v>
      </c>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row>
    <row r="229" spans="1:43">
      <c r="A229" s="4">
        <v>999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row>
    <row r="230" spans="1:43">
      <c r="A230" s="4">
        <v>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row>
    <row r="231" spans="1:43">
      <c r="A231" s="4">
        <v>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row>
    <row r="232" spans="1:43">
      <c r="A232" s="4">
        <v>999</v>
      </c>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row>
    <row r="233" spans="1:43">
      <c r="A233" s="4">
        <v>0</v>
      </c>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row>
    <row r="234" spans="1:43">
      <c r="A234" s="4">
        <v>0</v>
      </c>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row>
    <row r="235" spans="1:43">
      <c r="A235" s="4">
        <v>0</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row>
    <row r="236" spans="1:43">
      <c r="A236" s="4">
        <v>999</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row>
    <row r="237" spans="1:43">
      <c r="A237" s="4">
        <v>0</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row>
    <row r="238" spans="1:43">
      <c r="A238" s="4">
        <v>0</v>
      </c>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row>
    <row r="239" spans="1:43">
      <c r="A239" s="4">
        <v>0</v>
      </c>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row>
    <row r="240" spans="1:43">
      <c r="A240" s="4">
        <v>999</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row>
    <row r="241" spans="1:43">
      <c r="A241" s="4">
        <v>999</v>
      </c>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row>
    <row r="242" spans="1:43">
      <c r="A242" s="4">
        <v>0</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row>
    <row r="243" spans="1:43">
      <c r="A243" s="4">
        <v>0</v>
      </c>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row>
    <row r="244" spans="1:43">
      <c r="A244" s="4">
        <v>0</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row>
    <row r="245" spans="1:43">
      <c r="A245" s="4">
        <v>0</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row>
    <row r="246" spans="1:43">
      <c r="A246" s="4">
        <v>999</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row>
    <row r="247" spans="1:43">
      <c r="A247" s="4">
        <v>999</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row>
    <row r="248" spans="1:43">
      <c r="A248" s="4">
        <v>998</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row>
    <row r="249" spans="1:43">
      <c r="A249" s="4">
        <v>998</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row>
    <row r="250" spans="1:43">
      <c r="A250" s="4">
        <v>998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row>
    <row r="251" spans="1:43">
      <c r="A251" s="4">
        <v>0</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row>
    <row r="252" spans="1:43">
      <c r="A252" s="4">
        <v>999</v>
      </c>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row>
    <row r="253" spans="1:43">
      <c r="A253" s="4">
        <v>999</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row>
    <row r="254" spans="1:43">
      <c r="A254" s="4">
        <v>0</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row>
    <row r="255" spans="1:43">
      <c r="A255" s="4">
        <v>0</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row>
    <row r="256" spans="1:43">
      <c r="A256" s="4">
        <v>0</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row>
    <row r="257" spans="1:43">
      <c r="A257" s="4">
        <v>64000</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row>
    <row r="258" spans="1:43">
      <c r="A258" s="4">
        <v>77000</v>
      </c>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row>
    <row r="259" spans="1:43">
      <c r="A259" s="4">
        <v>85000</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row>
    <row r="260" spans="1:43">
      <c r="A260" s="4">
        <v>85000</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row>
    <row r="261" spans="1:43">
      <c r="A261" s="4">
        <v>86000</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row>
    <row r="262" spans="1:43">
      <c r="A262" s="4">
        <v>90000</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row>
    <row r="263" spans="1:43">
      <c r="A263" s="4">
        <v>92000</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row>
    <row r="264" spans="1:43">
      <c r="A264" s="4">
        <v>95000</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row>
    <row r="265" spans="1:43">
      <c r="A265" s="4">
        <v>96000</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row>
    <row r="266" spans="1:43">
      <c r="A266" s="4">
        <v>98000</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row>
    <row r="267" spans="1:43">
      <c r="A267" s="4">
        <v>100000</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row>
    <row r="268" spans="1:43">
      <c r="A268" s="4">
        <v>100000</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row>
    <row r="269" spans="1:43">
      <c r="A269" s="4">
        <v>100400</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row>
    <row r="270" spans="1:43">
      <c r="A270" s="4">
        <v>101600</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row>
    <row r="271" spans="1:43">
      <c r="A271" s="4">
        <v>104000</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row>
    <row r="272" spans="1:43">
      <c r="A272" s="4">
        <v>105000</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row>
    <row r="273" spans="1:43">
      <c r="A273" s="4">
        <v>115000</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row>
    <row r="274" spans="1:43">
      <c r="A274" s="4">
        <v>126710</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row>
    <row r="275" spans="1:43">
      <c r="A275" s="4">
        <v>220000</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BD63-50BB-46AA-B394-8DD097B732B7}">
  <dimension ref="A1:A2"/>
  <sheetViews>
    <sheetView workbookViewId="0">
      <selection activeCell="A8" sqref="A8"/>
    </sheetView>
  </sheetViews>
  <sheetFormatPr defaultRowHeight="15"/>
  <cols>
    <col min="1" max="1" width="85.85546875" customWidth="1"/>
  </cols>
  <sheetData>
    <row r="1" spans="1:1" ht="29.25">
      <c r="A1" s="10" t="s">
        <v>44</v>
      </c>
    </row>
    <row r="2" spans="1:1" ht="43.5">
      <c r="A2" s="1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EA1E-0B31-4455-9D3B-1BDF74B11FF5}">
  <dimension ref="A1:A11"/>
  <sheetViews>
    <sheetView tabSelected="1" workbookViewId="0">
      <selection activeCell="A6" sqref="A6"/>
    </sheetView>
  </sheetViews>
  <sheetFormatPr defaultRowHeight="15"/>
  <cols>
    <col min="1" max="1" width="96.7109375" customWidth="1"/>
  </cols>
  <sheetData>
    <row r="1" spans="1:1" ht="29.25">
      <c r="A1" s="10" t="s">
        <v>46</v>
      </c>
    </row>
    <row r="2" spans="1:1" ht="29.25">
      <c r="A2" s="9" t="s">
        <v>47</v>
      </c>
    </row>
    <row r="3" spans="1:1" ht="29.25">
      <c r="A3" s="9" t="s">
        <v>48</v>
      </c>
    </row>
    <row r="4" spans="1:1">
      <c r="A4" s="9"/>
    </row>
    <row r="5" spans="1:1">
      <c r="A5" s="9"/>
    </row>
    <row r="6" spans="1:1">
      <c r="A6" s="9"/>
    </row>
    <row r="7" spans="1:1">
      <c r="A7" s="9"/>
    </row>
    <row r="8" spans="1:1">
      <c r="A8" s="9"/>
    </row>
    <row r="9" spans="1:1">
      <c r="A9" s="9"/>
    </row>
    <row r="10" spans="1:1">
      <c r="A10" s="9"/>
    </row>
    <row r="11" spans="1:1">
      <c r="A11" s="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Ishita Lote</cp:lastModifiedBy>
  <cp:revision/>
  <dcterms:created xsi:type="dcterms:W3CDTF">2025-06-17T06:06:53Z</dcterms:created>
  <dcterms:modified xsi:type="dcterms:W3CDTF">2025-06-18T09:17:34Z</dcterms:modified>
  <cp:category/>
  <cp:contentStatus/>
</cp:coreProperties>
</file>