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ysical Store" sheetId="1" r:id="rId3"/>
    <sheet state="visible" name="Physical Store + Website" sheetId="2" r:id="rId4"/>
    <sheet state="visible" name="Physical +Website-Online Store" sheetId="3" r:id="rId5"/>
  </sheets>
  <definedNames/>
  <calcPr/>
</workbook>
</file>

<file path=xl/sharedStrings.xml><?xml version="1.0" encoding="utf-8"?>
<sst xmlns="http://schemas.openxmlformats.org/spreadsheetml/2006/main" count="96" uniqueCount="31">
  <si>
    <t>Type of cost</t>
  </si>
  <si>
    <t>Phase</t>
  </si>
  <si>
    <t>Item/Service</t>
  </si>
  <si>
    <t>Cost (average)</t>
  </si>
  <si>
    <t>Source</t>
  </si>
  <si>
    <t>Considerations</t>
  </si>
  <si>
    <t>Tangible</t>
  </si>
  <si>
    <t>Development</t>
  </si>
  <si>
    <t>Scanner (barcode-reader)</t>
  </si>
  <si>
    <t>Table</t>
  </si>
  <si>
    <t>-</t>
  </si>
  <si>
    <t>EPOS bundle + software</t>
  </si>
  <si>
    <t>Training</t>
  </si>
  <si>
    <t>Total development costs</t>
  </si>
  <si>
    <t>Operating</t>
  </si>
  <si>
    <t>Broadband (240 Mb - monthly)</t>
  </si>
  <si>
    <t>Rolls for receipt printer</t>
  </si>
  <si>
    <t>https://www.shop4rolls.ie/cat/1/Thermal-till-rolls</t>
  </si>
  <si>
    <t>1 roll per month</t>
  </si>
  <si>
    <t>Rolls for card machine</t>
  </si>
  <si>
    <t>https://help.sumup.com/hc/en-us/articles/115008338967-Receipts</t>
  </si>
  <si>
    <t>Online receipts</t>
  </si>
  <si>
    <t>Total operating costs</t>
  </si>
  <si>
    <t>Total tangible costs</t>
  </si>
  <si>
    <t>Website development cost (one-off)</t>
  </si>
  <si>
    <t>WordPress Premium (monthly)</t>
  </si>
  <si>
    <t>WordPress self-hosting (monthly)</t>
  </si>
  <si>
    <t>Webmaster (monthly - 2h to 5h monthly)</t>
  </si>
  <si>
    <t>eCommerce Website cost (one-off)</t>
  </si>
  <si>
    <t>Hosting + Domain (monthly)</t>
  </si>
  <si>
    <t>Webmaster (4h to 10h monthly)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</si>
</sst>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€-2]\ * #,##0.00_-;\-[$€-2]\ * #,##0.00_-;_-[$€-2]\ * &quot;-&quot;??_-;_-@"/>
  </numFmts>
  <fonts count="5">
    <font>
      <sz val="11.0"/>
      <color rgb="FF000000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/>
    <font>
      <i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8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0" fillId="0" fontId="0" numFmtId="164" xfId="0" applyAlignment="1" applyFont="1" applyNumberForma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2" fontId="1" numFmtId="164" xfId="0" applyAlignment="1" applyBorder="1" applyFont="1" applyNumberFormat="1">
      <alignment horizontal="center" vertical="center"/>
    </xf>
    <xf borderId="3" fillId="3" fontId="2" numFmtId="0" xfId="0" applyAlignment="1" applyBorder="1" applyFill="1" applyFont="1">
      <alignment horizontal="center" vertical="center"/>
    </xf>
    <xf borderId="4" fillId="3" fontId="2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center" vertical="center"/>
    </xf>
    <xf borderId="6" fillId="2" fontId="0" numFmtId="0" xfId="0" applyAlignment="1" applyBorder="1" applyFont="1">
      <alignment horizontal="center" vertical="center"/>
    </xf>
    <xf borderId="7" fillId="2" fontId="0" numFmtId="164" xfId="0" applyAlignment="1" applyBorder="1" applyFont="1" applyNumberFormat="1">
      <alignment horizontal="center" vertical="center"/>
    </xf>
    <xf borderId="8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10" fillId="0" fontId="3" numFmtId="0" xfId="0" applyBorder="1" applyFont="1"/>
    <xf borderId="11" fillId="2" fontId="0" numFmtId="0" xfId="0" applyAlignment="1" applyBorder="1" applyFont="1">
      <alignment horizontal="center" shrinkToFit="0" vertical="center" wrapText="1"/>
    </xf>
    <xf borderId="12" fillId="2" fontId="0" numFmtId="164" xfId="0" applyAlignment="1" applyBorder="1" applyFont="1" applyNumberForma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13" fillId="2" fontId="0" numFmtId="0" xfId="0" applyAlignment="1" applyBorder="1" applyFont="1">
      <alignment horizontal="center" vertical="center"/>
    </xf>
    <xf borderId="14" fillId="2" fontId="0" numFmtId="164" xfId="0" applyAlignment="1" applyBorder="1" applyFont="1" applyNumberForma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2" fontId="2" numFmtId="0" xfId="0" applyAlignment="1" applyBorder="1" applyFont="1">
      <alignment horizontal="center" vertical="center"/>
    </xf>
    <xf borderId="4" fillId="2" fontId="2" numFmtId="164" xfId="0" applyAlignment="1" applyBorder="1" applyFont="1" applyNumberFormat="1">
      <alignment horizontal="center" vertical="center"/>
    </xf>
    <xf borderId="19" fillId="2" fontId="0" numFmtId="0" xfId="0" applyAlignment="1" applyBorder="1" applyFont="1">
      <alignment horizontal="center" vertical="center"/>
    </xf>
    <xf borderId="16" fillId="2" fontId="0" numFmtId="164" xfId="0" applyAlignment="1" applyBorder="1" applyFont="1" applyNumberFormat="1">
      <alignment horizontal="center" vertical="center"/>
    </xf>
    <xf borderId="15" fillId="0" fontId="0" numFmtId="0" xfId="0" applyAlignment="1" applyBorder="1" applyFont="1">
      <alignment horizontal="center" vertical="center"/>
    </xf>
    <xf borderId="16" fillId="0" fontId="0" numFmtId="0" xfId="0" applyAlignment="1" applyBorder="1" applyFont="1">
      <alignment horizontal="center" vertical="center"/>
    </xf>
    <xf borderId="11" fillId="2" fontId="0" numFmtId="0" xfId="0" applyAlignment="1" applyBorder="1" applyFont="1">
      <alignment horizontal="center" vertical="center"/>
    </xf>
    <xf borderId="20" fillId="0" fontId="0" numFmtId="0" xfId="0" applyAlignment="1" applyBorder="1" applyFont="1">
      <alignment horizontal="left" vertical="center"/>
    </xf>
    <xf borderId="12" fillId="0" fontId="0" numFmtId="0" xfId="0" applyAlignment="1" applyBorder="1" applyFont="1">
      <alignment horizontal="center" vertical="center"/>
    </xf>
    <xf borderId="21" fillId="0" fontId="0" numFmtId="0" xfId="0" applyAlignment="1" applyBorder="1" applyFont="1">
      <alignment horizontal="left" vertical="center"/>
    </xf>
    <xf borderId="22" fillId="0" fontId="0" numFmtId="0" xfId="0" applyAlignment="1" applyBorder="1" applyFont="1">
      <alignment horizontal="center" vertical="center"/>
    </xf>
    <xf borderId="23" fillId="0" fontId="3" numFmtId="0" xfId="0" applyBorder="1" applyFont="1"/>
    <xf borderId="24" fillId="2" fontId="2" numFmtId="0" xfId="0" applyAlignment="1" applyBorder="1" applyFont="1">
      <alignment horizontal="center" vertical="center"/>
    </xf>
    <xf borderId="25" fillId="2" fontId="2" numFmtId="164" xfId="0" applyAlignment="1" applyBorder="1" applyFont="1" applyNumberFormat="1">
      <alignment horizontal="center" vertical="center"/>
    </xf>
    <xf borderId="26" fillId="2" fontId="2" numFmtId="0" xfId="0" applyAlignment="1" applyBorder="1" applyFont="1">
      <alignment horizontal="center" vertical="center"/>
    </xf>
    <xf borderId="27" fillId="0" fontId="3" numFmtId="0" xfId="0" applyBorder="1" applyFont="1"/>
    <xf borderId="28" fillId="0" fontId="0" numFmtId="0" xfId="0" applyAlignment="1" applyBorder="1" applyFont="1">
      <alignment horizontal="center" vertical="center"/>
    </xf>
    <xf borderId="29" fillId="0" fontId="0" numFmtId="0" xfId="0" applyAlignment="1" applyBorder="1" applyFont="1">
      <alignment horizontal="center" vertical="center"/>
    </xf>
    <xf borderId="30" fillId="2" fontId="0" numFmtId="0" xfId="0" applyAlignment="1" applyBorder="1" applyFont="1">
      <alignment horizontal="center" readingOrder="0" shrinkToFit="0" vertical="center" wrapText="1"/>
    </xf>
    <xf borderId="9" fillId="2" fontId="0" numFmtId="164" xfId="0" applyAlignment="1" applyBorder="1" applyFont="1" applyNumberFormat="1">
      <alignment horizontal="center" vertical="center"/>
    </xf>
    <xf borderId="31" fillId="0" fontId="3" numFmtId="0" xfId="0" applyBorder="1" applyFont="1"/>
    <xf borderId="32" fillId="0" fontId="3" numFmtId="0" xfId="0" applyBorder="1" applyFont="1"/>
    <xf borderId="33" fillId="2" fontId="0" numFmtId="0" xfId="0" applyAlignment="1" applyBorder="1" applyFont="1">
      <alignment horizontal="center" vertical="center"/>
    </xf>
    <xf borderId="33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 vertical="center"/>
    </xf>
    <xf borderId="20" fillId="2" fontId="0" numFmtId="0" xfId="0" applyAlignment="1" applyBorder="1" applyFont="1">
      <alignment horizontal="center" vertical="center"/>
    </xf>
    <xf borderId="34" fillId="2" fontId="0" numFmtId="0" xfId="0" applyAlignment="1" applyBorder="1" applyFont="1">
      <alignment horizontal="center" vertical="center"/>
    </xf>
    <xf borderId="35" fillId="0" fontId="0" numFmtId="0" xfId="0" applyAlignment="1" applyBorder="1" applyFont="1">
      <alignment horizontal="left" vertical="center"/>
    </xf>
    <xf borderId="14" fillId="0" fontId="0" numFmtId="0" xfId="0" applyAlignment="1" applyBorder="1" applyFont="1">
      <alignment horizontal="center" vertical="center"/>
    </xf>
    <xf borderId="34" fillId="2" fontId="0" numFmtId="0" xfId="0" applyAlignment="1" applyBorder="1" applyFont="1">
      <alignment horizontal="center" readingOrder="0" shrinkToFit="0" vertical="center" wrapText="1"/>
    </xf>
    <xf borderId="12" fillId="2" fontId="0" numFmtId="164" xfId="0" applyAlignment="1" applyBorder="1" applyFont="1" applyNumberFormat="1">
      <alignment horizontal="center" readingOrder="0" vertical="center"/>
    </xf>
    <xf borderId="35" fillId="0" fontId="0" numFmtId="0" xfId="0" applyAlignment="1" applyBorder="1" applyFont="1">
      <alignment horizontal="center" vertical="center"/>
    </xf>
    <xf borderId="36" fillId="2" fontId="0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37" fillId="2" fontId="0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vertical="center"/>
    </xf>
    <xf borderId="30" fillId="2" fontId="0" numFmtId="0" xfId="0" applyAlignment="1" applyBorder="1" applyFont="1">
      <alignment horizontal="center" shrinkToFit="0" vertical="center" wrapText="1"/>
    </xf>
    <xf borderId="9" fillId="2" fontId="0" numFmtId="164" xfId="0" applyAlignment="1" applyBorder="1" applyFont="1" applyNumberFormat="1">
      <alignment horizontal="center" readingOrder="0" vertical="center"/>
    </xf>
    <xf borderId="36" fillId="2" fontId="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3" width="12.29"/>
    <col customWidth="1" min="4" max="4" width="32.0"/>
    <col customWidth="1" min="5" max="5" width="15.71"/>
    <col customWidth="1" min="6" max="7" width="8.86"/>
    <col customWidth="1" min="8" max="8" width="14.14"/>
    <col customWidth="1" min="9" max="26" width="8.71"/>
  </cols>
  <sheetData>
    <row r="1" ht="14.2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3" t="s">
        <v>0</v>
      </c>
      <c r="C3" s="4" t="s">
        <v>1</v>
      </c>
      <c r="D3" s="4" t="s">
        <v>2</v>
      </c>
      <c r="E3" s="5" t="s">
        <v>3</v>
      </c>
      <c r="F3" s="1"/>
      <c r="G3" s="6" t="s">
        <v>4</v>
      </c>
      <c r="H3" s="7" t="s">
        <v>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8" t="s">
        <v>6</v>
      </c>
      <c r="C4" s="8" t="s">
        <v>7</v>
      </c>
      <c r="D4" s="9" t="s">
        <v>8</v>
      </c>
      <c r="E4" s="10">
        <v>52.30666666666667</v>
      </c>
      <c r="F4" s="1"/>
      <c r="G4" s="11" t="s">
        <v>9</v>
      </c>
      <c r="H4" s="12" t="s">
        <v>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3"/>
      <c r="C5" s="13"/>
      <c r="D5" s="14" t="s">
        <v>11</v>
      </c>
      <c r="E5" s="15">
        <v>1338.0</v>
      </c>
      <c r="F5" s="1"/>
      <c r="G5" s="16"/>
      <c r="H5" s="1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3"/>
      <c r="C6" s="13"/>
      <c r="D6" s="18" t="s">
        <v>12</v>
      </c>
      <c r="E6" s="19">
        <v>367.305</v>
      </c>
      <c r="F6" s="1"/>
      <c r="G6" s="20"/>
      <c r="H6" s="2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3"/>
      <c r="C7" s="22"/>
      <c r="D7" s="23" t="s">
        <v>13</v>
      </c>
      <c r="E7" s="24">
        <f>SUM(E4:E6)</f>
        <v>1757.611667</v>
      </c>
      <c r="F7" s="1"/>
      <c r="G7" s="6" t="s">
        <v>4</v>
      </c>
      <c r="H7" s="7" t="s">
        <v>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3"/>
      <c r="C8" s="8" t="s">
        <v>14</v>
      </c>
      <c r="D8" s="25" t="s">
        <v>15</v>
      </c>
      <c r="E8" s="26">
        <v>38.166666666666664</v>
      </c>
      <c r="F8" s="1"/>
      <c r="G8" s="27" t="s">
        <v>9</v>
      </c>
      <c r="H8" s="28" t="s">
        <v>10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3"/>
      <c r="C9" s="13"/>
      <c r="D9" s="29" t="s">
        <v>16</v>
      </c>
      <c r="E9" s="15">
        <f>19.95/20</f>
        <v>0.9975</v>
      </c>
      <c r="F9" s="1"/>
      <c r="G9" s="30" t="s">
        <v>17</v>
      </c>
      <c r="H9" s="31" t="s">
        <v>18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3"/>
      <c r="C10" s="13"/>
      <c r="D10" s="18" t="s">
        <v>19</v>
      </c>
      <c r="E10" s="19">
        <v>0.0</v>
      </c>
      <c r="F10" s="1"/>
      <c r="G10" s="32" t="s">
        <v>20</v>
      </c>
      <c r="H10" s="33" t="s">
        <v>21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3"/>
      <c r="C11" s="34"/>
      <c r="D11" s="35" t="s">
        <v>22</v>
      </c>
      <c r="E11" s="36">
        <f>SUM(E8:E10)</f>
        <v>39.16416667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34"/>
      <c r="C12" s="37" t="s">
        <v>23</v>
      </c>
      <c r="D12" s="38"/>
      <c r="E12" s="24">
        <f>E7+E11</f>
        <v>1796.775833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H4:H6"/>
    <mergeCell ref="C4:C7"/>
    <mergeCell ref="C8:C11"/>
    <mergeCell ref="B4:B12"/>
    <mergeCell ref="C12:D12"/>
    <mergeCell ref="G4:G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3" width="12.29"/>
    <col customWidth="1" min="4" max="4" width="37.29"/>
    <col customWidth="1" min="5" max="5" width="15.71"/>
    <col customWidth="1" min="6" max="7" width="8.86"/>
    <col customWidth="1" min="8" max="8" width="14.14"/>
    <col customWidth="1" min="9" max="9" width="8.86"/>
    <col customWidth="1" min="10" max="26" width="8.71"/>
  </cols>
  <sheetData>
    <row r="1" ht="14.2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3" t="s">
        <v>0</v>
      </c>
      <c r="C3" s="4" t="s">
        <v>1</v>
      </c>
      <c r="D3" s="4" t="s">
        <v>2</v>
      </c>
      <c r="E3" s="5" t="s">
        <v>3</v>
      </c>
      <c r="F3" s="1"/>
      <c r="G3" s="6" t="s">
        <v>4</v>
      </c>
      <c r="H3" s="7" t="s">
        <v>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8" t="s">
        <v>6</v>
      </c>
      <c r="C4" s="8" t="s">
        <v>7</v>
      </c>
      <c r="D4" s="9" t="s">
        <v>8</v>
      </c>
      <c r="E4" s="10">
        <v>52.30666666666667</v>
      </c>
      <c r="F4" s="1"/>
      <c r="G4" s="39" t="s">
        <v>9</v>
      </c>
      <c r="H4" s="40" t="s">
        <v>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3"/>
      <c r="C5" s="13"/>
      <c r="D5" s="14" t="s">
        <v>11</v>
      </c>
      <c r="E5" s="15">
        <v>1338.0</v>
      </c>
      <c r="F5" s="1"/>
      <c r="G5" s="16"/>
      <c r="H5" s="1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3"/>
      <c r="C6" s="13"/>
      <c r="D6" s="18" t="s">
        <v>12</v>
      </c>
      <c r="E6" s="15">
        <v>367.305</v>
      </c>
      <c r="F6" s="1"/>
      <c r="G6" s="16"/>
      <c r="H6" s="1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3"/>
      <c r="C7" s="13"/>
      <c r="D7" s="41" t="s">
        <v>24</v>
      </c>
      <c r="E7" s="42">
        <v>1450.0</v>
      </c>
      <c r="F7" s="1"/>
      <c r="G7" s="43"/>
      <c r="H7" s="4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3"/>
      <c r="C8" s="22"/>
      <c r="D8" s="23" t="s">
        <v>13</v>
      </c>
      <c r="E8" s="24">
        <f>SUM(E4:E7)</f>
        <v>3207.611667</v>
      </c>
      <c r="F8" s="1"/>
      <c r="G8" s="6" t="s">
        <v>4</v>
      </c>
      <c r="H8" s="7" t="s">
        <v>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3"/>
      <c r="C9" s="8" t="s">
        <v>14</v>
      </c>
      <c r="D9" s="45" t="s">
        <v>15</v>
      </c>
      <c r="E9" s="10">
        <v>38.166666666666664</v>
      </c>
      <c r="F9" s="1"/>
      <c r="G9" s="46" t="s">
        <v>9</v>
      </c>
      <c r="H9" s="47" t="s">
        <v>10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3"/>
      <c r="C10" s="13"/>
      <c r="D10" s="48" t="s">
        <v>16</v>
      </c>
      <c r="E10" s="19">
        <f>19.95/20</f>
        <v>0.9975</v>
      </c>
      <c r="F10" s="1"/>
      <c r="G10" s="30" t="s">
        <v>17</v>
      </c>
      <c r="H10" s="31" t="s">
        <v>18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3"/>
      <c r="C11" s="13"/>
      <c r="D11" s="49" t="s">
        <v>19</v>
      </c>
      <c r="E11" s="15">
        <v>0.0</v>
      </c>
      <c r="F11" s="1"/>
      <c r="G11" s="50" t="s">
        <v>20</v>
      </c>
      <c r="H11" s="51" t="s">
        <v>21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3"/>
      <c r="C12" s="13"/>
      <c r="D12" s="52" t="s">
        <v>25</v>
      </c>
      <c r="E12" s="53">
        <v>8.0</v>
      </c>
      <c r="F12" s="1"/>
      <c r="G12" s="54"/>
      <c r="H12" s="5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3"/>
      <c r="C13" s="13"/>
      <c r="D13" s="55" t="s">
        <v>26</v>
      </c>
      <c r="E13" s="53">
        <f>(13.12/12)+7.87</f>
        <v>8.963333333</v>
      </c>
      <c r="F13" s="1"/>
      <c r="G13" s="54" t="s">
        <v>9</v>
      </c>
      <c r="H13" s="31" t="s">
        <v>10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56"/>
      <c r="B14" s="13"/>
      <c r="C14" s="13"/>
      <c r="D14" s="57" t="s">
        <v>27</v>
      </c>
      <c r="E14" s="42">
        <v>100.0</v>
      </c>
      <c r="F14" s="56"/>
      <c r="G14" s="43"/>
      <c r="H14" s="33" t="s">
        <v>10</v>
      </c>
      <c r="I14" s="1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ht="14.25" customHeight="1">
      <c r="A15" s="1"/>
      <c r="B15" s="13"/>
      <c r="C15" s="34"/>
      <c r="D15" s="58" t="s">
        <v>22</v>
      </c>
      <c r="E15" s="24">
        <f>SUM(E9:E14)</f>
        <v>156.1275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34"/>
      <c r="C16" s="37" t="s">
        <v>23</v>
      </c>
      <c r="D16" s="38"/>
      <c r="E16" s="24">
        <f>E8+E15</f>
        <v>3363.739167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B1001" s="1"/>
      <c r="C1001" s="1"/>
      <c r="D1001" s="1"/>
      <c r="E1001" s="2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7">
    <mergeCell ref="H4:H7"/>
    <mergeCell ref="G13:G14"/>
    <mergeCell ref="C16:D16"/>
    <mergeCell ref="G4:G7"/>
    <mergeCell ref="C4:C8"/>
    <mergeCell ref="C9:C15"/>
    <mergeCell ref="B4:B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3" width="12.29"/>
    <col customWidth="1" min="4" max="4" width="37.29"/>
    <col customWidth="1" min="5" max="5" width="15.71"/>
    <col customWidth="1" min="6" max="7" width="8.86"/>
    <col customWidth="1" min="8" max="8" width="14.14"/>
    <col customWidth="1" min="9" max="9" width="8.86"/>
    <col customWidth="1" min="10" max="26" width="8.71"/>
  </cols>
  <sheetData>
    <row r="1" ht="14.2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3" t="s">
        <v>0</v>
      </c>
      <c r="C3" s="4" t="s">
        <v>1</v>
      </c>
      <c r="D3" s="4" t="s">
        <v>2</v>
      </c>
      <c r="E3" s="5" t="s">
        <v>3</v>
      </c>
      <c r="F3" s="1"/>
      <c r="G3" s="6" t="s">
        <v>4</v>
      </c>
      <c r="H3" s="7" t="s">
        <v>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8" t="s">
        <v>6</v>
      </c>
      <c r="C4" s="8" t="s">
        <v>7</v>
      </c>
      <c r="D4" s="9" t="s">
        <v>8</v>
      </c>
      <c r="E4" s="10">
        <v>52.30666666666667</v>
      </c>
      <c r="F4" s="1"/>
      <c r="G4" s="39" t="s">
        <v>9</v>
      </c>
      <c r="H4" s="40" t="s">
        <v>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3"/>
      <c r="C5" s="13"/>
      <c r="D5" s="14" t="s">
        <v>11</v>
      </c>
      <c r="E5" s="15">
        <v>1338.0</v>
      </c>
      <c r="F5" s="1"/>
      <c r="G5" s="16"/>
      <c r="H5" s="1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3"/>
      <c r="C6" s="13"/>
      <c r="D6" s="18" t="s">
        <v>12</v>
      </c>
      <c r="E6" s="15">
        <v>367.305</v>
      </c>
      <c r="F6" s="1"/>
      <c r="G6" s="16"/>
      <c r="H6" s="1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3"/>
      <c r="C7" s="13"/>
      <c r="D7" s="59" t="s">
        <v>28</v>
      </c>
      <c r="E7" s="60">
        <v>2300.0</v>
      </c>
      <c r="F7" s="1"/>
      <c r="G7" s="43"/>
      <c r="H7" s="4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3"/>
      <c r="C8" s="22"/>
      <c r="D8" s="23" t="s">
        <v>13</v>
      </c>
      <c r="E8" s="24">
        <f>SUM(E4:E7)</f>
        <v>4057.611667</v>
      </c>
      <c r="F8" s="1"/>
      <c r="G8" s="6" t="s">
        <v>4</v>
      </c>
      <c r="H8" s="7" t="s">
        <v>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3"/>
      <c r="C9" s="8" t="s">
        <v>14</v>
      </c>
      <c r="D9" s="45" t="s">
        <v>15</v>
      </c>
      <c r="E9" s="10">
        <v>38.166666666666664</v>
      </c>
      <c r="F9" s="1"/>
      <c r="G9" s="46" t="s">
        <v>9</v>
      </c>
      <c r="H9" s="47" t="s">
        <v>10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3"/>
      <c r="C10" s="13"/>
      <c r="D10" s="48" t="s">
        <v>16</v>
      </c>
      <c r="E10" s="19">
        <f>19.95/20</f>
        <v>0.9975</v>
      </c>
      <c r="F10" s="1"/>
      <c r="G10" s="30" t="s">
        <v>17</v>
      </c>
      <c r="H10" s="31" t="s">
        <v>18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3"/>
      <c r="C11" s="13"/>
      <c r="D11" s="49" t="s">
        <v>19</v>
      </c>
      <c r="E11" s="15">
        <v>0.0</v>
      </c>
      <c r="F11" s="1"/>
      <c r="G11" s="50" t="s">
        <v>20</v>
      </c>
      <c r="H11" s="51" t="s">
        <v>21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3"/>
      <c r="C12" s="13"/>
      <c r="D12" s="61" t="s">
        <v>29</v>
      </c>
      <c r="E12" s="15">
        <v>8.166666666666668</v>
      </c>
      <c r="F12" s="1"/>
      <c r="G12" s="54"/>
      <c r="H12" s="31" t="s">
        <v>10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56"/>
      <c r="B13" s="13"/>
      <c r="C13" s="13"/>
      <c r="D13" s="57" t="s">
        <v>30</v>
      </c>
      <c r="E13" s="42">
        <f>100*2</f>
        <v>200</v>
      </c>
      <c r="F13" s="56"/>
      <c r="G13" s="43"/>
      <c r="H13" s="33" t="s">
        <v>10</v>
      </c>
      <c r="I13" s="1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ht="14.25" customHeight="1">
      <c r="A14" s="1"/>
      <c r="B14" s="13"/>
      <c r="C14" s="34"/>
      <c r="D14" s="58" t="s">
        <v>22</v>
      </c>
      <c r="E14" s="24">
        <f>SUM(E9:E13)</f>
        <v>247.3308333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34"/>
      <c r="C15" s="37" t="s">
        <v>23</v>
      </c>
      <c r="D15" s="38"/>
      <c r="E15" s="24">
        <f>E8+E14</f>
        <v>4304.9425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7">
    <mergeCell ref="C4:C8"/>
    <mergeCell ref="G4:G7"/>
    <mergeCell ref="H4:H7"/>
    <mergeCell ref="C15:D15"/>
    <mergeCell ref="B4:B15"/>
    <mergeCell ref="C9:C14"/>
    <mergeCell ref="G12:G13"/>
  </mergeCells>
  <printOptions/>
  <pageMargins bottom="0.75" footer="0.0" header="0.0" left="0.7" right="0.7" top="0.75"/>
  <pageSetup orientation="landscape"/>
  <drawing r:id="rId1"/>
</worksheet>
</file>