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640" tabRatio="500"/>
  </bookViews>
  <sheets>
    <sheet name="FreshEngg" sheetId="2" r:id="rId1"/>
    <sheet name="Schoo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C2" i="1"/>
  <c r="D2" i="1"/>
  <c r="D7" i="1"/>
  <c r="D6" i="1"/>
  <c r="C6" i="1"/>
  <c r="C7" i="1"/>
  <c r="D3" i="1"/>
  <c r="D9" i="1"/>
  <c r="C3" i="1"/>
  <c r="C9" i="1"/>
  <c r="D8" i="1"/>
  <c r="C8" i="1"/>
  <c r="C4" i="1"/>
  <c r="E7" i="1"/>
  <c r="E6" i="1"/>
  <c r="B29" i="2"/>
  <c r="C15" i="2"/>
  <c r="B7" i="2"/>
  <c r="D18" i="2"/>
  <c r="C18" i="2"/>
  <c r="D16" i="2"/>
  <c r="D17" i="2"/>
  <c r="C2" i="2"/>
  <c r="C16" i="2"/>
  <c r="C17" i="2"/>
  <c r="D15" i="2"/>
  <c r="D3" i="2"/>
  <c r="D4" i="2"/>
  <c r="D5" i="2"/>
  <c r="D7" i="2"/>
  <c r="D8" i="2"/>
  <c r="D9" i="2"/>
  <c r="D10" i="2"/>
  <c r="D12" i="2"/>
  <c r="D13" i="2"/>
  <c r="C3" i="2"/>
  <c r="C4" i="2"/>
  <c r="C5" i="2"/>
  <c r="C7" i="2"/>
  <c r="C8" i="2"/>
  <c r="C9" i="2"/>
  <c r="C10" i="2"/>
  <c r="C12" i="2"/>
  <c r="C13" i="2"/>
  <c r="E12" i="2"/>
  <c r="E10" i="2"/>
  <c r="E9" i="2"/>
  <c r="E8" i="2"/>
  <c r="E3" i="2"/>
  <c r="E4" i="2"/>
  <c r="E5" i="2"/>
  <c r="C10" i="1"/>
  <c r="C12" i="1"/>
  <c r="E12" i="1"/>
  <c r="E10" i="1"/>
  <c r="D4" i="1"/>
  <c r="D10" i="1"/>
  <c r="D12" i="1"/>
  <c r="D13" i="1"/>
  <c r="C13" i="1"/>
  <c r="E3" i="1"/>
  <c r="E4" i="1"/>
  <c r="E9" i="1"/>
  <c r="E8" i="1"/>
</calcChain>
</file>

<file path=xl/sharedStrings.xml><?xml version="1.0" encoding="utf-8"?>
<sst xmlns="http://schemas.openxmlformats.org/spreadsheetml/2006/main" count="52" uniqueCount="36">
  <si>
    <t>Yr 1</t>
  </si>
  <si>
    <t>Corp side</t>
  </si>
  <si>
    <t>leak</t>
  </si>
  <si>
    <t>Other Costs</t>
  </si>
  <si>
    <t>no of mentors</t>
  </si>
  <si>
    <t>Mentor Cost</t>
  </si>
  <si>
    <t>Yr N</t>
  </si>
  <si>
    <t>In INR Mill</t>
  </si>
  <si>
    <t>Parameter</t>
  </si>
  <si>
    <t>Margin</t>
  </si>
  <si>
    <t>Assumptions</t>
  </si>
  <si>
    <t>%Per Hr Increment</t>
  </si>
  <si>
    <t>Num of Mentor Hour per Student (hr)</t>
  </si>
  <si>
    <t>Avg Mentor Salary for 5-7 yrs exp (Rs)</t>
  </si>
  <si>
    <t>Hourly Cost (Rs)</t>
  </si>
  <si>
    <t>Mentor Hr per Week (hr)</t>
  </si>
  <si>
    <t>Student Placement (%)</t>
  </si>
  <si>
    <t>Placement Income (%)</t>
  </si>
  <si>
    <t>Margin Earned (%)</t>
  </si>
  <si>
    <t>Percentages</t>
  </si>
  <si>
    <t>Earning in Millions</t>
  </si>
  <si>
    <t>Total</t>
  </si>
  <si>
    <t xml:space="preserve">Numbe of Student </t>
  </si>
  <si>
    <t>Student Side</t>
  </si>
  <si>
    <t>Total Cost</t>
  </si>
  <si>
    <t>Operating Profit</t>
  </si>
  <si>
    <t>Number of Week per Student (weeks)</t>
  </si>
  <si>
    <t>Num of Students Mentor can train (per year)</t>
  </si>
  <si>
    <t xml:space="preserve">Num of Mentor Hrs    (per year) </t>
  </si>
  <si>
    <t>Mentor Earnings in Mil (per year)</t>
  </si>
  <si>
    <t>Num of Students per Batch</t>
  </si>
  <si>
    <t>Trainer Cost</t>
  </si>
  <si>
    <t>Num of Months in Academic Year</t>
  </si>
  <si>
    <t>Number of Session Per Week</t>
  </si>
  <si>
    <t>Num of Students per Session</t>
  </si>
  <si>
    <t>Number of Session Per Week Year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</si>
</sst>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3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43" fontId="0" fillId="0" borderId="1" xfId="0" applyNumberFormat="1" applyBorder="1"/>
    <xf numFmtId="9" fontId="0" fillId="0" borderId="1" xfId="0" applyNumberFormat="1" applyBorder="1"/>
    <xf numFmtId="43" fontId="2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2" borderId="0" xfId="0" applyFill="1" applyAlignment="1">
      <alignment horizontal="center"/>
    </xf>
    <xf numFmtId="41" fontId="0" fillId="0" borderId="0" xfId="1" applyNumberFormat="1" applyFont="1" applyAlignment="1">
      <alignment vertical="center"/>
    </xf>
    <xf numFmtId="43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1" xfId="0" applyFill="1" applyBorder="1" applyAlignment="1">
      <alignment horizontal="left" vertical="center" wrapText="1" indent="1"/>
    </xf>
    <xf numFmtId="9" fontId="0" fillId="0" borderId="1" xfId="2" applyFont="1" applyBorder="1"/>
    <xf numFmtId="0" fontId="0" fillId="0" borderId="0" xfId="0" applyBorder="1" applyAlignment="1">
      <alignment horizontal="left" vertical="center" wrapText="1" indent="1"/>
    </xf>
    <xf numFmtId="0" fontId="0" fillId="2" borderId="2" xfId="0" applyFill="1" applyBorder="1" applyAlignment="1">
      <alignment horizontal="center"/>
    </xf>
    <xf numFmtId="43" fontId="0" fillId="0" borderId="1" xfId="1" applyFont="1" applyBorder="1" applyAlignment="1">
      <alignment vertical="center"/>
    </xf>
    <xf numFmtId="41" fontId="0" fillId="0" borderId="1" xfId="1" applyNumberFormat="1" applyFont="1" applyBorder="1" applyAlignment="1">
      <alignment vertical="center"/>
    </xf>
  </cellXfs>
  <cellStyles count="3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" zoomScale="125" zoomScaleNormal="125" zoomScalePageLayoutView="125" workbookViewId="0">
      <selection activeCell="E8" sqref="E8"/>
    </sheetView>
  </sheetViews>
  <sheetFormatPr baseColWidth="10" defaultRowHeight="15" x14ac:dyDescent="0"/>
  <cols>
    <col min="1" max="1" width="24.1640625" style="11" customWidth="1"/>
    <col min="2" max="2" width="14.5" customWidth="1"/>
    <col min="3" max="3" width="12.33203125" customWidth="1"/>
    <col min="4" max="4" width="9.33203125" customWidth="1"/>
    <col min="5" max="5" width="12.33203125" customWidth="1"/>
    <col min="6" max="6" width="13.1640625" bestFit="1" customWidth="1"/>
  </cols>
  <sheetData>
    <row r="1" spans="1:9" ht="19" customHeight="1">
      <c r="A1" s="12" t="s">
        <v>7</v>
      </c>
      <c r="B1" s="9" t="s">
        <v>8</v>
      </c>
      <c r="C1" s="9" t="s">
        <v>0</v>
      </c>
      <c r="D1" s="9" t="s">
        <v>6</v>
      </c>
      <c r="E1" s="19" t="s">
        <v>19</v>
      </c>
    </row>
    <row r="2" spans="1:9" ht="19" customHeight="1">
      <c r="A2" s="10" t="s">
        <v>22</v>
      </c>
      <c r="B2" s="3"/>
      <c r="C2" s="4">
        <f>B24*52/B26</f>
        <v>130</v>
      </c>
      <c r="D2" s="4">
        <v>1300</v>
      </c>
      <c r="E2" s="3"/>
      <c r="F2" s="1"/>
    </row>
    <row r="3" spans="1:9" ht="19" customHeight="1">
      <c r="A3" s="10" t="s">
        <v>23</v>
      </c>
      <c r="B3" s="4">
        <v>50000</v>
      </c>
      <c r="C3" s="5">
        <f>$B3*C2/B20</f>
        <v>6.5</v>
      </c>
      <c r="D3" s="5">
        <f>$B3*D2/B20</f>
        <v>65</v>
      </c>
      <c r="E3" s="17">
        <f>C3/C5</f>
        <v>0.87412587412587417</v>
      </c>
    </row>
    <row r="4" spans="1:9" ht="19" customHeight="1">
      <c r="A4" s="10" t="s">
        <v>1</v>
      </c>
      <c r="B4" s="4">
        <v>300000</v>
      </c>
      <c r="C4" s="5">
        <f>B33*C2*B34*$B4*B35/B20</f>
        <v>0.93600000000000005</v>
      </c>
      <c r="D4" s="5">
        <f>B33*D2*B34*$B4*B35/B20</f>
        <v>9.36</v>
      </c>
      <c r="E4" s="17">
        <f>C4/C5</f>
        <v>0.12587412587412589</v>
      </c>
    </row>
    <row r="5" spans="1:9" ht="19" customHeight="1">
      <c r="A5" s="10" t="s">
        <v>21</v>
      </c>
      <c r="B5" s="3"/>
      <c r="C5" s="5">
        <f>SUM(C3:C4)</f>
        <v>7.4359999999999999</v>
      </c>
      <c r="D5" s="5">
        <f>SUM(D3:D4)</f>
        <v>74.36</v>
      </c>
      <c r="E5" s="17">
        <f>SUM(E3:E4)</f>
        <v>1</v>
      </c>
    </row>
    <row r="6" spans="1:9" ht="10" customHeight="1">
      <c r="A6" s="10"/>
      <c r="B6" s="3"/>
      <c r="C6" s="3"/>
      <c r="D6" s="3"/>
      <c r="E6" s="3"/>
    </row>
    <row r="7" spans="1:9" ht="19" customHeight="1">
      <c r="A7" s="10" t="s">
        <v>5</v>
      </c>
      <c r="B7" s="6">
        <f>B29*(1+B30)</f>
        <v>1420.4545454545455</v>
      </c>
      <c r="C7" s="6">
        <f>B25*C2*$B7/B20</f>
        <v>1.8465909090909092</v>
      </c>
      <c r="D7" s="6">
        <f>B25*D2*$B7/B20</f>
        <v>18.46590909090909</v>
      </c>
      <c r="E7" s="17">
        <f>C7/C5</f>
        <v>0.24833121424030516</v>
      </c>
    </row>
    <row r="8" spans="1:9" ht="19" customHeight="1">
      <c r="A8" s="10" t="s">
        <v>2</v>
      </c>
      <c r="B8" s="7">
        <v>0.25</v>
      </c>
      <c r="C8" s="6">
        <f>(C3+C4)*$B8</f>
        <v>1.859</v>
      </c>
      <c r="D8" s="6">
        <f>(D3+D4)*$B8</f>
        <v>18.59</v>
      </c>
      <c r="E8" s="7">
        <f>B8</f>
        <v>0.25</v>
      </c>
    </row>
    <row r="9" spans="1:9" ht="19" customHeight="1">
      <c r="A9" s="10" t="s">
        <v>3</v>
      </c>
      <c r="B9" s="7">
        <v>0.25</v>
      </c>
      <c r="C9" s="6">
        <f>(C3+C4)*$B9</f>
        <v>1.859</v>
      </c>
      <c r="D9" s="6">
        <f>(D3+D4)*$B9</f>
        <v>18.59</v>
      </c>
      <c r="E9" s="7">
        <f>B9</f>
        <v>0.25</v>
      </c>
      <c r="F9" s="1"/>
    </row>
    <row r="10" spans="1:9" ht="19" customHeight="1">
      <c r="A10" s="10" t="s">
        <v>24</v>
      </c>
      <c r="B10" s="7"/>
      <c r="C10" s="6">
        <f>SUM(C7:C9)</f>
        <v>5.5645909090909091</v>
      </c>
      <c r="D10" s="6">
        <f>SUM(D7:D9)</f>
        <v>55.645909090909086</v>
      </c>
      <c r="E10" s="7">
        <f>C10/C5</f>
        <v>0.74833121424030513</v>
      </c>
      <c r="F10" s="1"/>
    </row>
    <row r="11" spans="1:9" ht="11" customHeight="1">
      <c r="A11" s="10"/>
      <c r="B11" s="7"/>
      <c r="C11" s="6"/>
      <c r="D11" s="6"/>
      <c r="E11" s="7"/>
      <c r="F11" s="1"/>
    </row>
    <row r="12" spans="1:9" ht="19" customHeight="1">
      <c r="A12" s="10" t="s">
        <v>25</v>
      </c>
      <c r="B12" s="3"/>
      <c r="C12" s="8">
        <f>C5-C10</f>
        <v>1.8714090909090908</v>
      </c>
      <c r="D12" s="8">
        <f>D5-D10</f>
        <v>18.714090909090913</v>
      </c>
      <c r="E12" s="7">
        <f>C12/C5</f>
        <v>0.25166878575969481</v>
      </c>
      <c r="F12" s="1"/>
      <c r="G12" s="1"/>
      <c r="H12" s="1"/>
      <c r="I12" s="1"/>
    </row>
    <row r="13" spans="1:9" ht="19" customHeight="1">
      <c r="A13" s="16" t="s">
        <v>9</v>
      </c>
      <c r="B13" s="3"/>
      <c r="C13" s="17">
        <f>C12/C5</f>
        <v>0.25166878575969481</v>
      </c>
      <c r="D13" s="17">
        <f>D12/D5</f>
        <v>0.25166878575969492</v>
      </c>
      <c r="E13" s="3"/>
    </row>
    <row r="14" spans="1:9" ht="12" customHeight="1">
      <c r="A14" s="16"/>
      <c r="B14" s="3"/>
      <c r="C14" s="17"/>
      <c r="D14" s="17"/>
      <c r="E14" s="3"/>
    </row>
    <row r="15" spans="1:9" ht="31" customHeight="1">
      <c r="A15" s="16" t="s">
        <v>28</v>
      </c>
      <c r="B15" s="3"/>
      <c r="C15" s="21">
        <f>B31*52</f>
        <v>416</v>
      </c>
      <c r="D15" s="21">
        <f>B31*52</f>
        <v>416</v>
      </c>
      <c r="E15" s="3"/>
    </row>
    <row r="16" spans="1:9" ht="36" customHeight="1">
      <c r="A16" s="10" t="s">
        <v>27</v>
      </c>
      <c r="B16" s="3"/>
      <c r="C16" s="21">
        <f>C15/B25</f>
        <v>41.6</v>
      </c>
      <c r="D16" s="21">
        <f>C15/B25</f>
        <v>41.6</v>
      </c>
      <c r="E16" s="3"/>
    </row>
    <row r="17" spans="1:5" ht="19" customHeight="1">
      <c r="A17" s="10" t="s">
        <v>4</v>
      </c>
      <c r="B17" s="3"/>
      <c r="C17" s="21">
        <f>C2/C16</f>
        <v>3.125</v>
      </c>
      <c r="D17" s="21">
        <f>D2/D16</f>
        <v>31.25</v>
      </c>
      <c r="E17" s="3"/>
    </row>
    <row r="18" spans="1:5" ht="37" customHeight="1">
      <c r="A18" s="10" t="s">
        <v>29</v>
      </c>
      <c r="B18" s="3"/>
      <c r="C18" s="20">
        <f>C15*B7/B20</f>
        <v>0.59090909090909094</v>
      </c>
      <c r="D18" s="20">
        <f>C15*B7/B20</f>
        <v>0.59090909090909094</v>
      </c>
      <c r="E18" s="3"/>
    </row>
    <row r="19" spans="1:5" ht="15" customHeight="1"/>
    <row r="20" spans="1:5">
      <c r="A20" s="11" t="s">
        <v>20</v>
      </c>
      <c r="B20" s="14">
        <v>1000000</v>
      </c>
    </row>
    <row r="21" spans="1:5" ht="15" customHeight="1">
      <c r="B21" s="14"/>
    </row>
    <row r="22" spans="1:5" ht="18" customHeight="1">
      <c r="A22" s="18" t="s">
        <v>10</v>
      </c>
    </row>
    <row r="23" spans="1:5" ht="10" customHeight="1"/>
    <row r="24" spans="1:5" ht="40" customHeight="1">
      <c r="A24" s="11" t="s">
        <v>30</v>
      </c>
      <c r="B24">
        <v>15</v>
      </c>
    </row>
    <row r="25" spans="1:5" ht="31" customHeight="1">
      <c r="A25" s="11" t="s">
        <v>12</v>
      </c>
      <c r="B25" s="13">
        <v>10</v>
      </c>
    </row>
    <row r="26" spans="1:5" ht="31" customHeight="1">
      <c r="A26" s="11" t="s">
        <v>26</v>
      </c>
      <c r="B26" s="13">
        <v>6</v>
      </c>
    </row>
    <row r="27" spans="1:5" ht="9" customHeight="1">
      <c r="B27" s="13"/>
    </row>
    <row r="28" spans="1:5" ht="33" customHeight="1">
      <c r="A28" s="11" t="s">
        <v>13</v>
      </c>
      <c r="B28" s="13">
        <v>2000000</v>
      </c>
    </row>
    <row r="29" spans="1:5" ht="18" customHeight="1">
      <c r="A29" s="11" t="s">
        <v>14</v>
      </c>
      <c r="B29" s="14">
        <f>(B28/(12*22*8))</f>
        <v>946.969696969697</v>
      </c>
    </row>
    <row r="30" spans="1:5" ht="22" customHeight="1">
      <c r="A30" s="11" t="s">
        <v>11</v>
      </c>
      <c r="B30" s="15">
        <v>0.5</v>
      </c>
    </row>
    <row r="31" spans="1:5" ht="31" customHeight="1">
      <c r="A31" s="11" t="s">
        <v>15</v>
      </c>
      <c r="B31" s="13">
        <v>8</v>
      </c>
    </row>
    <row r="32" spans="1:5" ht="8" customHeight="1"/>
    <row r="33" spans="1:2" ht="18" customHeight="1">
      <c r="A33" s="11" t="s">
        <v>16</v>
      </c>
      <c r="B33" s="2">
        <v>0.8</v>
      </c>
    </row>
    <row r="34" spans="1:2" ht="19" customHeight="1">
      <c r="A34" s="11" t="s">
        <v>17</v>
      </c>
      <c r="B34" s="2">
        <v>0.12</v>
      </c>
    </row>
    <row r="35" spans="1:2" ht="18" customHeight="1">
      <c r="A35" s="11" t="s">
        <v>18</v>
      </c>
      <c r="B35" s="2">
        <v>0.25</v>
      </c>
    </row>
    <row r="36" spans="1:2" ht="8" customHeight="1"/>
    <row r="37" spans="1:2">
      <c r="B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25" zoomScaleNormal="125" zoomScalePageLayoutView="125" workbookViewId="0">
      <selection activeCell="F20" sqref="F20"/>
    </sheetView>
  </sheetViews>
  <sheetFormatPr baseColWidth="10" defaultRowHeight="15" x14ac:dyDescent="0"/>
  <cols>
    <col min="1" max="1" width="24.1640625" style="11" customWidth="1"/>
    <col min="2" max="2" width="14.5" customWidth="1"/>
    <col min="3" max="3" width="12.33203125" customWidth="1"/>
    <col min="4" max="4" width="9.33203125" customWidth="1"/>
    <col min="5" max="5" width="12.33203125" customWidth="1"/>
    <col min="6" max="6" width="13.1640625" bestFit="1" customWidth="1"/>
  </cols>
  <sheetData>
    <row r="1" spans="1:9" ht="19" customHeight="1">
      <c r="A1" s="12" t="s">
        <v>7</v>
      </c>
      <c r="B1" s="9" t="s">
        <v>8</v>
      </c>
      <c r="C1" s="9" t="s">
        <v>0</v>
      </c>
      <c r="D1" s="9" t="s">
        <v>6</v>
      </c>
      <c r="E1" s="19" t="s">
        <v>19</v>
      </c>
    </row>
    <row r="2" spans="1:9" ht="19" customHeight="1">
      <c r="A2" s="10" t="s">
        <v>22</v>
      </c>
      <c r="B2" s="4"/>
      <c r="C2" s="4">
        <f>B21*B22</f>
        <v>20</v>
      </c>
      <c r="D2" s="4">
        <f>B21*B23</f>
        <v>1000</v>
      </c>
      <c r="E2" s="3"/>
      <c r="F2" s="1"/>
    </row>
    <row r="3" spans="1:9" ht="19" customHeight="1">
      <c r="A3" s="10" t="s">
        <v>23</v>
      </c>
      <c r="B3" s="4">
        <v>2000</v>
      </c>
      <c r="C3" s="5">
        <f>$B3*C2*B20/B16</f>
        <v>0.36</v>
      </c>
      <c r="D3" s="5">
        <f>$B3*D2*B20/B16</f>
        <v>18</v>
      </c>
      <c r="E3" s="17">
        <f>C3/C4</f>
        <v>1</v>
      </c>
    </row>
    <row r="4" spans="1:9" ht="19" customHeight="1">
      <c r="A4" s="10" t="s">
        <v>21</v>
      </c>
      <c r="B4" s="3"/>
      <c r="C4" s="5">
        <f>SUM(C3:C3)</f>
        <v>0.36</v>
      </c>
      <c r="D4" s="5">
        <f>SUM(D3:D3)</f>
        <v>18</v>
      </c>
      <c r="E4" s="17">
        <f>SUM(E3:E3)</f>
        <v>1</v>
      </c>
    </row>
    <row r="5" spans="1:9" ht="10" customHeight="1">
      <c r="A5" s="10"/>
      <c r="B5" s="3"/>
      <c r="C5" s="3"/>
      <c r="D5" s="3"/>
      <c r="E5" s="3"/>
    </row>
    <row r="6" spans="1:9" ht="19" customHeight="1">
      <c r="A6" s="10" t="s">
        <v>5</v>
      </c>
      <c r="B6" s="6">
        <v>5000</v>
      </c>
      <c r="C6" s="6">
        <f>B6*4*B20*B22/B16</f>
        <v>0.18</v>
      </c>
      <c r="D6" s="6">
        <f>B6*4*B20*B23/B16</f>
        <v>9</v>
      </c>
      <c r="E6" s="17">
        <f>C6/C4</f>
        <v>0.5</v>
      </c>
    </row>
    <row r="7" spans="1:9" ht="19" customHeight="1">
      <c r="A7" s="10" t="s">
        <v>31</v>
      </c>
      <c r="B7" s="6">
        <v>1500</v>
      </c>
      <c r="C7" s="6">
        <f>B7*4*B20*B22/B16</f>
        <v>5.3999999999999999E-2</v>
      </c>
      <c r="D7" s="6">
        <f>B7*4*B20*B23/B16</f>
        <v>2.7</v>
      </c>
      <c r="E7" s="17">
        <f>C7/C4</f>
        <v>0.15</v>
      </c>
    </row>
    <row r="8" spans="1:9" ht="19" customHeight="1">
      <c r="A8" s="10" t="s">
        <v>2</v>
      </c>
      <c r="B8" s="7">
        <v>0.05</v>
      </c>
      <c r="C8" s="6">
        <f>(C3)*$B8</f>
        <v>1.7999999999999999E-2</v>
      </c>
      <c r="D8" s="6">
        <f>(D3)*$B8</f>
        <v>0.9</v>
      </c>
      <c r="E8" s="7">
        <f>B8</f>
        <v>0.05</v>
      </c>
    </row>
    <row r="9" spans="1:9" ht="19" customHeight="1">
      <c r="A9" s="10" t="s">
        <v>3</v>
      </c>
      <c r="B9" s="7">
        <v>0.15</v>
      </c>
      <c r="C9" s="6">
        <f>(C3)*$B9</f>
        <v>5.3999999999999999E-2</v>
      </c>
      <c r="D9" s="6">
        <f>(D3)*$B9</f>
        <v>2.6999999999999997</v>
      </c>
      <c r="E9" s="7">
        <f>B9</f>
        <v>0.15</v>
      </c>
      <c r="F9" s="1"/>
    </row>
    <row r="10" spans="1:9" ht="19" customHeight="1">
      <c r="A10" s="10" t="s">
        <v>24</v>
      </c>
      <c r="B10" s="7"/>
      <c r="C10" s="6">
        <f>SUM(C6:C9)</f>
        <v>0.30599999999999999</v>
      </c>
      <c r="D10" s="6">
        <f>SUM(D6:D9)</f>
        <v>15.299999999999999</v>
      </c>
      <c r="E10" s="7">
        <f>C10/C4</f>
        <v>0.85</v>
      </c>
      <c r="F10" s="1"/>
    </row>
    <row r="11" spans="1:9" ht="11" customHeight="1">
      <c r="A11" s="10"/>
      <c r="B11" s="7"/>
      <c r="C11" s="6"/>
      <c r="D11" s="6"/>
      <c r="E11" s="7"/>
      <c r="F11" s="1"/>
    </row>
    <row r="12" spans="1:9" ht="19" customHeight="1">
      <c r="A12" s="10" t="s">
        <v>25</v>
      </c>
      <c r="B12" s="3"/>
      <c r="C12" s="8">
        <f>C4-C10</f>
        <v>5.3999999999999992E-2</v>
      </c>
      <c r="D12" s="8">
        <f>D4-D10</f>
        <v>2.7000000000000011</v>
      </c>
      <c r="E12" s="7">
        <f>C12/C4</f>
        <v>0.15</v>
      </c>
      <c r="F12" s="1"/>
      <c r="G12" s="1"/>
      <c r="H12" s="1"/>
      <c r="I12" s="1"/>
    </row>
    <row r="13" spans="1:9" ht="19" customHeight="1">
      <c r="A13" s="16" t="s">
        <v>9</v>
      </c>
      <c r="B13" s="3"/>
      <c r="C13" s="17">
        <f>C12/C4</f>
        <v>0.15</v>
      </c>
      <c r="D13" s="17">
        <f>D12/D4</f>
        <v>0.15000000000000005</v>
      </c>
      <c r="E13" s="3"/>
    </row>
    <row r="14" spans="1:9" ht="12" customHeight="1">
      <c r="A14" s="16"/>
      <c r="B14" s="3"/>
      <c r="C14" s="17"/>
      <c r="D14" s="17"/>
      <c r="E14" s="3"/>
    </row>
    <row r="15" spans="1:9" ht="15" customHeight="1"/>
    <row r="16" spans="1:9">
      <c r="A16" s="11" t="s">
        <v>20</v>
      </c>
      <c r="B16" s="14">
        <v>1000000</v>
      </c>
    </row>
    <row r="17" spans="1:2" ht="15" customHeight="1">
      <c r="B17" s="14"/>
    </row>
    <row r="18" spans="1:2" ht="18" customHeight="1">
      <c r="A18" s="18" t="s">
        <v>10</v>
      </c>
    </row>
    <row r="19" spans="1:2" ht="10" customHeight="1"/>
    <row r="20" spans="1:2" ht="34" customHeight="1">
      <c r="A20" s="11" t="s">
        <v>32</v>
      </c>
      <c r="B20">
        <v>9</v>
      </c>
    </row>
    <row r="21" spans="1:2" ht="40" customHeight="1">
      <c r="A21" s="11" t="s">
        <v>34</v>
      </c>
      <c r="B21">
        <v>20</v>
      </c>
    </row>
    <row r="22" spans="1:2" ht="31" customHeight="1">
      <c r="A22" s="11" t="s">
        <v>33</v>
      </c>
      <c r="B22" s="13">
        <v>1</v>
      </c>
    </row>
    <row r="23" spans="1:2" ht="33" customHeight="1">
      <c r="A23" s="11" t="s">
        <v>35</v>
      </c>
      <c r="B23" s="13">
        <v>50</v>
      </c>
    </row>
    <row r="24" spans="1:2" ht="8" customHeight="1"/>
    <row r="25" spans="1:2" ht="8" customHeight="1"/>
    <row r="26" spans="1:2">
      <c r="B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FreshEngg</vt:lpstr>
      <vt:lpstr>School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 Mahadevan IPhone</dc:creator>
  <cp:lastModifiedBy>Narayan Mahadevan IPhone</cp:lastModifiedBy>
  <dcterms:created xsi:type="dcterms:W3CDTF">2013-11-29T14:20:58Z</dcterms:created>
  <dcterms:modified xsi:type="dcterms:W3CDTF">2013-12-10T09:38:06Z</dcterms:modified>
</cp:coreProperties>
</file>