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6e195ac413e3cb/Desktop/Data analistics bootcamp/Home Work/"/>
    </mc:Choice>
  </mc:AlternateContent>
  <xr:revisionPtr revIDLastSave="51" documentId="8_{0AAD3D64-B95A-4827-9B51-1FFEF779FD06}" xr6:coauthVersionLast="47" xr6:coauthVersionMax="47" xr10:uidLastSave="{4A7ABF65-91E6-45E9-83C8-DD55DED5BAA8}"/>
  <bookViews>
    <workbookView xWindow="-120" yWindow="-120" windowWidth="24240" windowHeight="13020" xr2:uid="{00000000-000D-0000-FFFF-FFFF00000000}"/>
  </bookViews>
  <sheets>
    <sheet name="Crowdfunding" sheetId="1" r:id="rId1"/>
    <sheet name="parent category" sheetId="4" r:id="rId2"/>
    <sheet name="Sub_Category" sheetId="5" r:id="rId3"/>
    <sheet name="Sheet2" sheetId="10" r:id="rId4"/>
    <sheet name="outcome" sheetId="7" r:id="rId5"/>
    <sheet name="Goal Analysis" sheetId="8" r:id="rId6"/>
    <sheet name="Statistical Analysis" sheetId="9" r:id="rId7"/>
  </sheets>
  <definedNames>
    <definedName name="_xlnm._FilterDatabase" localSheetId="0" hidden="1">Crowdfunding!$A$1:$U$1001</definedName>
    <definedName name="_xlnm._FilterDatabase" localSheetId="3" hidden="1">Sheet2!$A$1:$E$25</definedName>
    <definedName name="_xlnm._FilterDatabase" localSheetId="6" hidden="1">'Statistical Analysis'!$A$1:$B$566</definedName>
  </definedNames>
  <calcPr calcId="191029"/>
  <pivotCaches>
    <pivotCache cacheId="1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P2" i="9"/>
  <c r="O2" i="9"/>
  <c r="N2" i="9"/>
  <c r="S2" i="9"/>
  <c r="R2" i="9"/>
  <c r="Q2" i="9"/>
  <c r="I2" i="9"/>
  <c r="H2" i="9"/>
  <c r="E2" i="9"/>
  <c r="D2" i="9"/>
  <c r="G2" i="9"/>
  <c r="F2" i="9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T1000" i="1" a="1"/>
  <c r="T1000" i="1" s="1"/>
  <c r="T999" i="1" a="1"/>
  <c r="T999" i="1" s="1"/>
  <c r="T998" i="1" a="1"/>
  <c r="T998" i="1" s="1"/>
  <c r="T997" i="1" a="1"/>
  <c r="T997" i="1" s="1"/>
  <c r="T996" i="1" a="1"/>
  <c r="T996" i="1" s="1"/>
  <c r="T995" i="1" a="1"/>
  <c r="T995" i="1" s="1"/>
  <c r="T994" i="1" a="1"/>
  <c r="T994" i="1" s="1"/>
  <c r="T993" i="1" a="1"/>
  <c r="T993" i="1" s="1"/>
  <c r="T992" i="1" a="1"/>
  <c r="T992" i="1" s="1"/>
  <c r="T991" i="1" a="1"/>
  <c r="T991" i="1" s="1"/>
  <c r="T990" i="1" a="1"/>
  <c r="T990" i="1" s="1"/>
  <c r="T989" i="1" a="1"/>
  <c r="T989" i="1" s="1"/>
  <c r="T988" i="1" a="1"/>
  <c r="T988" i="1" s="1"/>
  <c r="T987" i="1" a="1"/>
  <c r="T987" i="1" s="1"/>
  <c r="T986" i="1" a="1"/>
  <c r="T986" i="1" s="1"/>
  <c r="T985" i="1" a="1"/>
  <c r="T985" i="1" s="1"/>
  <c r="T984" i="1" a="1"/>
  <c r="T984" i="1" s="1"/>
  <c r="T983" i="1" a="1"/>
  <c r="T983" i="1" s="1"/>
  <c r="T982" i="1" a="1"/>
  <c r="T982" i="1" s="1"/>
  <c r="T981" i="1" a="1"/>
  <c r="T981" i="1" s="1"/>
  <c r="T980" i="1" a="1"/>
  <c r="T980" i="1" s="1"/>
  <c r="T979" i="1" a="1"/>
  <c r="T979" i="1" s="1"/>
  <c r="T978" i="1" a="1"/>
  <c r="T978" i="1" s="1"/>
  <c r="T977" i="1" a="1"/>
  <c r="T977" i="1" s="1"/>
  <c r="T976" i="1" a="1"/>
  <c r="T976" i="1" s="1"/>
  <c r="T975" i="1" a="1"/>
  <c r="T975" i="1" s="1"/>
  <c r="T974" i="1" a="1"/>
  <c r="T974" i="1" s="1"/>
  <c r="T973" i="1" a="1"/>
  <c r="T973" i="1" s="1"/>
  <c r="T972" i="1" a="1"/>
  <c r="T972" i="1" s="1"/>
  <c r="T971" i="1" a="1"/>
  <c r="T971" i="1" s="1"/>
  <c r="T970" i="1" a="1"/>
  <c r="T970" i="1" s="1"/>
  <c r="T969" i="1" a="1"/>
  <c r="T969" i="1" s="1"/>
  <c r="T968" i="1" a="1"/>
  <c r="T968" i="1" s="1"/>
  <c r="T967" i="1" a="1"/>
  <c r="T967" i="1" s="1"/>
  <c r="T966" i="1" a="1"/>
  <c r="T966" i="1" s="1"/>
  <c r="T965" i="1" a="1"/>
  <c r="T965" i="1" s="1"/>
  <c r="T964" i="1" a="1"/>
  <c r="T964" i="1" s="1"/>
  <c r="T963" i="1" a="1"/>
  <c r="T963" i="1" s="1"/>
  <c r="T962" i="1" a="1"/>
  <c r="T962" i="1" s="1"/>
  <c r="T961" i="1" a="1"/>
  <c r="T961" i="1" s="1"/>
  <c r="T960" i="1" a="1"/>
  <c r="T960" i="1" s="1"/>
  <c r="T959" i="1" a="1"/>
  <c r="T959" i="1" s="1"/>
  <c r="T958" i="1" a="1"/>
  <c r="T958" i="1" s="1"/>
  <c r="T957" i="1" a="1"/>
  <c r="T957" i="1" s="1"/>
  <c r="T956" i="1" a="1"/>
  <c r="T956" i="1" s="1"/>
  <c r="T955" i="1" a="1"/>
  <c r="T955" i="1" s="1"/>
  <c r="T954" i="1" a="1"/>
  <c r="T954" i="1" s="1"/>
  <c r="T953" i="1" a="1"/>
  <c r="T953" i="1" s="1"/>
  <c r="T952" i="1" a="1"/>
  <c r="T952" i="1" s="1"/>
  <c r="T951" i="1" a="1"/>
  <c r="T951" i="1" s="1"/>
  <c r="T950" i="1" a="1"/>
  <c r="T950" i="1" s="1"/>
  <c r="T949" i="1" a="1"/>
  <c r="T949" i="1" s="1"/>
  <c r="T948" i="1" a="1"/>
  <c r="T948" i="1" s="1"/>
  <c r="T947" i="1" a="1"/>
  <c r="T947" i="1" s="1"/>
  <c r="T946" i="1" a="1"/>
  <c r="T946" i="1" s="1"/>
  <c r="T945" i="1" a="1"/>
  <c r="T945" i="1" s="1"/>
  <c r="T944" i="1" a="1"/>
  <c r="T944" i="1" s="1"/>
  <c r="T943" i="1" a="1"/>
  <c r="T943" i="1" s="1"/>
  <c r="T942" i="1" a="1"/>
  <c r="T942" i="1" s="1"/>
  <c r="T941" i="1" a="1"/>
  <c r="T941" i="1" s="1"/>
  <c r="T940" i="1" a="1"/>
  <c r="T940" i="1" s="1"/>
  <c r="T939" i="1" a="1"/>
  <c r="T939" i="1" s="1"/>
  <c r="T938" i="1" a="1"/>
  <c r="T938" i="1" s="1"/>
  <c r="T937" i="1" a="1"/>
  <c r="T937" i="1" s="1"/>
  <c r="T936" i="1" a="1"/>
  <c r="T936" i="1" s="1"/>
  <c r="T935" i="1" a="1"/>
  <c r="T935" i="1" s="1"/>
  <c r="T934" i="1" a="1"/>
  <c r="T934" i="1" s="1"/>
  <c r="T933" i="1" a="1"/>
  <c r="T933" i="1" s="1"/>
  <c r="T932" i="1" a="1"/>
  <c r="T932" i="1" s="1"/>
  <c r="T931" i="1" a="1"/>
  <c r="T931" i="1" s="1"/>
  <c r="T930" i="1" a="1"/>
  <c r="T930" i="1" s="1"/>
  <c r="T929" i="1" a="1"/>
  <c r="T929" i="1" s="1"/>
  <c r="T928" i="1" a="1"/>
  <c r="T928" i="1" s="1"/>
  <c r="T927" i="1" a="1"/>
  <c r="T927" i="1" s="1"/>
  <c r="T926" i="1" a="1"/>
  <c r="T926" i="1" s="1"/>
  <c r="T925" i="1" a="1"/>
  <c r="T925" i="1" s="1"/>
  <c r="T924" i="1" a="1"/>
  <c r="T924" i="1" s="1"/>
  <c r="T923" i="1" a="1"/>
  <c r="T923" i="1" s="1"/>
  <c r="T922" i="1" a="1"/>
  <c r="T922" i="1" s="1"/>
  <c r="T921" i="1" a="1"/>
  <c r="T921" i="1" s="1"/>
  <c r="T920" i="1" a="1"/>
  <c r="T920" i="1" s="1"/>
  <c r="T919" i="1" a="1"/>
  <c r="T919" i="1" s="1"/>
  <c r="T918" i="1" a="1"/>
  <c r="T918" i="1" s="1"/>
  <c r="T917" i="1" a="1"/>
  <c r="T917" i="1" s="1"/>
  <c r="T916" i="1" a="1"/>
  <c r="T916" i="1" s="1"/>
  <c r="T915" i="1" a="1"/>
  <c r="T915" i="1" s="1"/>
  <c r="T914" i="1" a="1"/>
  <c r="T914" i="1" s="1"/>
  <c r="T913" i="1" a="1"/>
  <c r="T913" i="1" s="1"/>
  <c r="T912" i="1" a="1"/>
  <c r="T912" i="1" s="1"/>
  <c r="T911" i="1" a="1"/>
  <c r="T911" i="1" s="1"/>
  <c r="T910" i="1" a="1"/>
  <c r="T910" i="1" s="1"/>
  <c r="T909" i="1" a="1"/>
  <c r="T909" i="1" s="1"/>
  <c r="T908" i="1" a="1"/>
  <c r="T908" i="1" s="1"/>
  <c r="T907" i="1" a="1"/>
  <c r="T907" i="1" s="1"/>
  <c r="T906" i="1" a="1"/>
  <c r="T906" i="1" s="1"/>
  <c r="T905" i="1" a="1"/>
  <c r="T905" i="1" s="1"/>
  <c r="T904" i="1" a="1"/>
  <c r="T904" i="1" s="1"/>
  <c r="T903" i="1" a="1"/>
  <c r="T903" i="1" s="1"/>
  <c r="T902" i="1" a="1"/>
  <c r="T902" i="1" s="1"/>
  <c r="T901" i="1" a="1"/>
  <c r="T901" i="1" s="1"/>
  <c r="T900" i="1" a="1"/>
  <c r="T900" i="1" s="1"/>
  <c r="T899" i="1" a="1"/>
  <c r="T899" i="1" s="1"/>
  <c r="T898" i="1" a="1"/>
  <c r="T898" i="1" s="1"/>
  <c r="T897" i="1" a="1"/>
  <c r="T897" i="1" s="1"/>
  <c r="T896" i="1" a="1"/>
  <c r="T896" i="1" s="1"/>
  <c r="T895" i="1" a="1"/>
  <c r="T895" i="1" s="1"/>
  <c r="T894" i="1" a="1"/>
  <c r="T894" i="1" s="1"/>
  <c r="T893" i="1" a="1"/>
  <c r="T893" i="1" s="1"/>
  <c r="T892" i="1" a="1"/>
  <c r="T892" i="1" s="1"/>
  <c r="T891" i="1" a="1"/>
  <c r="T891" i="1" s="1"/>
  <c r="T890" i="1" a="1"/>
  <c r="T890" i="1" s="1"/>
  <c r="T889" i="1" a="1"/>
  <c r="T889" i="1" s="1"/>
  <c r="T888" i="1" a="1"/>
  <c r="T888" i="1" s="1"/>
  <c r="T887" i="1" a="1"/>
  <c r="T887" i="1" s="1"/>
  <c r="T886" i="1" a="1"/>
  <c r="T886" i="1" s="1"/>
  <c r="T885" i="1" a="1"/>
  <c r="T885" i="1" s="1"/>
  <c r="T884" i="1" a="1"/>
  <c r="T884" i="1" s="1"/>
  <c r="T883" i="1" a="1"/>
  <c r="T883" i="1" s="1"/>
  <c r="T882" i="1" a="1"/>
  <c r="T882" i="1" s="1"/>
  <c r="T881" i="1" a="1"/>
  <c r="T881" i="1" s="1"/>
  <c r="T880" i="1" a="1"/>
  <c r="T880" i="1" s="1"/>
  <c r="T879" i="1" a="1"/>
  <c r="T879" i="1" s="1"/>
  <c r="T878" i="1" a="1"/>
  <c r="T878" i="1" s="1"/>
  <c r="T877" i="1" a="1"/>
  <c r="T877" i="1" s="1"/>
  <c r="T876" i="1" a="1"/>
  <c r="T876" i="1" s="1"/>
  <c r="T875" i="1" a="1"/>
  <c r="T875" i="1" s="1"/>
  <c r="T874" i="1" a="1"/>
  <c r="T874" i="1" s="1"/>
  <c r="T873" i="1" a="1"/>
  <c r="T873" i="1" s="1"/>
  <c r="T872" i="1" a="1"/>
  <c r="T872" i="1" s="1"/>
  <c r="T871" i="1" a="1"/>
  <c r="T871" i="1" s="1"/>
  <c r="T870" i="1" a="1"/>
  <c r="T870" i="1" s="1"/>
  <c r="T869" i="1" a="1"/>
  <c r="T869" i="1" s="1"/>
  <c r="T868" i="1" a="1"/>
  <c r="T868" i="1" s="1"/>
  <c r="T867" i="1" a="1"/>
  <c r="T867" i="1" s="1"/>
  <c r="T866" i="1" a="1"/>
  <c r="T866" i="1" s="1"/>
  <c r="T865" i="1" a="1"/>
  <c r="T865" i="1" s="1"/>
  <c r="T864" i="1" a="1"/>
  <c r="T864" i="1" s="1"/>
  <c r="T863" i="1" a="1"/>
  <c r="T863" i="1" s="1"/>
  <c r="T862" i="1" a="1"/>
  <c r="T862" i="1" s="1"/>
  <c r="T861" i="1" a="1"/>
  <c r="T861" i="1" s="1"/>
  <c r="T860" i="1" a="1"/>
  <c r="T860" i="1" s="1"/>
  <c r="T859" i="1" a="1"/>
  <c r="T859" i="1" s="1"/>
  <c r="T858" i="1" a="1"/>
  <c r="T858" i="1" s="1"/>
  <c r="T857" i="1" a="1"/>
  <c r="T857" i="1" s="1"/>
  <c r="T856" i="1" a="1"/>
  <c r="T856" i="1" s="1"/>
  <c r="T855" i="1" a="1"/>
  <c r="T855" i="1" s="1"/>
  <c r="T854" i="1" a="1"/>
  <c r="T854" i="1" s="1"/>
  <c r="T853" i="1" a="1"/>
  <c r="T853" i="1" s="1"/>
  <c r="T852" i="1" a="1"/>
  <c r="T852" i="1" s="1"/>
  <c r="T851" i="1" a="1"/>
  <c r="T851" i="1" s="1"/>
  <c r="T850" i="1" a="1"/>
  <c r="T850" i="1" s="1"/>
  <c r="T849" i="1" a="1"/>
  <c r="T849" i="1" s="1"/>
  <c r="T848" i="1" a="1"/>
  <c r="T848" i="1" s="1"/>
  <c r="T847" i="1" a="1"/>
  <c r="T847" i="1" s="1"/>
  <c r="T846" i="1" a="1"/>
  <c r="T846" i="1" s="1"/>
  <c r="T845" i="1" a="1"/>
  <c r="T845" i="1" s="1"/>
  <c r="T844" i="1" a="1"/>
  <c r="T844" i="1" s="1"/>
  <c r="T843" i="1" a="1"/>
  <c r="T843" i="1" s="1"/>
  <c r="T842" i="1" a="1"/>
  <c r="T842" i="1" s="1"/>
  <c r="T841" i="1" a="1"/>
  <c r="T841" i="1" s="1"/>
  <c r="T840" i="1" a="1"/>
  <c r="T840" i="1" s="1"/>
  <c r="T839" i="1" a="1"/>
  <c r="T839" i="1" s="1"/>
  <c r="T838" i="1" a="1"/>
  <c r="T838" i="1" s="1"/>
  <c r="T837" i="1" a="1"/>
  <c r="T837" i="1" s="1"/>
  <c r="T836" i="1" a="1"/>
  <c r="T836" i="1" s="1"/>
  <c r="T835" i="1" a="1"/>
  <c r="T835" i="1" s="1"/>
  <c r="T834" i="1" a="1"/>
  <c r="T834" i="1" s="1"/>
  <c r="T833" i="1" a="1"/>
  <c r="T833" i="1" s="1"/>
  <c r="T832" i="1" a="1"/>
  <c r="T832" i="1" s="1"/>
  <c r="T831" i="1" a="1"/>
  <c r="T831" i="1" s="1"/>
  <c r="T830" i="1" a="1"/>
  <c r="T830" i="1" s="1"/>
  <c r="T829" i="1" a="1"/>
  <c r="T829" i="1" s="1"/>
  <c r="T828" i="1" a="1"/>
  <c r="T828" i="1" s="1"/>
  <c r="T827" i="1" a="1"/>
  <c r="T827" i="1" s="1"/>
  <c r="T826" i="1" a="1"/>
  <c r="T826" i="1" s="1"/>
  <c r="T825" i="1" a="1"/>
  <c r="T825" i="1" s="1"/>
  <c r="T824" i="1" a="1"/>
  <c r="T824" i="1" s="1"/>
  <c r="T823" i="1" a="1"/>
  <c r="T823" i="1" s="1"/>
  <c r="T822" i="1" a="1"/>
  <c r="T822" i="1" s="1"/>
  <c r="T821" i="1" a="1"/>
  <c r="T821" i="1" s="1"/>
  <c r="T820" i="1" a="1"/>
  <c r="T820" i="1" s="1"/>
  <c r="T819" i="1" a="1"/>
  <c r="T819" i="1" s="1"/>
  <c r="T818" i="1" a="1"/>
  <c r="T818" i="1" s="1"/>
  <c r="T817" i="1" a="1"/>
  <c r="T817" i="1" s="1"/>
  <c r="T816" i="1" a="1"/>
  <c r="T816" i="1" s="1"/>
  <c r="T815" i="1" a="1"/>
  <c r="T815" i="1" s="1"/>
  <c r="T814" i="1" a="1"/>
  <c r="T814" i="1" s="1"/>
  <c r="T813" i="1" a="1"/>
  <c r="T813" i="1" s="1"/>
  <c r="T812" i="1" a="1"/>
  <c r="T812" i="1" s="1"/>
  <c r="T811" i="1" a="1"/>
  <c r="T811" i="1" s="1"/>
  <c r="T810" i="1" a="1"/>
  <c r="T810" i="1" s="1"/>
  <c r="T809" i="1" a="1"/>
  <c r="T809" i="1" s="1"/>
  <c r="T808" i="1" a="1"/>
  <c r="T808" i="1" s="1"/>
  <c r="T807" i="1" a="1"/>
  <c r="T807" i="1" s="1"/>
  <c r="T806" i="1" a="1"/>
  <c r="T806" i="1" s="1"/>
  <c r="T805" i="1" a="1"/>
  <c r="T805" i="1" s="1"/>
  <c r="T804" i="1" a="1"/>
  <c r="T804" i="1" s="1"/>
  <c r="T803" i="1" a="1"/>
  <c r="T803" i="1" s="1"/>
  <c r="T802" i="1" a="1"/>
  <c r="T802" i="1" s="1"/>
  <c r="T801" i="1" a="1"/>
  <c r="T801" i="1" s="1"/>
  <c r="T800" i="1" a="1"/>
  <c r="T800" i="1" s="1"/>
  <c r="T799" i="1" a="1"/>
  <c r="T799" i="1" s="1"/>
  <c r="T798" i="1" a="1"/>
  <c r="T798" i="1" s="1"/>
  <c r="T797" i="1" a="1"/>
  <c r="T797" i="1" s="1"/>
  <c r="T796" i="1" a="1"/>
  <c r="T796" i="1" s="1"/>
  <c r="T795" i="1" a="1"/>
  <c r="T795" i="1" s="1"/>
  <c r="T794" i="1" a="1"/>
  <c r="T794" i="1" s="1"/>
  <c r="T793" i="1" a="1"/>
  <c r="T793" i="1" s="1"/>
  <c r="T792" i="1" a="1"/>
  <c r="T792" i="1" s="1"/>
  <c r="T791" i="1" a="1"/>
  <c r="T791" i="1" s="1"/>
  <c r="T790" i="1" a="1"/>
  <c r="T790" i="1" s="1"/>
  <c r="T789" i="1" a="1"/>
  <c r="T789" i="1" s="1"/>
  <c r="T788" i="1" a="1"/>
  <c r="T788" i="1" s="1"/>
  <c r="T787" i="1" a="1"/>
  <c r="T787" i="1" s="1"/>
  <c r="T786" i="1" a="1"/>
  <c r="T786" i="1" s="1"/>
  <c r="T785" i="1" a="1"/>
  <c r="T785" i="1" s="1"/>
  <c r="T784" i="1" a="1"/>
  <c r="T784" i="1" s="1"/>
  <c r="T783" i="1" a="1"/>
  <c r="T783" i="1" s="1"/>
  <c r="T782" i="1" a="1"/>
  <c r="T782" i="1" s="1"/>
  <c r="T781" i="1" a="1"/>
  <c r="T781" i="1" s="1"/>
  <c r="T780" i="1" a="1"/>
  <c r="T780" i="1" s="1"/>
  <c r="T779" i="1" a="1"/>
  <c r="T779" i="1" s="1"/>
  <c r="T778" i="1" a="1"/>
  <c r="T778" i="1" s="1"/>
  <c r="T777" i="1" a="1"/>
  <c r="T777" i="1" s="1"/>
  <c r="T776" i="1" a="1"/>
  <c r="T776" i="1" s="1"/>
  <c r="T775" i="1" a="1"/>
  <c r="T775" i="1" s="1"/>
  <c r="T774" i="1" a="1"/>
  <c r="T774" i="1" s="1"/>
  <c r="T773" i="1" a="1"/>
  <c r="T773" i="1" s="1"/>
  <c r="T772" i="1" a="1"/>
  <c r="T772" i="1" s="1"/>
  <c r="T771" i="1" a="1"/>
  <c r="T771" i="1" s="1"/>
  <c r="T770" i="1" a="1"/>
  <c r="T770" i="1" s="1"/>
  <c r="T769" i="1" a="1"/>
  <c r="T769" i="1" s="1"/>
  <c r="T768" i="1" a="1"/>
  <c r="T768" i="1" s="1"/>
  <c r="T767" i="1" a="1"/>
  <c r="T767" i="1" s="1"/>
  <c r="T766" i="1" a="1"/>
  <c r="T766" i="1" s="1"/>
  <c r="T765" i="1" a="1"/>
  <c r="T765" i="1" s="1"/>
  <c r="T764" i="1" a="1"/>
  <c r="T764" i="1" s="1"/>
  <c r="T763" i="1" a="1"/>
  <c r="T763" i="1" s="1"/>
  <c r="T762" i="1" a="1"/>
  <c r="T762" i="1" s="1"/>
  <c r="T761" i="1" a="1"/>
  <c r="T761" i="1" s="1"/>
  <c r="T760" i="1" a="1"/>
  <c r="T760" i="1" s="1"/>
  <c r="T759" i="1" a="1"/>
  <c r="T759" i="1" s="1"/>
  <c r="T758" i="1" a="1"/>
  <c r="T758" i="1" s="1"/>
  <c r="T757" i="1" a="1"/>
  <c r="T757" i="1" s="1"/>
  <c r="T756" i="1" a="1"/>
  <c r="T756" i="1" s="1"/>
  <c r="T755" i="1" a="1"/>
  <c r="T755" i="1" s="1"/>
  <c r="T754" i="1" a="1"/>
  <c r="T754" i="1" s="1"/>
  <c r="T753" i="1" a="1"/>
  <c r="T753" i="1" s="1"/>
  <c r="T752" i="1" a="1"/>
  <c r="T752" i="1" s="1"/>
  <c r="T751" i="1" a="1"/>
  <c r="T751" i="1" s="1"/>
  <c r="T750" i="1" a="1"/>
  <c r="T750" i="1" s="1"/>
  <c r="T749" i="1" a="1"/>
  <c r="T749" i="1" s="1"/>
  <c r="T748" i="1" a="1"/>
  <c r="T748" i="1" s="1"/>
  <c r="T747" i="1" a="1"/>
  <c r="T747" i="1" s="1"/>
  <c r="T746" i="1" a="1"/>
  <c r="T746" i="1" s="1"/>
  <c r="T745" i="1" a="1"/>
  <c r="T745" i="1" s="1"/>
  <c r="T744" i="1" a="1"/>
  <c r="T744" i="1" s="1"/>
  <c r="T743" i="1" a="1"/>
  <c r="T743" i="1" s="1"/>
  <c r="T742" i="1" a="1"/>
  <c r="T742" i="1" s="1"/>
  <c r="T741" i="1" a="1"/>
  <c r="T741" i="1" s="1"/>
  <c r="T740" i="1" a="1"/>
  <c r="T740" i="1" s="1"/>
  <c r="T739" i="1" a="1"/>
  <c r="T739" i="1" s="1"/>
  <c r="T738" i="1" a="1"/>
  <c r="T738" i="1" s="1"/>
  <c r="T737" i="1" a="1"/>
  <c r="T737" i="1" s="1"/>
  <c r="T736" i="1" a="1"/>
  <c r="T736" i="1" s="1"/>
  <c r="T735" i="1" a="1"/>
  <c r="T735" i="1" s="1"/>
  <c r="T734" i="1" a="1"/>
  <c r="T734" i="1" s="1"/>
  <c r="T733" i="1" a="1"/>
  <c r="T733" i="1" s="1"/>
  <c r="T732" i="1" a="1"/>
  <c r="T732" i="1" s="1"/>
  <c r="T731" i="1" a="1"/>
  <c r="T731" i="1" s="1"/>
  <c r="T730" i="1" a="1"/>
  <c r="T730" i="1" s="1"/>
  <c r="T729" i="1" a="1"/>
  <c r="T729" i="1" s="1"/>
  <c r="T728" i="1" a="1"/>
  <c r="T728" i="1" s="1"/>
  <c r="T727" i="1" a="1"/>
  <c r="T727" i="1" s="1"/>
  <c r="T726" i="1" a="1"/>
  <c r="T726" i="1" s="1"/>
  <c r="T725" i="1" a="1"/>
  <c r="T725" i="1" s="1"/>
  <c r="T724" i="1" a="1"/>
  <c r="T724" i="1" s="1"/>
  <c r="T723" i="1" a="1"/>
  <c r="T723" i="1" s="1"/>
  <c r="T722" i="1" a="1"/>
  <c r="T722" i="1" s="1"/>
  <c r="T721" i="1" a="1"/>
  <c r="T721" i="1" s="1"/>
  <c r="T720" i="1" a="1"/>
  <c r="T720" i="1" s="1"/>
  <c r="T719" i="1" a="1"/>
  <c r="T719" i="1" s="1"/>
  <c r="T718" i="1" a="1"/>
  <c r="T718" i="1" s="1"/>
  <c r="T717" i="1" a="1"/>
  <c r="T717" i="1" s="1"/>
  <c r="T716" i="1" a="1"/>
  <c r="T716" i="1" s="1"/>
  <c r="T715" i="1" a="1"/>
  <c r="T715" i="1" s="1"/>
  <c r="T714" i="1" a="1"/>
  <c r="T714" i="1" s="1"/>
  <c r="T713" i="1" a="1"/>
  <c r="T713" i="1" s="1"/>
  <c r="T712" i="1" a="1"/>
  <c r="T712" i="1" s="1"/>
  <c r="T711" i="1" a="1"/>
  <c r="T711" i="1" s="1"/>
  <c r="T710" i="1" a="1"/>
  <c r="T710" i="1" s="1"/>
  <c r="T709" i="1" a="1"/>
  <c r="T709" i="1" s="1"/>
  <c r="T708" i="1" a="1"/>
  <c r="T708" i="1" s="1"/>
  <c r="T707" i="1" a="1"/>
  <c r="T707" i="1" s="1"/>
  <c r="T706" i="1" a="1"/>
  <c r="T706" i="1" s="1"/>
  <c r="T705" i="1" a="1"/>
  <c r="T705" i="1" s="1"/>
  <c r="T704" i="1" a="1"/>
  <c r="T704" i="1" s="1"/>
  <c r="T703" i="1" a="1"/>
  <c r="T703" i="1" s="1"/>
  <c r="T702" i="1" a="1"/>
  <c r="T702" i="1" s="1"/>
  <c r="T701" i="1" a="1"/>
  <c r="T701" i="1" s="1"/>
  <c r="T700" i="1" a="1"/>
  <c r="T700" i="1" s="1"/>
  <c r="T699" i="1" a="1"/>
  <c r="T699" i="1" s="1"/>
  <c r="T698" i="1" a="1"/>
  <c r="T698" i="1" s="1"/>
  <c r="T697" i="1" a="1"/>
  <c r="T697" i="1" s="1"/>
  <c r="T696" i="1" a="1"/>
  <c r="T696" i="1" s="1"/>
  <c r="T695" i="1" a="1"/>
  <c r="T695" i="1" s="1"/>
  <c r="T694" i="1" a="1"/>
  <c r="T694" i="1" s="1"/>
  <c r="T693" i="1" a="1"/>
  <c r="T693" i="1" s="1"/>
  <c r="T692" i="1" a="1"/>
  <c r="T692" i="1" s="1"/>
  <c r="T691" i="1" a="1"/>
  <c r="T691" i="1" s="1"/>
  <c r="T690" i="1" a="1"/>
  <c r="T690" i="1" s="1"/>
  <c r="T689" i="1" a="1"/>
  <c r="T689" i="1" s="1"/>
  <c r="T688" i="1" a="1"/>
  <c r="T688" i="1" s="1"/>
  <c r="T687" i="1" a="1"/>
  <c r="T687" i="1" s="1"/>
  <c r="T686" i="1" a="1"/>
  <c r="T686" i="1" s="1"/>
  <c r="T685" i="1" a="1"/>
  <c r="T685" i="1" s="1"/>
  <c r="T684" i="1" a="1"/>
  <c r="T684" i="1" s="1"/>
  <c r="T683" i="1" a="1"/>
  <c r="T683" i="1" s="1"/>
  <c r="T682" i="1" a="1"/>
  <c r="T682" i="1" s="1"/>
  <c r="T681" i="1" a="1"/>
  <c r="T681" i="1" s="1"/>
  <c r="T680" i="1" a="1"/>
  <c r="T680" i="1" s="1"/>
  <c r="T679" i="1" a="1"/>
  <c r="T679" i="1" s="1"/>
  <c r="T678" i="1" a="1"/>
  <c r="T678" i="1" s="1"/>
  <c r="T677" i="1" a="1"/>
  <c r="T677" i="1" s="1"/>
  <c r="T676" i="1" a="1"/>
  <c r="T676" i="1" s="1"/>
  <c r="T675" i="1" a="1"/>
  <c r="T675" i="1" s="1"/>
  <c r="T674" i="1" a="1"/>
  <c r="T674" i="1" s="1"/>
  <c r="T673" i="1" a="1"/>
  <c r="T673" i="1" s="1"/>
  <c r="T672" i="1" a="1"/>
  <c r="T672" i="1" s="1"/>
  <c r="T671" i="1" a="1"/>
  <c r="T671" i="1" s="1"/>
  <c r="T670" i="1" a="1"/>
  <c r="T670" i="1" s="1"/>
  <c r="T669" i="1" a="1"/>
  <c r="T669" i="1" s="1"/>
  <c r="T668" i="1" a="1"/>
  <c r="T668" i="1" s="1"/>
  <c r="T667" i="1" a="1"/>
  <c r="T667" i="1" s="1"/>
  <c r="T666" i="1" a="1"/>
  <c r="T666" i="1" s="1"/>
  <c r="T665" i="1" a="1"/>
  <c r="T665" i="1" s="1"/>
  <c r="T664" i="1" a="1"/>
  <c r="T664" i="1" s="1"/>
  <c r="T663" i="1" a="1"/>
  <c r="T663" i="1" s="1"/>
  <c r="T662" i="1" a="1"/>
  <c r="T662" i="1" s="1"/>
  <c r="T661" i="1" a="1"/>
  <c r="T661" i="1" s="1"/>
  <c r="T660" i="1" a="1"/>
  <c r="T660" i="1" s="1"/>
  <c r="T659" i="1" a="1"/>
  <c r="T659" i="1" s="1"/>
  <c r="T658" i="1" a="1"/>
  <c r="T658" i="1" s="1"/>
  <c r="T657" i="1" a="1"/>
  <c r="T657" i="1" s="1"/>
  <c r="T656" i="1" a="1"/>
  <c r="T656" i="1" s="1"/>
  <c r="T655" i="1" a="1"/>
  <c r="T655" i="1" s="1"/>
  <c r="T654" i="1" a="1"/>
  <c r="T654" i="1" s="1"/>
  <c r="T653" i="1" a="1"/>
  <c r="T653" i="1" s="1"/>
  <c r="T652" i="1" a="1"/>
  <c r="T652" i="1" s="1"/>
  <c r="T651" i="1" a="1"/>
  <c r="T651" i="1" s="1"/>
  <c r="T650" i="1" a="1"/>
  <c r="T650" i="1" s="1"/>
  <c r="T649" i="1" a="1"/>
  <c r="T649" i="1" s="1"/>
  <c r="T648" i="1" a="1"/>
  <c r="T648" i="1" s="1"/>
  <c r="T647" i="1" a="1"/>
  <c r="T647" i="1" s="1"/>
  <c r="T646" i="1" a="1"/>
  <c r="T646" i="1" s="1"/>
  <c r="T645" i="1" a="1"/>
  <c r="T645" i="1" s="1"/>
  <c r="T644" i="1" a="1"/>
  <c r="T644" i="1" s="1"/>
  <c r="T643" i="1" a="1"/>
  <c r="T643" i="1" s="1"/>
  <c r="T642" i="1" a="1"/>
  <c r="T642" i="1" s="1"/>
  <c r="T641" i="1" a="1"/>
  <c r="T641" i="1" s="1"/>
  <c r="T640" i="1" a="1"/>
  <c r="T640" i="1" s="1"/>
  <c r="T639" i="1" a="1"/>
  <c r="T639" i="1" s="1"/>
  <c r="T638" i="1" a="1"/>
  <c r="T638" i="1" s="1"/>
  <c r="T637" i="1" a="1"/>
  <c r="T637" i="1" s="1"/>
  <c r="T636" i="1" a="1"/>
  <c r="T636" i="1" s="1"/>
  <c r="T635" i="1" a="1"/>
  <c r="T635" i="1" s="1"/>
  <c r="T634" i="1" a="1"/>
  <c r="T634" i="1" s="1"/>
  <c r="T633" i="1" a="1"/>
  <c r="T633" i="1" s="1"/>
  <c r="T632" i="1" a="1"/>
  <c r="T632" i="1" s="1"/>
  <c r="T631" i="1" a="1"/>
  <c r="T631" i="1" s="1"/>
  <c r="T630" i="1" a="1"/>
  <c r="T630" i="1" s="1"/>
  <c r="T629" i="1" a="1"/>
  <c r="T629" i="1" s="1"/>
  <c r="T628" i="1" a="1"/>
  <c r="T628" i="1" s="1"/>
  <c r="T627" i="1" a="1"/>
  <c r="T627" i="1" s="1"/>
  <c r="T626" i="1" a="1"/>
  <c r="T626" i="1" s="1"/>
  <c r="T625" i="1" a="1"/>
  <c r="T625" i="1" s="1"/>
  <c r="T624" i="1" a="1"/>
  <c r="T624" i="1" s="1"/>
  <c r="T623" i="1" a="1"/>
  <c r="T623" i="1" s="1"/>
  <c r="T622" i="1" a="1"/>
  <c r="T622" i="1" s="1"/>
  <c r="T621" i="1" a="1"/>
  <c r="T621" i="1" s="1"/>
  <c r="T620" i="1" a="1"/>
  <c r="T620" i="1" s="1"/>
  <c r="T619" i="1" a="1"/>
  <c r="T619" i="1" s="1"/>
  <c r="T618" i="1" a="1"/>
  <c r="T618" i="1" s="1"/>
  <c r="T617" i="1" a="1"/>
  <c r="T617" i="1" s="1"/>
  <c r="T616" i="1" a="1"/>
  <c r="T616" i="1" s="1"/>
  <c r="T615" i="1" a="1"/>
  <c r="T615" i="1" s="1"/>
  <c r="T614" i="1" a="1"/>
  <c r="T614" i="1" s="1"/>
  <c r="T613" i="1" a="1"/>
  <c r="T613" i="1" s="1"/>
  <c r="T612" i="1" a="1"/>
  <c r="T612" i="1" s="1"/>
  <c r="T611" i="1" a="1"/>
  <c r="T611" i="1" s="1"/>
  <c r="T610" i="1" a="1"/>
  <c r="T610" i="1" s="1"/>
  <c r="T609" i="1" a="1"/>
  <c r="T609" i="1" s="1"/>
  <c r="T608" i="1" a="1"/>
  <c r="T608" i="1" s="1"/>
  <c r="T607" i="1" a="1"/>
  <c r="T607" i="1" s="1"/>
  <c r="T606" i="1" a="1"/>
  <c r="T606" i="1" s="1"/>
  <c r="T605" i="1" a="1"/>
  <c r="T605" i="1" s="1"/>
  <c r="T604" i="1" a="1"/>
  <c r="T604" i="1" s="1"/>
  <c r="T603" i="1" a="1"/>
  <c r="T603" i="1" s="1"/>
  <c r="T602" i="1" a="1"/>
  <c r="T602" i="1" s="1"/>
  <c r="T601" i="1" a="1"/>
  <c r="T601" i="1" s="1"/>
  <c r="T600" i="1" a="1"/>
  <c r="T600" i="1" s="1"/>
  <c r="T599" i="1" a="1"/>
  <c r="T599" i="1" s="1"/>
  <c r="T598" i="1" a="1"/>
  <c r="T598" i="1" s="1"/>
  <c r="T597" i="1" a="1"/>
  <c r="T597" i="1" s="1"/>
  <c r="T596" i="1" a="1"/>
  <c r="T596" i="1" s="1"/>
  <c r="T595" i="1" a="1"/>
  <c r="T595" i="1" s="1"/>
  <c r="T594" i="1" a="1"/>
  <c r="T594" i="1" s="1"/>
  <c r="T593" i="1" a="1"/>
  <c r="T593" i="1" s="1"/>
  <c r="T592" i="1" a="1"/>
  <c r="T592" i="1" s="1"/>
  <c r="T591" i="1" a="1"/>
  <c r="T591" i="1" s="1"/>
  <c r="T590" i="1" a="1"/>
  <c r="T590" i="1" s="1"/>
  <c r="T589" i="1" a="1"/>
  <c r="T589" i="1" s="1"/>
  <c r="T588" i="1" a="1"/>
  <c r="T588" i="1" s="1"/>
  <c r="T587" i="1" a="1"/>
  <c r="T587" i="1" s="1"/>
  <c r="T586" i="1" a="1"/>
  <c r="T586" i="1" s="1"/>
  <c r="T585" i="1" a="1"/>
  <c r="T585" i="1" s="1"/>
  <c r="T584" i="1" a="1"/>
  <c r="T584" i="1" s="1"/>
  <c r="T583" i="1" a="1"/>
  <c r="T583" i="1" s="1"/>
  <c r="T582" i="1" a="1"/>
  <c r="T582" i="1" s="1"/>
  <c r="T581" i="1" a="1"/>
  <c r="T581" i="1" s="1"/>
  <c r="T580" i="1" a="1"/>
  <c r="T580" i="1" s="1"/>
  <c r="T579" i="1" a="1"/>
  <c r="T579" i="1" s="1"/>
  <c r="T578" i="1" a="1"/>
  <c r="T578" i="1" s="1"/>
  <c r="T577" i="1" a="1"/>
  <c r="T577" i="1" s="1"/>
  <c r="T576" i="1" a="1"/>
  <c r="T576" i="1" s="1"/>
  <c r="T575" i="1" a="1"/>
  <c r="T575" i="1" s="1"/>
  <c r="T574" i="1" a="1"/>
  <c r="T574" i="1" s="1"/>
  <c r="T573" i="1" a="1"/>
  <c r="T573" i="1" s="1"/>
  <c r="T572" i="1" a="1"/>
  <c r="T572" i="1" s="1"/>
  <c r="T571" i="1" a="1"/>
  <c r="T571" i="1" s="1"/>
  <c r="T570" i="1" a="1"/>
  <c r="T570" i="1" s="1"/>
  <c r="T569" i="1" a="1"/>
  <c r="T569" i="1" s="1"/>
  <c r="T568" i="1" a="1"/>
  <c r="T568" i="1" s="1"/>
  <c r="T567" i="1" a="1"/>
  <c r="T567" i="1" s="1"/>
  <c r="T566" i="1" a="1"/>
  <c r="T566" i="1" s="1"/>
  <c r="T565" i="1" a="1"/>
  <c r="T565" i="1" s="1"/>
  <c r="T564" i="1" a="1"/>
  <c r="T564" i="1" s="1"/>
  <c r="T563" i="1" a="1"/>
  <c r="T563" i="1" s="1"/>
  <c r="T562" i="1" a="1"/>
  <c r="T562" i="1" s="1"/>
  <c r="T561" i="1" a="1"/>
  <c r="T561" i="1" s="1"/>
  <c r="T560" i="1" a="1"/>
  <c r="T560" i="1" s="1"/>
  <c r="T559" i="1" a="1"/>
  <c r="T559" i="1" s="1"/>
  <c r="T558" i="1" a="1"/>
  <c r="T558" i="1" s="1"/>
  <c r="T557" i="1" a="1"/>
  <c r="T557" i="1" s="1"/>
  <c r="T556" i="1" a="1"/>
  <c r="T556" i="1" s="1"/>
  <c r="T555" i="1" a="1"/>
  <c r="T555" i="1" s="1"/>
  <c r="T554" i="1" a="1"/>
  <c r="T554" i="1" s="1"/>
  <c r="T553" i="1" a="1"/>
  <c r="T553" i="1" s="1"/>
  <c r="T552" i="1" a="1"/>
  <c r="T552" i="1" s="1"/>
  <c r="T551" i="1" a="1"/>
  <c r="T551" i="1" s="1"/>
  <c r="T550" i="1" a="1"/>
  <c r="T550" i="1" s="1"/>
  <c r="T549" i="1" a="1"/>
  <c r="T549" i="1" s="1"/>
  <c r="T548" i="1" a="1"/>
  <c r="T548" i="1" s="1"/>
  <c r="T547" i="1" a="1"/>
  <c r="T547" i="1" s="1"/>
  <c r="T546" i="1" a="1"/>
  <c r="T546" i="1" s="1"/>
  <c r="T545" i="1" a="1"/>
  <c r="T545" i="1" s="1"/>
  <c r="T544" i="1" a="1"/>
  <c r="T544" i="1" s="1"/>
  <c r="T543" i="1" a="1"/>
  <c r="T543" i="1" s="1"/>
  <c r="T542" i="1" a="1"/>
  <c r="T542" i="1" s="1"/>
  <c r="T541" i="1" a="1"/>
  <c r="T541" i="1" s="1"/>
  <c r="T540" i="1" a="1"/>
  <c r="T540" i="1" s="1"/>
  <c r="T539" i="1" a="1"/>
  <c r="T539" i="1" s="1"/>
  <c r="T538" i="1" a="1"/>
  <c r="T538" i="1" s="1"/>
  <c r="T537" i="1" a="1"/>
  <c r="T537" i="1" s="1"/>
  <c r="T536" i="1" a="1"/>
  <c r="T536" i="1" s="1"/>
  <c r="T535" i="1" a="1"/>
  <c r="T535" i="1" s="1"/>
  <c r="T534" i="1" a="1"/>
  <c r="T534" i="1" s="1"/>
  <c r="T533" i="1" a="1"/>
  <c r="T533" i="1" s="1"/>
  <c r="T532" i="1" a="1"/>
  <c r="T532" i="1" s="1"/>
  <c r="T531" i="1" a="1"/>
  <c r="T531" i="1" s="1"/>
  <c r="T530" i="1" a="1"/>
  <c r="T530" i="1" s="1"/>
  <c r="T529" i="1" a="1"/>
  <c r="T529" i="1" s="1"/>
  <c r="T528" i="1" a="1"/>
  <c r="T528" i="1" s="1"/>
  <c r="T527" i="1" a="1"/>
  <c r="T527" i="1" s="1"/>
  <c r="T526" i="1" a="1"/>
  <c r="T526" i="1" s="1"/>
  <c r="T525" i="1" a="1"/>
  <c r="T525" i="1" s="1"/>
  <c r="T524" i="1" a="1"/>
  <c r="T524" i="1" s="1"/>
  <c r="T523" i="1" a="1"/>
  <c r="T523" i="1" s="1"/>
  <c r="T522" i="1" a="1"/>
  <c r="T522" i="1" s="1"/>
  <c r="T521" i="1" a="1"/>
  <c r="T521" i="1" s="1"/>
  <c r="T520" i="1" a="1"/>
  <c r="T520" i="1" s="1"/>
  <c r="T519" i="1" a="1"/>
  <c r="T519" i="1" s="1"/>
  <c r="T518" i="1" a="1"/>
  <c r="T518" i="1" s="1"/>
  <c r="T517" i="1" a="1"/>
  <c r="T517" i="1" s="1"/>
  <c r="T516" i="1" a="1"/>
  <c r="T516" i="1" s="1"/>
  <c r="T515" i="1" a="1"/>
  <c r="T515" i="1" s="1"/>
  <c r="T514" i="1" a="1"/>
  <c r="T514" i="1" s="1"/>
  <c r="T513" i="1" a="1"/>
  <c r="T513" i="1" s="1"/>
  <c r="T512" i="1" a="1"/>
  <c r="T512" i="1" s="1"/>
  <c r="T511" i="1" a="1"/>
  <c r="T511" i="1" s="1"/>
  <c r="T510" i="1" a="1"/>
  <c r="T510" i="1" s="1"/>
  <c r="T509" i="1" a="1"/>
  <c r="T509" i="1" s="1"/>
  <c r="T508" i="1" a="1"/>
  <c r="T508" i="1" s="1"/>
  <c r="T507" i="1" a="1"/>
  <c r="T507" i="1" s="1"/>
  <c r="T506" i="1" a="1"/>
  <c r="T506" i="1" s="1"/>
  <c r="T505" i="1" a="1"/>
  <c r="T505" i="1" s="1"/>
  <c r="T504" i="1" a="1"/>
  <c r="T504" i="1" s="1"/>
  <c r="T503" i="1" a="1"/>
  <c r="T503" i="1" s="1"/>
  <c r="T502" i="1" a="1"/>
  <c r="T502" i="1" s="1"/>
  <c r="T501" i="1" a="1"/>
  <c r="T501" i="1" s="1"/>
  <c r="T500" i="1" a="1"/>
  <c r="T500" i="1" s="1"/>
  <c r="T499" i="1" a="1"/>
  <c r="T499" i="1" s="1"/>
  <c r="T498" i="1" a="1"/>
  <c r="T498" i="1" s="1"/>
  <c r="T497" i="1" a="1"/>
  <c r="T497" i="1" s="1"/>
  <c r="T496" i="1" a="1"/>
  <c r="T496" i="1" s="1"/>
  <c r="T495" i="1" a="1"/>
  <c r="T495" i="1" s="1"/>
  <c r="T494" i="1" a="1"/>
  <c r="T494" i="1" s="1"/>
  <c r="T493" i="1" a="1"/>
  <c r="T493" i="1" s="1"/>
  <c r="T492" i="1" a="1"/>
  <c r="T492" i="1" s="1"/>
  <c r="T491" i="1" a="1"/>
  <c r="T491" i="1" s="1"/>
  <c r="T490" i="1" a="1"/>
  <c r="T490" i="1" s="1"/>
  <c r="T489" i="1" a="1"/>
  <c r="T489" i="1" s="1"/>
  <c r="T488" i="1" a="1"/>
  <c r="T488" i="1" s="1"/>
  <c r="T487" i="1" a="1"/>
  <c r="T487" i="1" s="1"/>
  <c r="T486" i="1" a="1"/>
  <c r="T486" i="1" s="1"/>
  <c r="T485" i="1" a="1"/>
  <c r="T485" i="1" s="1"/>
  <c r="T484" i="1" a="1"/>
  <c r="T484" i="1" s="1"/>
  <c r="T483" i="1" a="1"/>
  <c r="T483" i="1" s="1"/>
  <c r="T482" i="1" a="1"/>
  <c r="T482" i="1" s="1"/>
  <c r="T481" i="1" a="1"/>
  <c r="T481" i="1" s="1"/>
  <c r="T480" i="1" a="1"/>
  <c r="T480" i="1" s="1"/>
  <c r="T479" i="1" a="1"/>
  <c r="T479" i="1" s="1"/>
  <c r="T478" i="1" a="1"/>
  <c r="T478" i="1" s="1"/>
  <c r="T477" i="1" a="1"/>
  <c r="T477" i="1" s="1"/>
  <c r="T476" i="1" a="1"/>
  <c r="T476" i="1" s="1"/>
  <c r="T475" i="1" a="1"/>
  <c r="T475" i="1" s="1"/>
  <c r="T474" i="1" a="1"/>
  <c r="T474" i="1" s="1"/>
  <c r="T473" i="1" a="1"/>
  <c r="T473" i="1" s="1"/>
  <c r="T472" i="1" a="1"/>
  <c r="T472" i="1" s="1"/>
  <c r="T471" i="1" a="1"/>
  <c r="T471" i="1" s="1"/>
  <c r="T470" i="1" a="1"/>
  <c r="T470" i="1" s="1"/>
  <c r="T469" i="1" a="1"/>
  <c r="T469" i="1" s="1"/>
  <c r="T468" i="1" a="1"/>
  <c r="T468" i="1" s="1"/>
  <c r="T467" i="1" a="1"/>
  <c r="T467" i="1" s="1"/>
  <c r="T466" i="1" a="1"/>
  <c r="T466" i="1" s="1"/>
  <c r="T465" i="1" a="1"/>
  <c r="T465" i="1" s="1"/>
  <c r="T464" i="1" a="1"/>
  <c r="T464" i="1" s="1"/>
  <c r="T463" i="1" a="1"/>
  <c r="T463" i="1" s="1"/>
  <c r="T462" i="1" a="1"/>
  <c r="T462" i="1" s="1"/>
  <c r="T461" i="1" a="1"/>
  <c r="T461" i="1" s="1"/>
  <c r="T460" i="1" a="1"/>
  <c r="T460" i="1" s="1"/>
  <c r="T459" i="1" a="1"/>
  <c r="T459" i="1" s="1"/>
  <c r="T458" i="1" a="1"/>
  <c r="T458" i="1" s="1"/>
  <c r="T457" i="1" a="1"/>
  <c r="T457" i="1" s="1"/>
  <c r="T456" i="1" a="1"/>
  <c r="T456" i="1" s="1"/>
  <c r="T455" i="1" a="1"/>
  <c r="T455" i="1" s="1"/>
  <c r="T454" i="1" a="1"/>
  <c r="T454" i="1" s="1"/>
  <c r="T453" i="1" a="1"/>
  <c r="T453" i="1" s="1"/>
  <c r="T452" i="1" a="1"/>
  <c r="T452" i="1" s="1"/>
  <c r="T451" i="1" a="1"/>
  <c r="T451" i="1" s="1"/>
  <c r="T450" i="1" a="1"/>
  <c r="T450" i="1" s="1"/>
  <c r="T449" i="1" a="1"/>
  <c r="T449" i="1" s="1"/>
  <c r="T448" i="1" a="1"/>
  <c r="T448" i="1" s="1"/>
  <c r="T447" i="1" a="1"/>
  <c r="T447" i="1" s="1"/>
  <c r="T446" i="1" a="1"/>
  <c r="T446" i="1" s="1"/>
  <c r="T445" i="1" a="1"/>
  <c r="T445" i="1" s="1"/>
  <c r="T444" i="1" a="1"/>
  <c r="T444" i="1" s="1"/>
  <c r="T443" i="1" a="1"/>
  <c r="T443" i="1" s="1"/>
  <c r="T442" i="1" a="1"/>
  <c r="T442" i="1" s="1"/>
  <c r="T441" i="1" a="1"/>
  <c r="T441" i="1" s="1"/>
  <c r="T440" i="1" a="1"/>
  <c r="T440" i="1" s="1"/>
  <c r="T439" i="1" a="1"/>
  <c r="T439" i="1" s="1"/>
  <c r="T438" i="1" a="1"/>
  <c r="T438" i="1" s="1"/>
  <c r="T437" i="1" a="1"/>
  <c r="T437" i="1" s="1"/>
  <c r="T436" i="1" a="1"/>
  <c r="T436" i="1" s="1"/>
  <c r="T435" i="1" a="1"/>
  <c r="T435" i="1" s="1"/>
  <c r="T434" i="1" a="1"/>
  <c r="T434" i="1" s="1"/>
  <c r="T433" i="1" a="1"/>
  <c r="T433" i="1" s="1"/>
  <c r="T432" i="1" a="1"/>
  <c r="T432" i="1" s="1"/>
  <c r="T431" i="1" a="1"/>
  <c r="T431" i="1" s="1"/>
  <c r="T430" i="1" a="1"/>
  <c r="T430" i="1" s="1"/>
  <c r="T429" i="1" a="1"/>
  <c r="T429" i="1" s="1"/>
  <c r="T428" i="1" a="1"/>
  <c r="T428" i="1" s="1"/>
  <c r="T427" i="1" a="1"/>
  <c r="T427" i="1" s="1"/>
  <c r="T426" i="1" a="1"/>
  <c r="T426" i="1" s="1"/>
  <c r="T425" i="1" a="1"/>
  <c r="T425" i="1" s="1"/>
  <c r="T424" i="1" a="1"/>
  <c r="T424" i="1" s="1"/>
  <c r="T423" i="1" a="1"/>
  <c r="T423" i="1" s="1"/>
  <c r="T422" i="1" a="1"/>
  <c r="T422" i="1" s="1"/>
  <c r="T421" i="1" a="1"/>
  <c r="T421" i="1" s="1"/>
  <c r="T420" i="1" a="1"/>
  <c r="T420" i="1" s="1"/>
  <c r="T419" i="1" a="1"/>
  <c r="T419" i="1" s="1"/>
  <c r="T418" i="1" a="1"/>
  <c r="T418" i="1" s="1"/>
  <c r="T417" i="1" a="1"/>
  <c r="T417" i="1" s="1"/>
  <c r="T416" i="1" a="1"/>
  <c r="T416" i="1" s="1"/>
  <c r="T415" i="1" a="1"/>
  <c r="T415" i="1" s="1"/>
  <c r="T414" i="1" a="1"/>
  <c r="T414" i="1" s="1"/>
  <c r="T413" i="1" a="1"/>
  <c r="T413" i="1" s="1"/>
  <c r="T412" i="1" a="1"/>
  <c r="T412" i="1" s="1"/>
  <c r="T411" i="1" a="1"/>
  <c r="T411" i="1" s="1"/>
  <c r="T410" i="1" a="1"/>
  <c r="T410" i="1" s="1"/>
  <c r="T409" i="1" a="1"/>
  <c r="T409" i="1" s="1"/>
  <c r="T408" i="1" a="1"/>
  <c r="T408" i="1" s="1"/>
  <c r="T407" i="1" a="1"/>
  <c r="T407" i="1" s="1"/>
  <c r="T406" i="1" a="1"/>
  <c r="T406" i="1" s="1"/>
  <c r="T405" i="1" a="1"/>
  <c r="T405" i="1" s="1"/>
  <c r="T404" i="1" a="1"/>
  <c r="T404" i="1" s="1"/>
  <c r="T403" i="1" a="1"/>
  <c r="T403" i="1" s="1"/>
  <c r="T402" i="1" a="1"/>
  <c r="T402" i="1" s="1"/>
  <c r="T401" i="1" a="1"/>
  <c r="T401" i="1" s="1"/>
  <c r="T400" i="1" a="1"/>
  <c r="T400" i="1" s="1"/>
  <c r="T399" i="1" a="1"/>
  <c r="T399" i="1" s="1"/>
  <c r="T398" i="1" a="1"/>
  <c r="T398" i="1" s="1"/>
  <c r="T397" i="1" a="1"/>
  <c r="T397" i="1" s="1"/>
  <c r="T396" i="1" a="1"/>
  <c r="T396" i="1" s="1"/>
  <c r="T395" i="1" a="1"/>
  <c r="T395" i="1" s="1"/>
  <c r="T394" i="1" a="1"/>
  <c r="T394" i="1" s="1"/>
  <c r="T393" i="1" a="1"/>
  <c r="T393" i="1" s="1"/>
  <c r="T392" i="1" a="1"/>
  <c r="T392" i="1" s="1"/>
  <c r="T391" i="1" a="1"/>
  <c r="T391" i="1" s="1"/>
  <c r="T390" i="1" a="1"/>
  <c r="T390" i="1" s="1"/>
  <c r="T389" i="1" a="1"/>
  <c r="T389" i="1" s="1"/>
  <c r="T388" i="1" a="1"/>
  <c r="T388" i="1" s="1"/>
  <c r="T387" i="1" a="1"/>
  <c r="T387" i="1" s="1"/>
  <c r="T386" i="1" a="1"/>
  <c r="T386" i="1" s="1"/>
  <c r="T385" i="1" a="1"/>
  <c r="T385" i="1" s="1"/>
  <c r="T384" i="1" a="1"/>
  <c r="T384" i="1" s="1"/>
  <c r="T383" i="1" a="1"/>
  <c r="T383" i="1" s="1"/>
  <c r="T382" i="1" a="1"/>
  <c r="T382" i="1" s="1"/>
  <c r="T381" i="1" a="1"/>
  <c r="T381" i="1" s="1"/>
  <c r="T380" i="1" a="1"/>
  <c r="T380" i="1" s="1"/>
  <c r="T379" i="1" a="1"/>
  <c r="T379" i="1" s="1"/>
  <c r="T378" i="1" a="1"/>
  <c r="T378" i="1" s="1"/>
  <c r="T377" i="1" a="1"/>
  <c r="T377" i="1" s="1"/>
  <c r="T376" i="1" a="1"/>
  <c r="T376" i="1" s="1"/>
  <c r="T375" i="1" a="1"/>
  <c r="T375" i="1" s="1"/>
  <c r="T374" i="1" a="1"/>
  <c r="T374" i="1" s="1"/>
  <c r="T373" i="1" a="1"/>
  <c r="T373" i="1" s="1"/>
  <c r="T372" i="1" a="1"/>
  <c r="T372" i="1" s="1"/>
  <c r="T371" i="1" a="1"/>
  <c r="T371" i="1" s="1"/>
  <c r="T370" i="1" a="1"/>
  <c r="T370" i="1" s="1"/>
  <c r="T369" i="1" a="1"/>
  <c r="T369" i="1" s="1"/>
  <c r="T368" i="1" a="1"/>
  <c r="T368" i="1" s="1"/>
  <c r="T367" i="1" a="1"/>
  <c r="T367" i="1" s="1"/>
  <c r="T366" i="1" a="1"/>
  <c r="T366" i="1" s="1"/>
  <c r="T365" i="1" a="1"/>
  <c r="T365" i="1" s="1"/>
  <c r="T364" i="1" a="1"/>
  <c r="T364" i="1" s="1"/>
  <c r="T363" i="1" a="1"/>
  <c r="T363" i="1" s="1"/>
  <c r="T362" i="1" a="1"/>
  <c r="T362" i="1" s="1"/>
  <c r="T361" i="1" a="1"/>
  <c r="T361" i="1" s="1"/>
  <c r="T360" i="1" a="1"/>
  <c r="T360" i="1" s="1"/>
  <c r="T359" i="1" a="1"/>
  <c r="T359" i="1" s="1"/>
  <c r="T358" i="1" a="1"/>
  <c r="T358" i="1" s="1"/>
  <c r="T357" i="1" a="1"/>
  <c r="T357" i="1" s="1"/>
  <c r="T356" i="1" a="1"/>
  <c r="T356" i="1" s="1"/>
  <c r="T355" i="1" a="1"/>
  <c r="T355" i="1" s="1"/>
  <c r="T354" i="1" a="1"/>
  <c r="T354" i="1" s="1"/>
  <c r="T353" i="1" a="1"/>
  <c r="T353" i="1" s="1"/>
  <c r="T352" i="1" a="1"/>
  <c r="T352" i="1" s="1"/>
  <c r="T351" i="1" a="1"/>
  <c r="T351" i="1" s="1"/>
  <c r="T350" i="1" a="1"/>
  <c r="T350" i="1" s="1"/>
  <c r="T349" i="1" a="1"/>
  <c r="T349" i="1" s="1"/>
  <c r="T348" i="1" a="1"/>
  <c r="T348" i="1" s="1"/>
  <c r="T347" i="1" a="1"/>
  <c r="T347" i="1" s="1"/>
  <c r="T346" i="1" a="1"/>
  <c r="T346" i="1" s="1"/>
  <c r="T345" i="1" a="1"/>
  <c r="T345" i="1" s="1"/>
  <c r="T344" i="1" a="1"/>
  <c r="T344" i="1" s="1"/>
  <c r="T343" i="1" a="1"/>
  <c r="T343" i="1" s="1"/>
  <c r="T342" i="1" a="1"/>
  <c r="T342" i="1" s="1"/>
  <c r="T341" i="1" a="1"/>
  <c r="T341" i="1" s="1"/>
  <c r="T340" i="1" a="1"/>
  <c r="T340" i="1" s="1"/>
  <c r="T339" i="1" a="1"/>
  <c r="T339" i="1" s="1"/>
  <c r="T338" i="1" a="1"/>
  <c r="T338" i="1" s="1"/>
  <c r="T337" i="1" a="1"/>
  <c r="T337" i="1" s="1"/>
  <c r="T336" i="1" a="1"/>
  <c r="T336" i="1" s="1"/>
  <c r="T335" i="1" a="1"/>
  <c r="T335" i="1" s="1"/>
  <c r="T334" i="1" a="1"/>
  <c r="T334" i="1" s="1"/>
  <c r="T333" i="1" a="1"/>
  <c r="T333" i="1" s="1"/>
  <c r="T332" i="1" a="1"/>
  <c r="T332" i="1" s="1"/>
  <c r="T331" i="1" a="1"/>
  <c r="T331" i="1" s="1"/>
  <c r="T330" i="1" a="1"/>
  <c r="T330" i="1" s="1"/>
  <c r="T329" i="1" a="1"/>
  <c r="T329" i="1" s="1"/>
  <c r="T328" i="1" a="1"/>
  <c r="T328" i="1" s="1"/>
  <c r="T327" i="1" a="1"/>
  <c r="T327" i="1" s="1"/>
  <c r="T326" i="1" a="1"/>
  <c r="T326" i="1" s="1"/>
  <c r="T325" i="1" a="1"/>
  <c r="T325" i="1" s="1"/>
  <c r="T324" i="1" a="1"/>
  <c r="T324" i="1" s="1"/>
  <c r="T323" i="1" a="1"/>
  <c r="T323" i="1" s="1"/>
  <c r="T322" i="1" a="1"/>
  <c r="T322" i="1" s="1"/>
  <c r="T321" i="1" a="1"/>
  <c r="T321" i="1" s="1"/>
  <c r="T320" i="1" a="1"/>
  <c r="T320" i="1" s="1"/>
  <c r="T319" i="1" a="1"/>
  <c r="T319" i="1" s="1"/>
  <c r="T318" i="1" a="1"/>
  <c r="T318" i="1" s="1"/>
  <c r="T317" i="1" a="1"/>
  <c r="T317" i="1" s="1"/>
  <c r="T316" i="1" a="1"/>
  <c r="T316" i="1" s="1"/>
  <c r="T315" i="1" a="1"/>
  <c r="T315" i="1" s="1"/>
  <c r="T314" i="1" a="1"/>
  <c r="T314" i="1" s="1"/>
  <c r="T313" i="1" a="1"/>
  <c r="T313" i="1" s="1"/>
  <c r="T312" i="1" a="1"/>
  <c r="T312" i="1" s="1"/>
  <c r="T311" i="1" a="1"/>
  <c r="T311" i="1" s="1"/>
  <c r="T310" i="1" a="1"/>
  <c r="T310" i="1" s="1"/>
  <c r="T309" i="1" a="1"/>
  <c r="T309" i="1" s="1"/>
  <c r="T308" i="1" a="1"/>
  <c r="T308" i="1" s="1"/>
  <c r="T307" i="1" a="1"/>
  <c r="T307" i="1" s="1"/>
  <c r="T306" i="1" a="1"/>
  <c r="T306" i="1" s="1"/>
  <c r="T305" i="1" a="1"/>
  <c r="T305" i="1" s="1"/>
  <c r="T304" i="1" a="1"/>
  <c r="T304" i="1" s="1"/>
  <c r="T303" i="1" a="1"/>
  <c r="T303" i="1" s="1"/>
  <c r="T302" i="1" a="1"/>
  <c r="T302" i="1" s="1"/>
  <c r="T301" i="1" a="1"/>
  <c r="T301" i="1" s="1"/>
  <c r="T300" i="1" a="1"/>
  <c r="T300" i="1" s="1"/>
  <c r="T299" i="1" a="1"/>
  <c r="T299" i="1" s="1"/>
  <c r="T298" i="1" a="1"/>
  <c r="T298" i="1" s="1"/>
  <c r="T297" i="1" a="1"/>
  <c r="T297" i="1" s="1"/>
  <c r="T296" i="1" a="1"/>
  <c r="T296" i="1" s="1"/>
  <c r="T295" i="1" a="1"/>
  <c r="T295" i="1" s="1"/>
  <c r="T294" i="1" a="1"/>
  <c r="T294" i="1" s="1"/>
  <c r="T293" i="1" a="1"/>
  <c r="T293" i="1" s="1"/>
  <c r="T292" i="1" a="1"/>
  <c r="T292" i="1" s="1"/>
  <c r="T291" i="1" a="1"/>
  <c r="T291" i="1" s="1"/>
  <c r="T290" i="1" a="1"/>
  <c r="T290" i="1" s="1"/>
  <c r="T289" i="1" a="1"/>
  <c r="T289" i="1" s="1"/>
  <c r="T288" i="1" a="1"/>
  <c r="T288" i="1" s="1"/>
  <c r="T287" i="1" a="1"/>
  <c r="T287" i="1" s="1"/>
  <c r="T286" i="1" a="1"/>
  <c r="T286" i="1" s="1"/>
  <c r="T285" i="1" a="1"/>
  <c r="T285" i="1" s="1"/>
  <c r="T284" i="1" a="1"/>
  <c r="T284" i="1" s="1"/>
  <c r="T283" i="1" a="1"/>
  <c r="T283" i="1" s="1"/>
  <c r="T282" i="1" a="1"/>
  <c r="T282" i="1" s="1"/>
  <c r="T281" i="1" a="1"/>
  <c r="T281" i="1" s="1"/>
  <c r="T280" i="1" a="1"/>
  <c r="T280" i="1" s="1"/>
  <c r="T279" i="1" a="1"/>
  <c r="T279" i="1" s="1"/>
  <c r="T278" i="1" a="1"/>
  <c r="T278" i="1" s="1"/>
  <c r="T277" i="1" a="1"/>
  <c r="T277" i="1" s="1"/>
  <c r="T276" i="1" a="1"/>
  <c r="T276" i="1" s="1"/>
  <c r="T275" i="1" a="1"/>
  <c r="T275" i="1" s="1"/>
  <c r="T274" i="1" a="1"/>
  <c r="T274" i="1" s="1"/>
  <c r="T273" i="1" a="1"/>
  <c r="T273" i="1" s="1"/>
  <c r="T272" i="1" a="1"/>
  <c r="T272" i="1" s="1"/>
  <c r="T271" i="1" a="1"/>
  <c r="T271" i="1" s="1"/>
  <c r="T270" i="1" a="1"/>
  <c r="T270" i="1" s="1"/>
  <c r="T269" i="1" a="1"/>
  <c r="T269" i="1" s="1"/>
  <c r="T268" i="1" a="1"/>
  <c r="T268" i="1" s="1"/>
  <c r="T267" i="1" a="1"/>
  <c r="T267" i="1" s="1"/>
  <c r="T266" i="1" a="1"/>
  <c r="T266" i="1" s="1"/>
  <c r="T265" i="1" a="1"/>
  <c r="T265" i="1" s="1"/>
  <c r="T264" i="1" a="1"/>
  <c r="T264" i="1" s="1"/>
  <c r="T263" i="1" a="1"/>
  <c r="T263" i="1" s="1"/>
  <c r="T262" i="1" a="1"/>
  <c r="T262" i="1" s="1"/>
  <c r="T261" i="1" a="1"/>
  <c r="T261" i="1" s="1"/>
  <c r="T260" i="1" a="1"/>
  <c r="T260" i="1" s="1"/>
  <c r="T259" i="1" a="1"/>
  <c r="T259" i="1" s="1"/>
  <c r="T258" i="1" a="1"/>
  <c r="T258" i="1" s="1"/>
  <c r="T257" i="1" a="1"/>
  <c r="T257" i="1" s="1"/>
  <c r="T256" i="1" a="1"/>
  <c r="T256" i="1" s="1"/>
  <c r="T255" i="1" a="1"/>
  <c r="T255" i="1" s="1"/>
  <c r="T254" i="1" a="1"/>
  <c r="T254" i="1" s="1"/>
  <c r="T253" i="1" a="1"/>
  <c r="T253" i="1" s="1"/>
  <c r="T252" i="1" a="1"/>
  <c r="T252" i="1" s="1"/>
  <c r="T251" i="1" a="1"/>
  <c r="T251" i="1" s="1"/>
  <c r="T250" i="1" a="1"/>
  <c r="T250" i="1" s="1"/>
  <c r="T249" i="1" a="1"/>
  <c r="T249" i="1" s="1"/>
  <c r="T248" i="1" a="1"/>
  <c r="T248" i="1" s="1"/>
  <c r="T247" i="1" a="1"/>
  <c r="T247" i="1" s="1"/>
  <c r="T246" i="1" a="1"/>
  <c r="T246" i="1" s="1"/>
  <c r="T245" i="1" a="1"/>
  <c r="T245" i="1" s="1"/>
  <c r="T244" i="1" a="1"/>
  <c r="T244" i="1" s="1"/>
  <c r="T243" i="1" a="1"/>
  <c r="T243" i="1" s="1"/>
  <c r="T242" i="1" a="1"/>
  <c r="T242" i="1" s="1"/>
  <c r="T241" i="1" a="1"/>
  <c r="T241" i="1" s="1"/>
  <c r="T240" i="1" a="1"/>
  <c r="T240" i="1" s="1"/>
  <c r="T239" i="1" a="1"/>
  <c r="T239" i="1" s="1"/>
  <c r="T238" i="1" a="1"/>
  <c r="T238" i="1" s="1"/>
  <c r="T237" i="1" a="1"/>
  <c r="T237" i="1" s="1"/>
  <c r="T236" i="1" a="1"/>
  <c r="T236" i="1" s="1"/>
  <c r="T235" i="1" a="1"/>
  <c r="T235" i="1" s="1"/>
  <c r="T234" i="1" a="1"/>
  <c r="T234" i="1" s="1"/>
  <c r="T233" i="1" a="1"/>
  <c r="T233" i="1" s="1"/>
  <c r="T232" i="1" a="1"/>
  <c r="T232" i="1" s="1"/>
  <c r="T231" i="1" a="1"/>
  <c r="T231" i="1" s="1"/>
  <c r="T230" i="1" a="1"/>
  <c r="T230" i="1" s="1"/>
  <c r="T229" i="1" a="1"/>
  <c r="T229" i="1" s="1"/>
  <c r="T228" i="1" a="1"/>
  <c r="T228" i="1" s="1"/>
  <c r="T227" i="1" a="1"/>
  <c r="T227" i="1" s="1"/>
  <c r="T226" i="1" a="1"/>
  <c r="T226" i="1" s="1"/>
  <c r="T225" i="1" a="1"/>
  <c r="T225" i="1" s="1"/>
  <c r="T224" i="1" a="1"/>
  <c r="T224" i="1" s="1"/>
  <c r="T223" i="1" a="1"/>
  <c r="T223" i="1" s="1"/>
  <c r="T222" i="1" a="1"/>
  <c r="T222" i="1" s="1"/>
  <c r="T221" i="1" a="1"/>
  <c r="T221" i="1" s="1"/>
  <c r="T220" i="1" a="1"/>
  <c r="T220" i="1" s="1"/>
  <c r="T219" i="1" a="1"/>
  <c r="T219" i="1" s="1"/>
  <c r="T218" i="1" a="1"/>
  <c r="T218" i="1" s="1"/>
  <c r="T217" i="1" a="1"/>
  <c r="T217" i="1" s="1"/>
  <c r="T216" i="1" a="1"/>
  <c r="T216" i="1" s="1"/>
  <c r="T215" i="1" a="1"/>
  <c r="T215" i="1" s="1"/>
  <c r="T214" i="1" a="1"/>
  <c r="T214" i="1" s="1"/>
  <c r="T213" i="1" a="1"/>
  <c r="T213" i="1" s="1"/>
  <c r="T212" i="1" a="1"/>
  <c r="T212" i="1" s="1"/>
  <c r="T211" i="1" a="1"/>
  <c r="T211" i="1" s="1"/>
  <c r="T210" i="1" a="1"/>
  <c r="T210" i="1" s="1"/>
  <c r="T209" i="1" a="1"/>
  <c r="T209" i="1" s="1"/>
  <c r="T208" i="1" a="1"/>
  <c r="T208" i="1" s="1"/>
  <c r="T207" i="1" a="1"/>
  <c r="T207" i="1" s="1"/>
  <c r="T206" i="1" a="1"/>
  <c r="T206" i="1" s="1"/>
  <c r="T205" i="1" a="1"/>
  <c r="T205" i="1" s="1"/>
  <c r="T204" i="1" a="1"/>
  <c r="T204" i="1" s="1"/>
  <c r="T203" i="1" a="1"/>
  <c r="T203" i="1" s="1"/>
  <c r="T202" i="1" a="1"/>
  <c r="T202" i="1" s="1"/>
  <c r="T201" i="1" a="1"/>
  <c r="T201" i="1" s="1"/>
  <c r="T200" i="1" a="1"/>
  <c r="T200" i="1" s="1"/>
  <c r="T199" i="1" a="1"/>
  <c r="T199" i="1" s="1"/>
  <c r="T198" i="1" a="1"/>
  <c r="T198" i="1" s="1"/>
  <c r="T197" i="1" a="1"/>
  <c r="T197" i="1" s="1"/>
  <c r="T196" i="1" a="1"/>
  <c r="T196" i="1" s="1"/>
  <c r="T195" i="1" a="1"/>
  <c r="T195" i="1" s="1"/>
  <c r="T194" i="1" a="1"/>
  <c r="T194" i="1" s="1"/>
  <c r="T193" i="1" a="1"/>
  <c r="T193" i="1" s="1"/>
  <c r="T192" i="1" a="1"/>
  <c r="T192" i="1" s="1"/>
  <c r="T191" i="1" a="1"/>
  <c r="T191" i="1" s="1"/>
  <c r="T190" i="1" a="1"/>
  <c r="T190" i="1" s="1"/>
  <c r="T189" i="1" a="1"/>
  <c r="T189" i="1" s="1"/>
  <c r="T188" i="1" a="1"/>
  <c r="T188" i="1" s="1"/>
  <c r="T187" i="1" a="1"/>
  <c r="T187" i="1" s="1"/>
  <c r="T186" i="1" a="1"/>
  <c r="T186" i="1" s="1"/>
  <c r="T185" i="1" a="1"/>
  <c r="T185" i="1" s="1"/>
  <c r="T184" i="1" a="1"/>
  <c r="T184" i="1" s="1"/>
  <c r="T183" i="1" a="1"/>
  <c r="T183" i="1" s="1"/>
  <c r="T182" i="1" a="1"/>
  <c r="T182" i="1" s="1"/>
  <c r="T181" i="1" a="1"/>
  <c r="T181" i="1" s="1"/>
  <c r="T180" i="1" a="1"/>
  <c r="T180" i="1" s="1"/>
  <c r="T179" i="1" a="1"/>
  <c r="T179" i="1" s="1"/>
  <c r="T178" i="1" a="1"/>
  <c r="T178" i="1" s="1"/>
  <c r="T177" i="1" a="1"/>
  <c r="T177" i="1" s="1"/>
  <c r="T176" i="1" a="1"/>
  <c r="T176" i="1" s="1"/>
  <c r="T175" i="1" a="1"/>
  <c r="T175" i="1" s="1"/>
  <c r="T174" i="1" a="1"/>
  <c r="T174" i="1" s="1"/>
  <c r="T173" i="1" a="1"/>
  <c r="T173" i="1" s="1"/>
  <c r="T172" i="1" a="1"/>
  <c r="T172" i="1" s="1"/>
  <c r="T171" i="1" a="1"/>
  <c r="T171" i="1" s="1"/>
  <c r="T170" i="1" a="1"/>
  <c r="T170" i="1" s="1"/>
  <c r="T169" i="1" a="1"/>
  <c r="T169" i="1" s="1"/>
  <c r="T168" i="1" a="1"/>
  <c r="T168" i="1" s="1"/>
  <c r="T167" i="1" a="1"/>
  <c r="T167" i="1" s="1"/>
  <c r="T166" i="1" a="1"/>
  <c r="T166" i="1" s="1"/>
  <c r="T165" i="1" a="1"/>
  <c r="T165" i="1" s="1"/>
  <c r="T164" i="1" a="1"/>
  <c r="T164" i="1" s="1"/>
  <c r="T163" i="1" a="1"/>
  <c r="T163" i="1" s="1"/>
  <c r="T162" i="1" a="1"/>
  <c r="T162" i="1" s="1"/>
  <c r="T161" i="1" a="1"/>
  <c r="T161" i="1" s="1"/>
  <c r="T160" i="1" a="1"/>
  <c r="T160" i="1" s="1"/>
  <c r="T159" i="1" a="1"/>
  <c r="T159" i="1" s="1"/>
  <c r="T158" i="1" a="1"/>
  <c r="T158" i="1" s="1"/>
  <c r="T157" i="1" a="1"/>
  <c r="T157" i="1" s="1"/>
  <c r="T156" i="1" a="1"/>
  <c r="T156" i="1" s="1"/>
  <c r="T155" i="1" a="1"/>
  <c r="T155" i="1" s="1"/>
  <c r="T154" i="1" a="1"/>
  <c r="T154" i="1" s="1"/>
  <c r="T153" i="1" a="1"/>
  <c r="T153" i="1" s="1"/>
  <c r="T152" i="1" a="1"/>
  <c r="T152" i="1" s="1"/>
  <c r="T151" i="1" a="1"/>
  <c r="T151" i="1" s="1"/>
  <c r="T150" i="1" a="1"/>
  <c r="T150" i="1" s="1"/>
  <c r="T149" i="1" a="1"/>
  <c r="T149" i="1" s="1"/>
  <c r="T148" i="1" a="1"/>
  <c r="T148" i="1" s="1"/>
  <c r="T147" i="1" a="1"/>
  <c r="T147" i="1" s="1"/>
  <c r="T146" i="1" a="1"/>
  <c r="T146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T132" i="1" a="1"/>
  <c r="T132" i="1" s="1"/>
  <c r="T131" i="1" a="1"/>
  <c r="T131" i="1" s="1"/>
  <c r="T130" i="1" a="1"/>
  <c r="T130" i="1" s="1"/>
  <c r="T129" i="1" a="1"/>
  <c r="T129" i="1" s="1"/>
  <c r="T128" i="1" a="1"/>
  <c r="T128" i="1" s="1"/>
  <c r="T127" i="1" a="1"/>
  <c r="T127" i="1" s="1"/>
  <c r="T126" i="1" a="1"/>
  <c r="T126" i="1" s="1"/>
  <c r="T125" i="1" a="1"/>
  <c r="T125" i="1" s="1"/>
  <c r="T124" i="1" a="1"/>
  <c r="T124" i="1" s="1"/>
  <c r="T123" i="1" a="1"/>
  <c r="T123" i="1" s="1"/>
  <c r="T122" i="1" a="1"/>
  <c r="T122" i="1" s="1"/>
  <c r="T121" i="1" a="1"/>
  <c r="T121" i="1" s="1"/>
  <c r="T120" i="1" a="1"/>
  <c r="T120" i="1" s="1"/>
  <c r="T119" i="1" a="1"/>
  <c r="T119" i="1" s="1"/>
  <c r="T118" i="1" a="1"/>
  <c r="T118" i="1" s="1"/>
  <c r="T117" i="1" a="1"/>
  <c r="T117" i="1" s="1"/>
  <c r="T116" i="1" a="1"/>
  <c r="T116" i="1" s="1"/>
  <c r="T115" i="1" a="1"/>
  <c r="T115" i="1" s="1"/>
  <c r="T114" i="1" a="1"/>
  <c r="T114" i="1" s="1"/>
  <c r="T113" i="1" a="1"/>
  <c r="T113" i="1" s="1"/>
  <c r="T112" i="1" a="1"/>
  <c r="T112" i="1" s="1"/>
  <c r="T111" i="1" a="1"/>
  <c r="T111" i="1" s="1"/>
  <c r="T110" i="1" a="1"/>
  <c r="T110" i="1" s="1"/>
  <c r="T109" i="1" a="1"/>
  <c r="T109" i="1" s="1"/>
  <c r="T108" i="1" a="1"/>
  <c r="T108" i="1" s="1"/>
  <c r="T107" i="1" a="1"/>
  <c r="T107" i="1" s="1"/>
  <c r="T106" i="1" a="1"/>
  <c r="T106" i="1" s="1"/>
  <c r="T105" i="1" a="1"/>
  <c r="T105" i="1" s="1"/>
  <c r="T104" i="1" a="1"/>
  <c r="T104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3" i="1" a="1"/>
  <c r="T73" i="1" s="1"/>
  <c r="T72" i="1" a="1"/>
  <c r="T72" i="1" s="1"/>
  <c r="T71" i="1" a="1"/>
  <c r="T71" i="1" s="1"/>
  <c r="T70" i="1" a="1"/>
  <c r="T70" i="1" s="1"/>
  <c r="T69" i="1" a="1"/>
  <c r="T69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7" i="1" a="1"/>
  <c r="T57" i="1" s="1"/>
  <c r="T56" i="1" a="1"/>
  <c r="T56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T1001" i="1" a="1"/>
  <c r="T1001" i="1" s="1"/>
  <c r="C7" i="8" l="1"/>
  <c r="D3" i="8"/>
  <c r="B3" i="8"/>
  <c r="B10" i="8"/>
  <c r="C2" i="8"/>
  <c r="C6" i="8"/>
  <c r="D10" i="8"/>
  <c r="B9" i="8"/>
  <c r="C13" i="8"/>
  <c r="C5" i="8"/>
  <c r="D9" i="8"/>
  <c r="B8" i="8"/>
  <c r="C12" i="8"/>
  <c r="C4" i="8"/>
  <c r="D8" i="8"/>
  <c r="B7" i="8"/>
  <c r="C11" i="8"/>
  <c r="C3" i="8"/>
  <c r="D7" i="8"/>
  <c r="B2" i="8"/>
  <c r="B6" i="8"/>
  <c r="C10" i="8"/>
  <c r="D2" i="8"/>
  <c r="D6" i="8"/>
  <c r="B13" i="8"/>
  <c r="B5" i="8"/>
  <c r="C9" i="8"/>
  <c r="D13" i="8"/>
  <c r="D5" i="8"/>
  <c r="B12" i="8"/>
  <c r="B4" i="8"/>
  <c r="C8" i="8"/>
  <c r="D12" i="8"/>
  <c r="D4" i="8"/>
  <c r="B11" i="8"/>
  <c r="D11" i="8"/>
  <c r="E7" i="8" l="1"/>
  <c r="G7" i="8" s="1"/>
  <c r="E9" i="8"/>
  <c r="G9" i="8" s="1"/>
  <c r="E2" i="8"/>
  <c r="G2" i="8" s="1"/>
  <c r="E8" i="8"/>
  <c r="G8" i="8" s="1"/>
  <c r="E10" i="8"/>
  <c r="F10" i="8" s="1"/>
  <c r="E6" i="8"/>
  <c r="H6" i="8" s="1"/>
  <c r="E11" i="8"/>
  <c r="F11" i="8" s="1"/>
  <c r="E3" i="8"/>
  <c r="F3" i="8" s="1"/>
  <c r="E4" i="8"/>
  <c r="F4" i="8" s="1"/>
  <c r="E5" i="8"/>
  <c r="F5" i="8" s="1"/>
  <c r="E12" i="8"/>
  <c r="G12" i="8" s="1"/>
  <c r="E13" i="8"/>
  <c r="F13" i="8" s="1"/>
  <c r="G13" i="8" l="1"/>
  <c r="G5" i="8"/>
  <c r="H4" i="8"/>
  <c r="H7" i="8"/>
  <c r="F2" i="8"/>
  <c r="F12" i="8"/>
  <c r="G10" i="8"/>
  <c r="H13" i="8"/>
  <c r="H3" i="8"/>
  <c r="G11" i="8"/>
  <c r="G4" i="8"/>
  <c r="H2" i="8"/>
  <c r="H12" i="8"/>
  <c r="F8" i="8"/>
  <c r="H10" i="8"/>
  <c r="H8" i="8"/>
  <c r="H11" i="8"/>
  <c r="H9" i="8"/>
  <c r="F9" i="8"/>
  <c r="H5" i="8"/>
  <c r="F7" i="8"/>
  <c r="F6" i="8"/>
  <c r="G3" i="8"/>
  <c r="G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<sst xmlns="http://schemas.openxmlformats.org/spreadsheetml/2006/main" count="7096" uniqueCount="2113">
  <si>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</si>
  <si>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</si>
  <si>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</si>
  <si>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</si>
  <si>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</si>
  <si>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</si>
  <si>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</si>
  <si>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</si>
  <si>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</si>
  <si>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</si>
  <si>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</si>
  <si>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</si>
  <si>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</si>
  <si>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</si>
  <si>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</si>
  <si>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</si>
  <si>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</si>
  <si>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</si>
  <si>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</si>
  <si>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</si>
  <si>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</si>
  <si>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</si>
  <si>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</si>
  <si>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</si>
  <si>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</si>
  <si>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</si>
  <si>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</si>
  <si>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</si>
  <si>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</si>
  <si>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</si>
  <si>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</si>
  <si>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</si>
  <si>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</si>
  <si>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</si>
  <si>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</si>
  <si>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</si>
  <si>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</si>
  <si>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</si>
  <si>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</si>
  <si>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</si>
  <si>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</si>
  <si>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</si>
  <si>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</si>
  <si>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</si>
  <si>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</si>
  <si>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</si>
  <si>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</si>
  <si>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</si>
  <si>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</si>
  <si>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</si>
  <si>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</si>
  <si>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</si>
  <si>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</si>
  <si>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</si>
  <si>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</si>
  <si>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</si>
  <si>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</si>
  <si>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</si>
  <si>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</si>
  <si>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</si>
  <si>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</si>
  <si>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</si>
  <si>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</si>
  <si>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</si>
  <si>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</si>
  <si>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</si>
  <si>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</si>
  <si>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</si>
  <si>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</si>
  <si>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</si>
  <si>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</si>
  <si>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</si>
  <si>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</si>
  <si>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</si>
  <si>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</si>
  <si>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</si>
  <si>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</si>
  <si>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</si>
  <si>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</si>
  <si>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</si>
  <si>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</si>
  <si>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</si>
  <si>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</si>
  <si>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</si>
  <si>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</si>
  <si>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</si>
  <si>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</si>
  <si>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</si>
  <si>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</si>
  <si>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</si>
  <si>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</si>
  <si>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</si>
  <si>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</si>
  <si>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</si>
  <si>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</si>
  <si>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</si>
  <si>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</si>
  <si>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</si>
  <si>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</si>
  <si>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</si>
  <si>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</si>
  <si>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</si>
  <si>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</si>
  <si>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</si>
  <si>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</si>
  <si>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</si>
  <si>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</si>
  <si>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</si>
  <si>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</si>
  <si>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</si>
  <si>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</si>
  <si>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</si>
  <si>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</si>
  <si>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</si>
  <si>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</si>
  <si>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</si>
  <si>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</si>
  <si>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</si>
  <si>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</si>
  <si>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</si>
  <si>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</si>
  <si>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</si>
  <si>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</si>
  <si>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</si>
  <si>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</si>
  <si>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</si>
  <si>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</si>
  <si>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</si>
  <si>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</si>
  <si>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</si>
  <si>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</si>
  <si>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</si>
  <si>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</si>
  <si>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</si>
  <si>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</si>
  <si>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</si>
  <si>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</si>
  <si>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</si>
  <si>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</si>
  <si>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</si>
  <si>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</si>
  <si>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</si>
  <si>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</si>
  <si>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</si>
  <si>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</si>
  <si>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</si>
  <si>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</si>
  <si>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</si>
  <si>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</si>
  <si>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</si>
  <si>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</si>
  <si>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</si>
  <si>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</si>
  <si>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</si>
  <si>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</si>
  <si>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</si>
  <si>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</si>
  <si>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</si>
  <si>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</si>
  <si>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</si>
  <si>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</si>
  <si>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</si>
  <si>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</si>
  <si>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</si>
  <si>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</si>
  <si>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</si>
  <si>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</si>
  <si>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</si>
  <si>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</si>
  <si>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</si>
  <si>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</si>
  <si>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</si>
  <si>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</si>
  <si>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</si>
  <si>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</si>
  <si>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</si>
  <si>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</si>
  <si>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</si>
  <si>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</si>
  <si>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</si>
  <si>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</si>
  <si>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</si>
  <si>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</si>
  <si>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</si>
  <si>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</si>
  <si>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</si>
  <si>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</si>
  <si>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</si>
  <si>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</si>
  <si>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</si>
  <si>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</si>
  <si>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</si>
  <si>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</si>
  <si>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</si>
  <si>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</si>
  <si>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</si>
  <si>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</si>
  <si>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</si>
  <si>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</si>
  <si>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</si>
  <si>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</si>
  <si>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</si>
  <si>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</si>
  <si>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</si>
  <si>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</si>
  <si>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</si>
  <si>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</si>
  <si>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</si>
  <si>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</si>
  <si>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</si>
  <si>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</si>
  <si>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</si>
  <si>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</si>
  <si>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</si>
  <si>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</si>
  <si>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</si>
  <si>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</si>
  <si>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</si>
  <si>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</si>
  <si>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</si>
  <si>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</si>
  <si>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</si>
  <si>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</si>
  <si>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</si>
  <si>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</si>
  <si>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</si>
  <si>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</si>
  <si>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</si>
  <si>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</si>
  <si>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</si>
  <si>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</si>
  <si>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</si>
  <si>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</si>
  <si>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</si>
  <si>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</si>
  <si>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</si>
  <si>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</si>
  <si>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</si>
  <si>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</si>
  <si>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</si>
  <si>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</si>
  <si>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</si>
  <si>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</si>
  <si>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</si>
  <si>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</si>
  <si>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</si>
  <si>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</si>
  <si>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</si>
  <si>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</si>
  <si>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</si>
  <si>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</si>
  <si>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</si>
  <si>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</si>
  <si>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</si>
  <si>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</si>
  <si>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</si>
  <si>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</si>
  <si>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</si>
  <si>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</si>
  <si>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</si>
  <si>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</si>
  <si>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</si>
  <si>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</si>
  <si>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</si>
  <si>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</si>
  <si>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</si>
  <si>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</si>
  <si>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</si>
  <si>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</si>
  <si>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</si>
  <si>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</si>
  <si>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</si>
  <si>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</si>
  <si>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</si>
  <si>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</si>
  <si>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</si>
  <si>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</si>
  <si>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</si>
  <si>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</si>
  <si>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</si>
  <si>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</si>
  <si>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</si>
  <si>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</si>
  <si>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</si>
  <si>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</si>
  <si>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</si>
  <si>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</si>
  <si>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</si>
  <si>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</si>
  <si>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</si>
  <si>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</si>
  <si>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</si>
  <si>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</si>
  <si>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</si>
  <si>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</si>
  <si>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</si>
  <si>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</si>
  <si>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</si>
  <si>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</si>
  <si>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</si>
  <si>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</si>
  <si>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</si>
  <si>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</si>
  <si>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</si>
  <si>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</si>
  <si>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</si>
  <si>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</si>
  <si>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</si>
  <si>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</si>
  <si>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</si>
  <si>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</si>
  <si>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</si>
  <si>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</si>
  <si>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</si>
  <si>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</si>
  <si>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</si>
  <si>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</si>
  <si>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</si>
  <si>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</si>
  <si>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</si>
  <si>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</si>
  <si>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</si>
  <si>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</si>
  <si>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</si>
  <si>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</si>
  <si>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</si>
  <si>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</si>
  <si>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</si>
  <si>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</si>
  <si>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</si>
  <si>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</si>
  <si>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</si>
  <si>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</si>
  <si>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</si>
  <si>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</si>
  <si>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</si>
  <si>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</si>
  <si>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</si>
  <si>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</si>
  <si>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</si>
  <si>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</si>
  <si>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</si>
  <si>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</si>
  <si>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</si>
  <si>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</si>
  <si>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</si>
  <si>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</si>
  <si>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</si>
  <si>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</si>
  <si>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</si>
  <si>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</si>
  <si>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</si>
  <si>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</si>
  <si>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</si>
  <si>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</si>
  <si>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</si>
  <si>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</si>
  <si>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</si>
  <si>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</si>
  <si>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</si>
  <si>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</si>
  <si>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</si>
  <si>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</si>
  <si>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</si>
  <si>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</si>
  <si>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</si>
  <si>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</si>
  <si>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</si>
  <si>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</si>
  <si>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</si>
  <si>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</si>
  <si>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</si>
  <si>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</si>
  <si>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</si>
  <si>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</si>
  <si>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</si>
  <si>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</si>
  <si>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</si>
  <si>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</si>
  <si>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</si>
  <si>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</si>
  <si>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</si>
  <si>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</si>
  <si>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</si>
  <si>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</si>
  <si>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</si>
  <si>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</si>
  <si>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</si>
  <si>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</si>
  <si>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</si>
  <si>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</si>
  <si>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</si>
  <si>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</si>
  <si>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</si>
  <si>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</si>
  <si>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</si>
  <si>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</si>
  <si>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</si>
  <si>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</si>
  <si>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</si>
  <si>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</si>
  <si>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</si>
  <si>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</si>
  <si>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</si>
  <si>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</si>
  <si>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</si>
  <si>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</si>
  <si>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</si>
  <si>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</si>
  <si>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</si>
  <si>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</si>
  <si>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</si>
  <si>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</si>
  <si>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</si>
  <si>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</si>
  <si>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</si>
  <si>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</si>
  <si>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</si>
  <si>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</si>
  <si>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</si>
  <si>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</si>
  <si>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</si>
  <si>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</si>
  <si>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</si>
  <si>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</si>
  <si>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</si>
  <si>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</si>
  <si>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</si>
  <si>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</si>
  <si>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</si>
  <si>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</si>
  <si>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</si>
  <si>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</si>
  <si>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</si>
  <si>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</si>
  <si>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</si>
  <si>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</si>
  <si>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</si>
  <si>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</si>
  <si>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</si>
  <si>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</si>
  <si>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</si>
  <si>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</si>
  <si>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</si>
  <si>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</si>
  <si>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</si>
  <si>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</si>
  <si>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</si>
  <si>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</si>
  <si>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</si>
  <si>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</si>
  <si>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</si>
  <si>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</si>
  <si>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</si>
  <si>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</si>
  <si>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</si>
  <si>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</si>
  <si>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</si>
  <si>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</si>
  <si>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</si>
  <si>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</si>
  <si>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</si>
  <si>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</si>
  <si>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</si>
  <si>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</si>
  <si>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</si>
  <si>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</si>
  <si>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</si>
  <si>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</si>
  <si>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</si>
  <si>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</si>
  <si>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</si>
  <si>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</si>
  <si>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</si>
  <si>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</si>
  <si>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</si>
  <si>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</si>
  <si>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</si>
  <si>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</si>
  <si>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</si>
  <si>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</si>
  <si>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</si>
  <si>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</si>
  <si>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</si>
  <si>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</si>
  <si>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</si>
  <si>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</si>
  <si>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</si>
  <si>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</si>
  <si>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</si>
  <si>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</si>
  <si>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</si>
  <si>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</si>
  <si>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</si>
  <si>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</si>
  <si>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</si>
  <si>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</si>
  <si>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</si>
  <si>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</si>
  <si>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</si>
  <si>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</si>
  <si>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</si>
  <si>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</si>
  <si>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</si>
  <si>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</si>
  <si>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</si>
  <si>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</si>
  <si>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</si>
  <si>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</si>
  <si>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</si>
  <si>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</si>
  <si>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</si>
  <si>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</si>
  <si>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</si>
  <si>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</si>
  <si>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</si>
  <si>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</si>
  <si>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</si>
  <si>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</si>
  <si>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</si>
  <si>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</si>
  <si>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</si>
  <si>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</si>
  <si>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</si>
  <si>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</si>
  <si>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</si>
  <si>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</si>
  <si>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</si>
  <si>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</si>
  <si>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</si>
  <si>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</si>
  <si>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</si>
  <si>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</si>
  <si>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</si>
  <si>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</si>
  <si>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</si>
  <si>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</si>
  <si>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</si>
  <si>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</si>
  <si>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</si>
  <si>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</si>
  <si>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</si>
  <si>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</si>
  <si>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</si>
  <si>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</si>
  <si>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</si>
  <si>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</si>
  <si>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</si>
  <si>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</si>
  <si>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</si>
  <si>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</si>
  <si>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</si>
  <si>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</si>
  <si>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</si>
  <si>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</si>
  <si>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</si>
  <si>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</si>
  <si>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</si>
  <si>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</si>
  <si>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</si>
  <si>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</si>
  <si>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</si>
  <si>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</si>
  <si>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</si>
  <si>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</si>
  <si>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</si>
  <si>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</si>
  <si>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</si>
  <si>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</si>
  <si>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</si>
  <si>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</si>
  <si>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</si>
  <si>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</si>
  <si>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</si>
  <si>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</si>
  <si>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</si>
  <si>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</si>
  <si>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</si>
  <si>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</si>
  <si>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</si>
  <si>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</si>
  <si>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</si>
  <si>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</si>
  <si>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</si>
  <si>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</si>
  <si>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</si>
  <si>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</si>
  <si>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</si>
  <si>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</si>
  <si>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</si>
  <si>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</si>
  <si>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</si>
  <si>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</si>
  <si>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</si>
  <si>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</si>
  <si>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</si>
  <si>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</si>
  <si>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</si>
  <si>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</si>
  <si>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</si>
  <si>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</si>
  <si>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</si>
  <si>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</si>
  <si>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</si>
  <si>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</si>
  <si>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</si>
  <si>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</si>
  <si>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</si>
  <si>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</si>
  <si>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</si>
  <si>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</si>
  <si>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</si>
  <si>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</si>
  <si>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</si>
  <si>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</si>
  <si>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</si>
  <si>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</si>
  <si>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</si>
  <si>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</si>
  <si>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</si>
  <si>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</si>
  <si>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</si>
  <si>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</si>
  <si>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</si>
  <si>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</si>
  <si>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</si>
  <si>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</si>
  <si>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</si>
  <si>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</si>
  <si>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</si>
  <si>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</si>
  <si>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</si>
  <si>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</si>
  <si>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</si>
  <si>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</si>
  <si>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</si>
  <si>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</si>
  <si>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</si>
  <si>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</si>
  <si>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</si>
  <si>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</si>
  <si>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</si>
  <si>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</si>
  <si>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</si>
  <si>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</si>
  <si>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</si>
  <si>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</si>
  <si>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</si>
  <si>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</si>
  <si>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</si>
  <si>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</si>
  <si>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</si>
  <si>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</si>
  <si>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</si>
  <si>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</si>
  <si>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</si>
  <si>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</si>
  <si>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</si>
  <si>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</si>
  <si>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</si>
  <si>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</si>
  <si>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</si>
  <si>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</si>
  <si>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</si>
  <si>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</si>
  <si>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</si>
  <si>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</si>
  <si>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</si>
  <si>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</si>
  <si>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</si>
  <si>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</si>
  <si>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</si>
  <si>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</si>
  <si>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</si>
  <si>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</si>
  <si>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</si>
  <si>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</si>
  <si>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</si>
  <si>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</si>
  <si>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</si>
  <si>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</si>
  <si>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</si>
  <si>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</si>
  <si>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</si>
  <si>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</si>
  <si>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</si>
  <si>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</si>
  <si>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</si>
  <si>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</si>
  <si>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</si>
  <si>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</si>
  <si>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</si>
  <si>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</si>
  <si>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</si>
  <si>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</si>
  <si>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</si>
  <si>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</si>
  <si>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</si>
  <si>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</si>
  <si>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</si>
  <si>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</si>
  <si>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</si>
  <si>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</si>
  <si>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</si>
  <si>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</si>
  <si>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</si>
  <si>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</si>
  <si>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</si>
  <si>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</si>
  <si>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</si>
  <si>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</si>
  <si>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</si>
  <si>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</si>
  <si>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</si>
  <si>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</si>
  <si>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</si>
  <si>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</si>
  <si>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</si>
  <si>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</si>
  <si>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</si>
  <si>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</si>
  <si>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</si>
  <si>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</si>
  <si>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</si>
  <si>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</si>
  <si>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</si>
  <si>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</si>
  <si>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</si>
  <si>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</si>
  <si>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</si>
  <si>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</si>
  <si>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</si>
  <si>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</si>
  <si>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</si>
  <si>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</si>
  <si>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</si>
  <si>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</si>
  <si>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</si>
  <si>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</si>
  <si>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</si>
  <si>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</si>
  <si>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</si>
  <si>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</si>
  <si>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</si>
  <si>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</si>
  <si>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</si>
  <si>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</si>
  <si>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</si>
  <si>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</si>
  <si>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</si>
  <si>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</si>
  <si>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</si>
  <si>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</si>
  <si>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</si>
  <si>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</si>
  <si>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</si>
  <si>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</si>
  <si>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</si>
  <si>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</si>
  <si>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</si>
  <si>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</si>
  <si>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</si>
  <si>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</si>
  <si>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</si>
  <si>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</si>
  <si>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</si>
  <si>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</si>
  <si>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</si>
  <si>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</si>
  <si>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</si>
  <si>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</si>
  <si>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</si>
  <si>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</si>
  <si>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</si>
  <si>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</si>
  <si>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</si>
  <si>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</si>
  <si>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</si>
  <si>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</si>
  <si>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</si>
  <si>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</si>
  <si>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</si>
  <si>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</si>
  <si>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</si>
  <si>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</si>
  <si>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</si>
  <si>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</si>
  <si>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</si>
  <si>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</si>
  <si>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</si>
  <si>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</si>
  <si>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</si>
  <si>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</si>
  <si>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</si>
  <si>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</si>
  <si>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</si>
  <si>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</si>
  <si>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</si>
  <si>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</si>
  <si>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</si>
  <si>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</si>
  <si>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</si>
  <si>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</si>
  <si>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</si>
  <si>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</si>
  <si>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</si>
  <si>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</si>
  <si>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</si>
  <si>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</si>
  <si>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</si>
  <si>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</si>
  <si>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</si>
  <si>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</si>
  <si>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</si>
  <si>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</si>
  <si>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</si>
  <si>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</si>
  <si>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</si>
  <si>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</si>
  <si>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</si>
  <si>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</si>
  <si>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</si>
  <si>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</si>
  <si>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</si>
  <si>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</si>
  <si>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</si>
  <si>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</si>
  <si>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</si>
  <si>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</si>
  <si>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</si>
  <si>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</si>
  <si>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</si>
  <si>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</si>
  <si>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</si>
  <si>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</si>
  <si>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</si>
  <si>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</si>
  <si>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</si>
  <si>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</si>
  <si>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</si>
  <si>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</si>
  <si>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</si>
  <si>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</si>
  <si>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</si>
  <si>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</si>
  <si>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</si>
  <si>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</si>
  <si>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</si>
  <si>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</si>
  <si>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</si>
  <si>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</si>
  <si>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</si>
  <si>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</si>
  <si>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</si>
  <si>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</si>
  <si>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</si>
  <si>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</si>
  <si>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</si>
  <si>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</si>
  <si>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</si>
  <si>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</si>
  <si>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</si>
  <si>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</si>
  <si>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</si>
  <si>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</si>
  <si>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</si>
  <si>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</si>
  <si>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</si>
  <si>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</si>
  <si>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</si>
  <si>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</si>
  <si>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</si>
  <si>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</si>
  <si>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</si>
  <si>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</si>
  <si>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</si>
  <si>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</si>
  <si>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</si>
  <si>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</si>
  <si>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</si>
  <si>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</si>
  <si>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</si>
  <si>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</si>
  <si>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</si>
  <si>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</si>
  <si>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</si>
  <si>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</si>
  <si>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</si>
  <si>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</si>
  <si>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</si>
  <si>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</si>
  <si>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</si>
  <si>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</si>
  <si>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</si>
  <si>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</si>
  <si>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</si>
  <si>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</si>
  <si>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</si>
  <si>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</si>
  <si>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</si>
  <si>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</si>
  <si>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</si>
  <si>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</si>
  <si>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</si>
  <si>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</si>
  <si>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</si>
  <si>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</si>
  <si>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</si>
  <si>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</si>
  <si>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</si>
  <si>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</si>
  <si>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</si>
  <si>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</si>
  <si>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</si>
  <si>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</si>
  <si>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</si>
  <si>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</si>
  <si>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</si>
  <si>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</si>
  <si>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</si>
  <si>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</si>
  <si>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</si>
  <si>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</si>
  <si>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</si>
  <si>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</si>
  <si>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</si>
  <si>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</si>
  <si>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</si>
  <si>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</si>
  <si>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</si>
  <si>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</si>
  <si>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</si>
  <si>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</si>
  <si>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</si>
  <si>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</si>
  <si>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</si>
  <si>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</si>
  <si>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</si>
  <si>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</si>
  <si>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</si>
  <si>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</si>
  <si>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</si>
  <si>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</si>
  <si>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</si>
  <si>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</si>
  <si>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</si>
  <si>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</si>
  <si>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</si>
  <si>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</si>
  <si>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</si>
  <si>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</si>
  <si>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</si>
  <si>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</si>
  <si>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</si>
  <si>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</si>
  <si>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</si>
  <si>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</si>
  <si>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</si>
  <si>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</si>
  <si>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</si>
  <si>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</si>
  <si>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</si>
  <si>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</si>
  <si>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</si>
  <si>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</si>
  <si>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</si>
  <si>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</si>
  <si>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</si>
  <si>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</si>
  <si>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</si>
  <si>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</si>
  <si>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</si>
  <si>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</si>
  <si>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</si>
  <si>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</si>
  <si>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</si>
  <si>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</si>
  <si>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</si>
  <si>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</si>
  <si>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</si>
  <si>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</si>
  <si>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</si>
  <si>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</si>
  <si>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</si>
  <si>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</si>
  <si>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</si>
  <si>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</si>
  <si>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</si>
  <si>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</si>
  <si>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</si>
  <si>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</si>
  <si>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</si>
  <si>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</si>
  <si>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</si>
  <si>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</si>
  <si>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</si>
  <si>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</si>
  <si>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</si>
  <si>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</si>
  <si>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</si>
  <si>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</si>
  <si>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</si>
  <si>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</si>
  <si>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</si>
  <si>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</si>
  <si>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</si>
  <si>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</si>
  <si>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</si>
  <si>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</si>
  <si>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</si>
  <si>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</si>
  <si>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</si>
  <si>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</si>
  <si>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</si>
  <si>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</si>
  <si>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</si>
  <si>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</si>
  <si>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</si>
  <si>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</si>
  <si>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</si>
  <si>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</si>
  <si>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</si>
  <si>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</si>
  <si>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</si>
  <si>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</si>
  <si>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</si>
  <si>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</si>
  <si>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</si>
  <si>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</si>
  <si>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</si>
  <si>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</si>
  <si>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</si>
  <si>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</si>
  <si>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</si>
  <si>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</si>
  <si>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</si>
  <si>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</si>
  <si>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</si>
  <si>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</si>
  <si>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</si>
  <si>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</si>
  <si>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</si>
  <si>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</si>
  <si>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</si>
  <si>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</si>
  <si>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</si>
  <si>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</si>
  <si>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</si>
  <si>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</si>
  <si>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</si>
  <si>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</si>
  <si>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</si>
  <si>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</si>
  <si>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</si>
  <si>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</si>
  <si>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</si>
  <si>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</si>
  <si>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</si>
  <si>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</si>
  <si>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</si>
  <si>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</si>
  <si>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</si>
  <si>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</si>
  <si>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</si>
  <si>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</si>
  <si>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</si>
  <si>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</si>
  <si>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</si>
  <si>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</si>
  <si>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</si>
  <si>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</si>
  <si>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</si>
  <si>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</si>
  <si>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</si>
  <si>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</si>
  <si>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</si>
  <si>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</si>
  <si>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</si>
  <si>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</si>
  <si>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</si>
  <si>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</si>
  <si>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</si>
  <si>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</si>
  <si>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</si>
  <si>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</si>
  <si>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</si>
  <si>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</si>
  <si>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</si>
  <si>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</si>
  <si>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</si>
  <si>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</si>
  <si>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</si>
  <si>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</si>
  <si>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</si>
  <si>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</si>
  <si>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</si>
  <si>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</si>
  <si>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</si>
  <si>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</si>
  <si>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</si>
  <si>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</si>
  <si>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</si>
  <si>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</si>
  <si>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</si>
  <si>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</si>
  <si>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</si>
  <si>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</si>
  <si>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</si>
  <si>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</si>
  <si>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</si>
  <si>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</si>
  <si>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</si>
  <si>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</si>
  <si>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</si>
  <si>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</si>
  <si>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</si>
  <si>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</si>
  <si>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</si>
  <si>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</si>
  <si>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</si>
  <si>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</si>
  <si>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</si>
  <si>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</si>
  <si>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</si>
  <si>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</si>
  <si>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</si>
  <si>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</si>
  <si>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</si>
  <si>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</si>
  <si>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</si>
  <si>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</si>
  <si>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</si>
  <si>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</si>
  <si>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</si>
  <si>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</si>
  <si>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</si>
  <si>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</si>
  <si>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</si>
  <si>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</si>
  <si>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</si>
  <si>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</si>
  <si>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</si>
  <si>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</si>
  <si>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</si>
  <si>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</si>
  <si>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</si>
  <si>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</si>
  <si>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</si>
  <si>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</si>
  <si>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</si>
  <si>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</si>
  <si>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</si>
  <si>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</si>
  <si>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</si>
  <si>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</si>
  <si>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</si>
  <si>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</si>
  <si>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</si>
  <si>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</si>
  <si>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</si>
  <si>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</si>
  <si>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</si>
  <si>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</si>
  <si>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</si>
  <si>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</si>
  <si>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</si>
  <si>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</si>
  <si>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</si>
  <si>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</si>
  <si>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</si>
  <si>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</si>
  <si>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</si>
  <si>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</si>
  <si>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</si>
  <si>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</si>
  <si>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</si>
  <si>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</si>
  <si>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</si>
  <si>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</si>
  <si>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</si>
  <si>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</si>
  <si>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</si>
  <si>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</si>
  <si>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</si>
  <si>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</si>
  <si>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</si>
  <si>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</si>
  <si>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</si>
  <si>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</si>
  <si>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</si>
  <si>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</si>
  <si>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</si>
  <si>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</si>
  <si>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</si>
  <si>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</si>
  <si>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</si>
  <si>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</si>
  <si>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</si>
  <si>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</si>
  <si>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</si>
  <si>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</si>
  <si>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</si>
  <si>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</si>
  <si>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</si>
  <si>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</si>
  <si>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</si>
  <si>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</si>
  <si>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</si>
  <si>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</si>
  <si>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</si>
  <si>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</si>
  <si>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</si>
  <si>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</si>
  <si>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</si>
  <si>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</si>
  <si>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</si>
  <si>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</si>
  <si>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</si>
  <si>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</si>
  <si>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</si>
  <si>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</si>
  <si>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</si>
  <si>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</si>
  <si>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</si>
  <si>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</si>
  <si>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</si>
  <si>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</si>
  <si>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</si>
  <si>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</si>
  <si>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</si>
  <si>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</si>
  <si>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</si>
  <si>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</si>
  <si>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</si>
  <si>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</si>
  <si>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</si>
  <si>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</si>
  <si>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</si>
  <si>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</si>
  <si>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</si>
  <si>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</si>
  <si>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</si>
  <si>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</si>
  <si>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</si>
  <si>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</si>
  <si>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</si>
  <si>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</si>
  <si>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</si>
  <si>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</si>
  <si>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</si>
  <si>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</si>
  <si>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</si>
  <si>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</si>
  <si>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</si>
  <si>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</si>
  <si>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</si>
  <si>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</si>
  <si>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</si>
  <si>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</si>
  <si>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</si>
  <si>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</si>
  <si>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</si>
  <si>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</si>
  <si>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</si>
  <si>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</si>
  <si>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</si>
  <si>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</si>
  <si>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</si>
  <si>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</si>
  <si>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</si>
  <si>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</si>
  <si>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</si>
  <si>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</si>
  <si>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</si>
  <si>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</si>
  <si>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</si>
  <si>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</si>
  <si>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</si>
  <si>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</si>
  <si>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</si>
  <si>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</si>
  <si>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</si>
  <si>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</si>
  <si>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</si>
  <si>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</si>
  <si>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</si>
  <si>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</si>
  <si>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</si>
  <si>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</si>
  <si>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</si>
  <si>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</si>
  <si>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</si>
  <si>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</si>
  <si>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</si>
  <si>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</si>
  <si>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</si>
  <si>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</si>
  <si>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</si>
  <si>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</si>
  <si>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</si>
  <si>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</si>
  <si>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</si>
  <si>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</si>
  <si>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</si>
  <si>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</si>
  <si>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</si>
  <si>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</si>
  <si>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</si>
  <si>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</si>
  <si>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</si>
  <si>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</si>
  <si>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</si>
  <si>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</si>
  <si>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</si>
  <si>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</si>
  <si>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</si>
  <si>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</si>
  <si>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</si>
  <si>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</si>
  <si>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</si>
  <si>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</si>
  <si>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</si>
  <si>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</si>
  <si>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</si>
  <si>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</si>
  <si>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</si>
  <si>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</si>
  <si>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</si>
  <si>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</si>
  <si>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</si>
  <si>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</si>
  <si>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</si>
  <si>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</si>
  <si>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</si>
  <si>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</si>
  <si>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</si>
  <si>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</si>
  <si>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</si>
  <si>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</si>
  <si>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</si>
  <si>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</si>
  <si>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</si>
  <si>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</si>
  <si>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</si>
  <si>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</si>
  <si>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</si>
  <si>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</si>
  <si>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</si>
  <si>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</si>
  <si>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</si>
  <si>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</si>
  <si>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</si>
  <si>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</si>
  <si>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</si>
  <si>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</si>
  <si>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</si>
  <si>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</si>
  <si>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</si>
  <si>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</si>
  <si>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</si>
  <si>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</si>
  <si>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</si>
  <si>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</si>
  <si>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</si>
  <si>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</si>
  <si>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</si>
  <si>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</si>
  <si>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</si>
  <si>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</si>
  <si>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</si>
  <si>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</si>
  <si>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</si>
  <si>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</si>
  <si>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</si>
  <si>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</si>
  <si>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</si>
  <si>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</si>
  <si>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</si>
  <si>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</si>
  <si>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</si>
  <si>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</si>
  <si>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</si>
  <si>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</si>
  <si>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</si>
  <si>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</si>
  <si>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</si>
  <si>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</si>
  <si>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</si>
  <si>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</si>
  <si>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</si>
  <si>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</si>
  <si>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</si>
  <si>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</si>
  <si>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</si>
  <si>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</si>
  <si>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</si>
  <si>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</si>
  <si>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</si>
  <si>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</si>
  <si>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</si>
  <si>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</si>
  <si>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</si>
  <si>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</si>
  <si>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</si>
  <si>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</si>
  <si>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</si>
  <si>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</si>
  <si>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</si>
  <si>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</si>
  <si>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</si>
  <si>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</si>
  <si>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</si>
  <si>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</si>
  <si>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</si>
  <si>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</si>
  <si>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</si>
  <si>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</si>
  <si>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</si>
  <si>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</si>
  <si>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</si>
  <si>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</si>
  <si>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</si>
  <si>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</si>
  <si>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</si>
  <si>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</si>
  <si>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</si>
  <si>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</si>
  <si>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</si>
  <si>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</si>
  <si>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</si>
  <si>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</si>
  <si>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</si>
  <si>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</si>
  <si>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</si>
  <si>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</si>
  <si>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</si>
  <si>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</si>
  <si>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</si>
  <si>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</si>
  <si>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</si>
  <si>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</si>
  <si>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</si>
  <si>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</si>
  <si>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</si>
  <si>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</si>
  <si>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</si>
  <si>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</si>
  <si>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</si>
  <si>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</si>
  <si>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</si>
  <si>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</si>
  <si>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</si>
  <si>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</si>
  <si>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</si>
  <si>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</si>
  <si>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</si>
  <si>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</si>
  <si>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</si>
  <si>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</si>
  <si>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</si>
  <si>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</si>
  <si>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</si>
  <si>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</si>
  <si>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</si>
  <si>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</si>
  <si>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</si>
  <si>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</si>
  <si>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</si>
  <si>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</si>
  <si>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</si>
  <si>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</si>
  <si>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</si>
  <si>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</si>
  <si>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</si>
  <si>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</si>
  <si>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</si>
  <si>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</si>
  <si>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</si>
  <si>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</si>
  <si>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</si>
  <si>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</si>
  <si>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</si>
  <si>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</si>
  <si>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</si>
  <si>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</si>
  <si>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</si>
  <si>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</si>
  <si>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</si>
  <si>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</si>
  <si>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</si>
  <si>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</si>
  <si>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</si>
  <si>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</si>
  <si>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</si>
  <si>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</si>
  <si>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</si>
  <si>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</si>
  <si>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</si>
  <si>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</si>
  <si>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</si>
  <si>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</si>
  <si>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</si>
  <si>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</si>
  <si>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</si>
  <si>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</si>
  <si>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</si>
  <si>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</si>
  <si>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</si>
  <si>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</si>
  <si>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</si>
  <si>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</si>
  <si>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</si>
  <si>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</si>
  <si>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</si>
  <si>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</si>
  <si>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</si>
  <si>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</si>
  <si>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</si>
  <si>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</si>
  <si>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</si>
  <si>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</si>
  <si>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</si>
  <si>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</si>
  <si>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</si>
  <si>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</si>
  <si>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</si>
  <si>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</si>
  <si>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</si>
  <si>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</si>
  <si>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</si>
  <si>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</si>
  <si>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</si>
  <si>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</si>
  <si>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</si>
  <si>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</si>
  <si>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</si>
  <si>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</si>
  <si>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</si>
  <si>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</si>
  <si>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</si>
  <si>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</si>
  <si>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</si>
  <si>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</si>
  <si>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</si>
  <si>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</si>
  <si>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</si>
  <si>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</si>
  <si>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</si>
  <si>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</si>
  <si>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</si>
  <si>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</si>
  <si>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</si>
  <si>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</si>
  <si>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</si>
  <si>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</si>
  <si>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</si>
  <si>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</si>
  <si>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</si>
  <si>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</si>
  <si>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</si>
  <si>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</si>
  <si>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</si>
  <si>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</si>
  <si>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</si>
  <si>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</si>
  <si>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</si>
  <si>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</si>
  <si>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</si>
  <si>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</si>
  <si>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</si>
  <si>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</si>
  <si>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</si>
  <si>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</si>
  <si>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</si>
  <si>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</si>
  <si>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</si>
  <si>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</si>
  <si>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</si>
  <si>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</si>
  <si>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</si>
  <si>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</si>
  <si>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</si>
  <si>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</si>
  <si>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</si>
  <si>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</si>
  <si>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</si>
  <si>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</si>
  <si>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</si>
  <si>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</si>
  <si>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</si>
  <si>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</si>
  <si>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</si>
  <si>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</si>
  <si>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</si>
  <si>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</si>
  <si>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</si>
  <si>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</si>
  <si>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</si>
  <si>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</si>
  <si>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</si>
  <si>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</si>
  <si>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</si>
  <si>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</si>
  <si>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</si>
  <si>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</si>
  <si>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</si>
  <si>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</si>
  <si>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</si>
  <si>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</si>
  <si>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</si>
  <si>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</si>
  <si>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</si>
  <si>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</si>
  <si>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</si>
  <si>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</si>
  <si>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</si>
  <si>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</si>
  <si>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</si>
  <si>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</si>
  <si>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</si>
  <si>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</si>
  <si>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</si>
  <si>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</si>
  <si>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</si>
  <si>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</si>
  <si>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</si>
  <si>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</si>
  <si>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</si>
  <si>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</si>
  <si>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</si>
  <si>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</si>
  <si>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</si>
  <si>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</si>
  <si>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</si>
  <si>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</si>
  <si>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</si>
  <si>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</si>
  <si>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</si>
  <si>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</si>
  <si>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</si>
  <si>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</si>
  <si>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</si>
  <si>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</si>
  <si>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</si>
  <si>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</si>
  <si>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</si>
  <si>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</si>
  <si>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</si>
  <si>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</si>
  <si>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</si>
  <si>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</si>
  <si>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</si>
  <si>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</si>
  <si>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</si>
  <si>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</si>
  <si>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</si>
  <si>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</si>
  <si>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</si>
  <si>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</si>
  <si>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</si>
  <si>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</si>
  <si>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</si>
  <si>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</si>
  <si>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</si>
  <si>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</si>
  <si>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</si>
  <si>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</si>
  <si>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</si>
  <si>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</si>
  <si>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</si>
  <si>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</si>
  <si>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</si>
  <si>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</si>
  <si>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</si>
  <si>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</si>
  <si>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</si>
  <si>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</si>
  <si>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</si>
  <si>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</si>
  <si>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</si>
  <si>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</si>
  <si>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</si>
  <si>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</si>
  <si>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</si>
  <si>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</si>
  <si>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</si>
  <si>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</si>
  <si>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</si>
  <si>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</si>
  <si>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</si>
  <si>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</si>
  <si>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</si>
  <si>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</si>
  <si>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</si>
  <si>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</si>
  <si>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</si>
  <si>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</si>
  <si>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</si>
  <si>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</si>
  <si>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</si>
  <si>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</si>
  <si>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</si>
  <si>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</si>
  <si>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</si>
  <si>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</si>
  <si>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</si>
  <si>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</si>
  <si>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</si>
  <si>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</si>
  <si>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</si>
  <si>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</si>
  <si>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</si>
  <si>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</si>
  <si>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</si>
  <si>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</si>
  <si>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</si>
  <si>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</si>
  <si>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</si>
  <si>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</si>
  <si>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</si>
  <si>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</si>
  <si>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</si>
  <si>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</si>
  <si>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</si>
  <si>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</si>
  <si>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</si>
  <si>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</si>
  <si>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</si>
  <si>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</si>
  <si>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</si>
  <si>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</si>
  <si>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</si>
  <si>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</si>
  <si>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</si>
  <si>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</si>
  <si>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</si>
  <si>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</si>
  <si>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</si>
  <si>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</si>
  <si>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</si>
  <si>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</si>
  <si>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</si>
  <si>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</si>
  <si>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</si>
  <si>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</si>
  <si>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</si>
  <si>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</si>
  <si>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</si>
  <si>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</si>
  <si>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</si>
  <si>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</si>
  <si>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</si>
  <si>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</si>
  <si>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</si>
  <si>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</si>
  <si>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</si>
  <si>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</si>
  <si>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</si>
  <si>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</si>
  <si>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</si>
  <si>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</si>
  <si>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</si>
  <si>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</si>
  <si>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</si>
  <si>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</si>
  <si>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</si>
  <si>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</si>
  <si>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</si>
  <si>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</si>
  <si>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</si>
  <si>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</si>
  <si>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</si>
  <si>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</si>
  <si>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</si>
  <si>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</si>
  <si>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</si>
  <si>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</si>
  <si>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</si>
  <si>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</si>
  <si>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</si>
  <si>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</si>
  <si>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</si>
  <si>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</si>
  <si>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</si>
  <si>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</si>
  <si>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</si>
  <si>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</si>
  <si>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</si>
  <si>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</si>
  <si>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</si>
  <si>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</si>
  <si>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</si>
  <si>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</si>
  <si>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</si>
  <si>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</si>
  <si>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</si>
  <si>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</si>
  <si>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</si>
  <si>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</si>
  <si>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</si>
  <si>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</si>
  <si>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</si>
  <si>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</si>
  <si>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</si>
  <si>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</si>
  <si>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</si>
  <si>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</si>
  <si>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</si>
  <si>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</si>
  <si>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</si>
  <si>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</si>
  <si>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</si>
  <si>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</si>
  <si>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</si>
  <si>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</si>
  <si>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</si>
  <si>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</si>
  <si>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</si>
  <si>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</si>
  <si>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</si>
  <si>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</si>
  <si>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</si>
  <si>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</si>
  <si>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</si>
  <si>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</si>
  <si>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</si>
  <si>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</si>
  <si>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</si>
  <si>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</si>
  <si>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</si>
  <si>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</si>
  <si>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</si>
  <si>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</si>
  <si>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</si>
  <si>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</si>
  <si>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</si>
  <si>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</si>
  <si>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</si>
  <si>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</si>
  <si>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</si>
  <si>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</si>
  <si>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</si>
  <si>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</si>
  <si>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</si>
  <si>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</si>
  <si>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</si>
  <si>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</si>
  <si>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</si>
  <si>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</si>
  <si>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</si>
  <si>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</si>
  <si>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</si>
  <si>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</si>
  <si>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</si>
  <si>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</si>
  <si>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</si>
  <si>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</si>
  <si>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</si>
  <si>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</si>
  <si>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</si>
  <si>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</si>
  <si>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</si>
  <si>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</si>
  <si>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</si>
  <si>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</si>
  <si>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</si>
  <si>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</si>
  <si>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</si>
  <si>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</si>
  <si>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</si>
  <si>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</si>
  <si>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</si>
  <si>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</si>
  <si>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</si>
  <si>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</si>
  <si>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</si>
  <si>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</si>
  <si>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</si>
  <si>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</si>
  <si>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</si>
  <si>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</si>
  <si>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</si>
  <si>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</si>
  <si>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</si>
  <si>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</si>
  <si>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</si>
  <si>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</si>
  <si>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</si>
  <si>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</si>
  <si>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</si>
  <si>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</si>
  <si>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</si>
  <si>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</si>
  <si>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</si>
  <si>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</si>
  <si>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</si>
  <si>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</si>
  <si>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</si>
  <si>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</si>
  <si>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</si>
  <si>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</si>
  <si>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</si>
  <si>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</si>
  <si>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</si>
  <si>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</si>
  <si>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</si>
  <si>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</si>
  <si>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</si>
  <si>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</si>
  <si>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</si>
  <si>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</si>
  <si>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</si>
  <si>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</si>
  <si>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</si>
  <si>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</si>
  <si>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</si>
  <si>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</si>
  <si>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</si>
  <si>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</si>
  <si>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</si>
  <si>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</si>
  <si>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</si>
  <si>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</si>
  <si>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</si>
  <si>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</si>
  <si>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</si>
  <si>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</si>
  <si>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</si>
  <si>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</si>
  <si>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</si>
  <si>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</si>
  <si>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</si>
  <si>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</si>
  <si>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</si>
  <si>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</si>
  <si>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</si>
  <si>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</si>
  <si>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</si>
  <si>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</si>
  <si>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</si>
  <si>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</si>
  <si>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</si>
  <si>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</si>
  <si>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</si>
  <si>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</si>
  <si>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</si>
  <si>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</si>
  <si>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</si>
  <si>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</si>
  <si>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</si>
  <si>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</si>
  <si>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</si>
  <si>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</si>
  <si>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</si>
  <si>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</si>
  <si>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</si>
  <si>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</si>
  <si>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</si>
  <si>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</si>
  <si>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</si>
  <si>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</si>
  <si>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</si>
  <si>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</si>
  <si>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</si>
  <si>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</si>
  <si>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</si>
  <si>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</si>
  <si>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</si>
  <si>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</si>
  <si>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</si>
  <si>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</si>
  <si>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</si>
  <si>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</si>
  <si>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</si>
  <si>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</si>
  <si>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</si>
  <si>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</si>
  <si>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</si>
  <si>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</si>
  <si>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</si>
  <si>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</si>
  <si>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</si>
  <si>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</si>
  <si>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</si>
  <si>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</si>
  <si>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</si>
  <si>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</si>
  <si>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</si>
  <si>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</si>
  <si>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</si>
  <si>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</si>
  <si>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</si>
  <si>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</si>
  <si>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</si>
  <si>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</si>
  <si>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</si>
  <si>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</si>
  <si>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</si>
  <si>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</si>
  <si>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</si>
  <si>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</si>
  <si>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</si>
  <si>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</si>
  <si>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</si>
  <si>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</si>
  <si>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</si>
  <si>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</si>
  <si>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</si>
  <si>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</si>
  <si>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</si>
  <si>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</si>
  <si>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</si>
  <si>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</si>
  <si>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</si>
  <si>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</si>
  <si>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</si>
  <si>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</si>
  <si>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</si>
  <si>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</si>
  <si>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</si>
  <si>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</si>
  <si>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</si>
  <si>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</si>
  <si>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</si>
  <si>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</si>
  <si>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</si>
  <si>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</si>
  <si>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</si>
  <si>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</si>
  <si>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</si>
  <si>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</si>
  <si>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Date created conversion</t>
  </si>
  <si>
    <t>Date ended conversion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</si>
  <si>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</si>
  <si>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</si>
  <si>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</si>
  <si>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</si>
  <si>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</si>
  <si>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</si>
  <si>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</si>
  <si>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</si>
  <si>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</si>
  <si>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</si>
  <si>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</si>
  <si>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</si>
  <si>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</si>
  <si>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</si>
  <si>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</si>
  <si>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</si>
  <si>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</si>
  <si>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</si>
  <si>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</si>
  <si>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</si>
  <si>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</si>
  <si>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</si>
  <si>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</si>
  <si>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</si>
  <si>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</si>
  <si>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</si>
  <si>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</si>
  <si>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</si>
  <si>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</si>
  <si>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</si>
  <si>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</si>
  <si>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</si>
  <si>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</si>
  <si>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</si>
  <si>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</si>
  <si>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</si>
  <si>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</si>
  <si>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</si>
  <si>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</si>
  <si>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</si>
  <si>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</si>
  <si>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</si>
  <si>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</si>
  <si>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</si>
  <si>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</si>
  <si>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</si>
  <si>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</si>
  <si>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</si>
  <si>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</si>
  <si>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</si>
  <si>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</si>
  <si>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</si>
  <si>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</si>
  <si>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Count of Parent category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</si>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</sst>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70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16" fillId="3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" fontId="16" fillId="33" borderId="0" xfId="0" applyNumberFormat="1" applyFont="1" applyFill="1" applyAlignment="1">
      <alignment horizontal="center"/>
    </xf>
    <xf numFmtId="4" fontId="0" fillId="0" borderId="0" xfId="0" applyNumberFormat="1"/>
    <xf numFmtId="164" fontId="16" fillId="33" borderId="0" xfId="0" applyNumberFormat="1" applyFont="1" applyFill="1" applyAlignment="1">
      <alignment horizontal="center"/>
    </xf>
    <xf numFmtId="43" fontId="0" fillId="0" borderId="0" xfId="43" applyFont="1"/>
    <xf numFmtId="9" fontId="0" fillId="0" borderId="0" xfId="0" applyNumberFormat="1"/>
    <xf numFmtId="0" fontId="16" fillId="34" borderId="10" xfId="0" applyFont="1" applyFill="1" applyBorder="1"/>
    <xf numFmtId="0" fontId="0" fillId="0" borderId="0" xfId="0" applyNumberFormat="1"/>
    <xf numFmtId="170" fontId="0" fillId="0" borderId="0" xfId="43" applyNumberFormat="1" applyFont="1"/>
    <xf numFmtId="0" fontId="16" fillId="33" borderId="0" xfId="42" applyNumberFormat="1" applyFont="1" applyFill="1" applyAlignment="1">
      <alignment horizontal="center"/>
    </xf>
    <xf numFmtId="0" fontId="0" fillId="0" borderId="0" xfId="42" applyNumberFormat="1" applyFont="1"/>
    <xf numFmtId="1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5"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category!PivotTable1</c:name>
    <c:fmtId val="4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D-49B2-9D60-7B172BC60360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2D-49B2-9D60-7B172BC60360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2D-49B2-9D60-7B172BC60360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2D-49B2-9D60-7B172BC60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3903695"/>
        <c:axId val="321005167"/>
        <c:axId val="0"/>
      </c:bar3DChart>
      <c:catAx>
        <c:axId val="41390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05167"/>
        <c:crosses val="autoZero"/>
        <c:auto val="1"/>
        <c:lblAlgn val="ctr"/>
        <c:lblOffset val="100"/>
        <c:noMultiLvlLbl val="0"/>
      </c:catAx>
      <c:valAx>
        <c:axId val="32100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90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[CrowdfundingBook.xlsx]Sub_Category!PivotTable2</c:name>
    <c:fmtId val="7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Sub_Category!$B$4:$B$5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D-448B-B316-7A20B4B20EEA}"/>
            </c:ext>
          </c:extLst>
        </c:ser>
        <c:ser>
          <c:idx val="1"/>
          <c:order val="1"/>
          <c:tx>
            <c:strRef>
              <c:f>Sub_Category!$C$4:$C$5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D-448B-B316-7A20B4B20EEA}"/>
            </c:ext>
          </c:extLst>
        </c:ser>
        <c:ser>
          <c:idx val="2"/>
          <c:order val="2"/>
          <c:tx>
            <c:strRef>
              <c:f>Sub_Category!$D$4:$D$5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D-448B-B316-7A20B4B20EEA}"/>
            </c:ext>
          </c:extLst>
        </c:ser>
        <c:ser>
          <c:idx val="3"/>
          <c:order val="3"/>
          <c:tx>
            <c:strRef>
              <c:f>Sub_Category!$E$4:$E$5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8D-448B-B316-7A20B4B20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1598479"/>
        <c:axId val="409529599"/>
        <c:axId val="0"/>
      </c:bar3DChart>
      <c:catAx>
        <c:axId val="41159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29599"/>
        <c:crosses val="autoZero"/>
        <c:auto val="1"/>
        <c:lblAlgn val="ctr"/>
        <c:lblOffset val="100"/>
        <c:noMultiLvlLbl val="0"/>
      </c:catAx>
      <c:valAx>
        <c:axId val="40952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9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[CrowdfundingBook.xlsx]outcome!PivotTable4</c:name>
    <c:fmtId val="15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3-422C-9E6A-318373D3EDA5}"/>
            </c:ext>
          </c:extLst>
        </c:ser>
        <c:ser>
          <c:idx val="1"/>
          <c:order val="1"/>
          <c:tx>
            <c:strRef>
              <c:f>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3-422C-9E6A-318373D3EDA5}"/>
            </c:ext>
          </c:extLst>
        </c:ser>
        <c:ser>
          <c:idx val="2"/>
          <c:order val="2"/>
          <c:tx>
            <c:strRef>
              <c:f>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23-422C-9E6A-318373D3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679711"/>
        <c:axId val="2024586895"/>
      </c:lineChart>
      <c:catAx>
        <c:axId val="3586797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586895"/>
        <c:crosses val="autoZero"/>
        <c:auto val="1"/>
        <c:lblAlgn val="ctr"/>
        <c:lblOffset val="100"/>
        <c:noMultiLvlLbl val="0"/>
      </c:catAx>
      <c:valAx>
        <c:axId val="20245868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7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B-474C-AD5E-1562D1173CB0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B-474C-AD5E-1562D1173CB0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AB-474C-AD5E-1562D1173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218736"/>
        <c:axId val="1007594912"/>
      </c:lineChart>
      <c:catAx>
        <c:axId val="10282187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94912"/>
        <c:crosses val="autoZero"/>
        <c:auto val="1"/>
        <c:lblAlgn val="ctr"/>
        <c:lblOffset val="100"/>
        <c:noMultiLvlLbl val="0"/>
      </c:catAx>
      <c:valAx>
        <c:axId val="1007594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1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395287</xdr:colOff>
      <xdr:row>0</xdr:row>
      <xdr:rowOff>200024</xdr:rowOff>
    </xdr:from>
    <xdr:to>
      <xdr:col>14</xdr:col>
      <xdr:colOff>352425</xdr:colOff>
      <xdr:row>21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906894-619E-DD91-C2A1-B014884EB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423862</xdr:colOff>
      <xdr:row>2</xdr:row>
      <xdr:rowOff>95249</xdr:rowOff>
    </xdr:from>
    <xdr:to>
      <xdr:col>14</xdr:col>
      <xdr:colOff>590550</xdr:colOff>
      <xdr:row>23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FECA48-438C-4DD0-9C15-1926AB33D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166687</xdr:colOff>
      <xdr:row>3</xdr:row>
      <xdr:rowOff>66675</xdr:rowOff>
    </xdr:from>
    <xdr:to>
      <xdr:col>17</xdr:col>
      <xdr:colOff>228600</xdr:colOff>
      <xdr:row>17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D6D41E-9C16-D4DD-A58C-5DA0383F9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13</xdr:row>
      <xdr:rowOff>190500</xdr:rowOff>
    </xdr:from>
    <xdr:to>
      <xdr:col>7</xdr:col>
      <xdr:colOff>1343025</xdr:colOff>
      <xdr:row>27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A54504-1C00-9C15-C3F4-69187A8C4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lta" refreshedDate="45202.789329050924" createdVersion="8" refreshedVersion="8" minRefreshableVersion="3" recordCount="1000" xr:uid="{E539D8D2-6B73-4E4B-9C2E-970D07CC4A16}">
  <cacheSource type="worksheet">
    <worksheetSource ref="A1:U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/>
    </cacheField>
    <cacheField name="Date ended conversion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1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x v="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x v="1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x v="2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x v="3"/>
    <x v="3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x v="4"/>
    <x v="4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x v="5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x v="6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x v="7"/>
    <x v="7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x v="8"/>
    <x v="8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x v="9"/>
    <x v="9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x v="1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x v="11"/>
    <x v="11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x v="12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x v="13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x v="14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x v="15"/>
    <x v="15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x v="16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x v="17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x v="18"/>
    <x v="18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x v="19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x v="2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x v="21"/>
    <x v="21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x v="22"/>
    <x v="22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x v="23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x v="24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x v="25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x v="26"/>
    <x v="26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x v="27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x v="28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x v="29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x v="3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x v="31"/>
    <x v="31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x v="32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x v="33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x v="34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x v="35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x v="36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x v="37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x v="38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x v="39"/>
    <x v="39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x v="4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x v="41"/>
    <x v="41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x v="42"/>
    <x v="42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x v="43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x v="44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x v="45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x v="46"/>
    <x v="46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x v="47"/>
    <x v="47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x v="48"/>
    <x v="48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x v="49"/>
    <x v="49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x v="5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x v="51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x v="52"/>
    <x v="52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x v="53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x v="54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x v="55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x v="56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x v="57"/>
    <x v="57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x v="58"/>
    <x v="58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x v="59"/>
    <x v="59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x v="6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x v="61"/>
    <x v="61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x v="62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x v="63"/>
    <x v="63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x v="64"/>
    <x v="64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x v="65"/>
    <x v="65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x v="66"/>
    <x v="66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x v="67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x v="68"/>
    <x v="68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x v="69"/>
    <x v="69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x v="7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x v="49"/>
    <x v="71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x v="71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x v="72"/>
    <x v="73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x v="73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x v="74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x v="75"/>
    <x v="76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x v="76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x v="77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x v="78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x v="79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x v="80"/>
    <x v="81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x v="4"/>
    <x v="82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x v="81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x v="82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x v="83"/>
    <x v="85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x v="84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x v="85"/>
    <x v="87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x v="86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x v="87"/>
    <x v="89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x v="88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x v="89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x v="4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x v="90"/>
    <x v="93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x v="91"/>
    <x v="94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x v="92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x v="36"/>
    <x v="96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x v="93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x v="94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x v="95"/>
    <x v="98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x v="96"/>
    <x v="99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x v="97"/>
    <x v="1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x v="98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x v="99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x v="1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x v="101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x v="102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x v="103"/>
    <x v="106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x v="104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x v="105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x v="106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x v="107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x v="108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x v="109"/>
    <x v="112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x v="11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x v="111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x v="112"/>
    <x v="115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x v="113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x v="114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x v="115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x v="116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x v="117"/>
    <x v="33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x v="95"/>
    <x v="12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x v="118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x v="119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x v="120"/>
    <x v="123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x v="121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x v="122"/>
    <x v="125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x v="123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x v="97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x v="124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x v="125"/>
    <x v="129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x v="126"/>
    <x v="13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x v="127"/>
    <x v="131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x v="128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x v="129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x v="13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x v="131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x v="132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x v="133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x v="134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x v="135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x v="136"/>
    <x v="107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x v="137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x v="138"/>
    <x v="141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x v="139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x v="14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x v="141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x v="142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x v="143"/>
    <x v="146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x v="144"/>
    <x v="147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x v="145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x v="146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x v="147"/>
    <x v="15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x v="148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x v="149"/>
    <x v="152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x v="150"/>
    <x v="153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x v="151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x v="152"/>
    <x v="155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x v="153"/>
    <x v="156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x v="154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x v="155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x v="156"/>
    <x v="159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x v="157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x v="158"/>
    <x v="161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x v="159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x v="16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x v="161"/>
    <x v="164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x v="162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x v="163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x v="164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x v="165"/>
    <x v="168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x v="166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x v="167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x v="168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x v="169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x v="17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x v="171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x v="172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x v="173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x v="174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x v="175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x v="176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x v="177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x v="178"/>
    <x v="181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x v="179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x v="180"/>
    <x v="183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x v="181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x v="182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x v="183"/>
    <x v="186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x v="184"/>
    <x v="187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x v="185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x v="186"/>
    <x v="189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x v="187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x v="188"/>
    <x v="191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x v="189"/>
    <x v="192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x v="19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x v="191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x v="192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x v="193"/>
    <x v="195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x v="194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x v="195"/>
    <x v="196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x v="196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x v="197"/>
    <x v="198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x v="198"/>
    <x v="199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x v="199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x v="2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x v="201"/>
    <x v="202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x v="202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x v="203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x v="204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x v="205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x v="206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x v="207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x v="208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x v="209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x v="21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x v="211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x v="212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x v="213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x v="214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x v="215"/>
    <x v="216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x v="216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x v="217"/>
    <x v="218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x v="218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x v="219"/>
    <x v="22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x v="122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x v="22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x v="221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x v="222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x v="223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x v="224"/>
    <x v="225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x v="225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x v="226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x v="227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x v="228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x v="229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x v="23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x v="231"/>
    <x v="232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x v="232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x v="233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x v="234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x v="235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x v="236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x v="237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x v="238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x v="239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x v="24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x v="241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x v="242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x v="243"/>
    <x v="67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x v="244"/>
    <x v="243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x v="245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x v="246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x v="247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x v="248"/>
    <x v="247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x v="249"/>
    <x v="248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x v="25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x v="251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x v="252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x v="253"/>
    <x v="136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x v="254"/>
    <x v="252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x v="255"/>
    <x v="253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x v="256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x v="257"/>
    <x v="255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x v="258"/>
    <x v="256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x v="259"/>
    <x v="257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x v="260"/>
    <x v="258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x v="261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x v="262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x v="263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x v="264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x v="265"/>
    <x v="263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x v="266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x v="267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x v="153"/>
    <x v="266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x v="268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x v="269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x v="27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x v="271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x v="272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x v="273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x v="274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x v="148"/>
    <x v="273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x v="275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x v="276"/>
    <x v="275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x v="72"/>
    <x v="276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x v="277"/>
    <x v="277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x v="278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x v="71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x v="279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x v="28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x v="281"/>
    <x v="282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x v="282"/>
    <x v="283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x v="283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x v="284"/>
    <x v="285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x v="285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x v="286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x v="287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x v="288"/>
    <x v="289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x v="289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x v="29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x v="18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x v="291"/>
    <x v="293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x v="292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x v="293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x v="294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x v="295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x v="296"/>
    <x v="298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x v="297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x v="298"/>
    <x v="3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x v="299"/>
    <x v="247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x v="300"/>
    <x v="244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x v="301"/>
    <x v="301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x v="162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x v="302"/>
    <x v="302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x v="303"/>
    <x v="303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x v="304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x v="305"/>
    <x v="305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x v="306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x v="307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x v="308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x v="309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x v="31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x v="311"/>
    <x v="311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x v="312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x v="313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x v="314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x v="315"/>
    <x v="314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x v="316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x v="317"/>
    <x v="316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x v="318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x v="319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x v="320"/>
    <x v="319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x v="321"/>
    <x v="32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x v="322"/>
    <x v="32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x v="323"/>
    <x v="321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x v="324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x v="325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x v="326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x v="327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x v="328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x v="329"/>
    <x v="327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x v="151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x v="33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x v="331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x v="332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x v="333"/>
    <x v="332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x v="334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x v="335"/>
    <x v="296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x v="336"/>
    <x v="334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x v="337"/>
    <x v="335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x v="338"/>
    <x v="336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x v="339"/>
    <x v="337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x v="34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x v="341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x v="342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x v="343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x v="344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x v="127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x v="345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x v="346"/>
    <x v="345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x v="347"/>
    <x v="65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x v="348"/>
    <x v="346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x v="349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x v="35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x v="351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x v="33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x v="352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x v="353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x v="354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x v="355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x v="356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x v="357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x v="358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x v="359"/>
    <x v="358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x v="36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x v="361"/>
    <x v="12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x v="362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x v="363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x v="364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x v="365"/>
    <x v="363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x v="366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x v="285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x v="367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x v="368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x v="369"/>
    <x v="367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x v="370"/>
    <x v="368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x v="371"/>
    <x v="369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x v="372"/>
    <x v="37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x v="373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x v="374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x v="375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x v="376"/>
    <x v="373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x v="377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x v="378"/>
    <x v="375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x v="379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x v="380"/>
    <x v="377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x v="103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x v="381"/>
    <x v="379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x v="382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x v="383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x v="384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x v="385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x v="386"/>
    <x v="383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x v="387"/>
    <x v="384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x v="388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x v="389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x v="39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x v="391"/>
    <x v="388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x v="277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x v="392"/>
    <x v="389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x v="393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x v="394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x v="395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x v="396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x v="397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x v="398"/>
    <x v="395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x v="399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x v="348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x v="400"/>
    <x v="398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x v="401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x v="402"/>
    <x v="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x v="403"/>
    <x v="116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x v="404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x v="405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x v="406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x v="407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x v="408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x v="409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x v="410"/>
    <x v="407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x v="312"/>
    <x v="408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x v="411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x v="412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x v="413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x v="414"/>
    <x v="412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x v="354"/>
    <x v="413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x v="415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x v="416"/>
    <x v="415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x v="417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x v="418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x v="419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x v="420"/>
    <x v="419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x v="421"/>
    <x v="42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x v="422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x v="423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x v="424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x v="425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x v="426"/>
    <x v="425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x v="427"/>
    <x v="426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x v="428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x v="429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x v="43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x v="431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x v="432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x v="433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x v="434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x v="435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x v="436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x v="437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x v="438"/>
    <x v="8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x v="439"/>
    <x v="436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x v="44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x v="441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x v="442"/>
    <x v="438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x v="443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x v="444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x v="445"/>
    <x v="441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x v="368"/>
    <x v="442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x v="446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x v="447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x v="448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x v="178"/>
    <x v="445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x v="449"/>
    <x v="446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x v="45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x v="451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x v="452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x v="453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x v="454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x v="455"/>
    <x v="451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x v="456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x v="457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x v="458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x v="459"/>
    <x v="455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x v="46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x v="461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x v="462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x v="463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x v="464"/>
    <x v="46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x v="465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x v="466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x v="467"/>
    <x v="463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x v="468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x v="469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x v="47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x v="471"/>
    <x v="467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x v="472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x v="473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x v="474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x v="475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x v="380"/>
    <x v="472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x v="353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x v="476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x v="477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x v="478"/>
    <x v="443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x v="479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x v="48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x v="481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x v="482"/>
    <x v="192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x v="483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x v="484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x v="265"/>
    <x v="479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x v="485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x v="486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x v="412"/>
    <x v="481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x v="487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x v="488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x v="489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x v="442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x v="437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x v="490"/>
    <x v="485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x v="491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x v="163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x v="492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x v="493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x v="494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x v="495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x v="496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x v="497"/>
    <x v="492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x v="18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x v="498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x v="499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x v="5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x v="5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x v="501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x v="502"/>
    <x v="499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x v="52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x v="503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x v="504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x v="505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x v="506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x v="507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x v="508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x v="509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x v="510"/>
    <x v="508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x v="511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x v="512"/>
    <x v="51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x v="513"/>
    <x v="511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x v="514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x v="515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x v="516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x v="517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x v="518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x v="519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x v="520"/>
    <x v="518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x v="219"/>
    <x v="519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x v="521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x v="522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x v="523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x v="524"/>
    <x v="523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x v="348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x v="28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x v="525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x v="526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x v="527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x v="528"/>
    <x v="528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x v="529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x v="360"/>
    <x v="529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x v="254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x v="53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x v="531"/>
    <x v="515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x v="532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x v="533"/>
    <x v="533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x v="534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x v="535"/>
    <x v="534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x v="536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x v="537"/>
    <x v="535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x v="538"/>
    <x v="536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x v="539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x v="540"/>
    <x v="538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x v="541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x v="542"/>
    <x v="54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x v="543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x v="544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x v="545"/>
    <x v="542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x v="546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x v="547"/>
    <x v="544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x v="548"/>
    <x v="35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x v="298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x v="549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x v="55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x v="551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x v="552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x v="238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x v="553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x v="554"/>
    <x v="551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x v="496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x v="555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x v="556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x v="557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x v="558"/>
    <x v="555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x v="559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x v="56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x v="561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x v="562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x v="563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x v="529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x v="564"/>
    <x v="559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x v="565"/>
    <x v="426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x v="566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x v="567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x v="568"/>
    <x v="562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x v="569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x v="57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x v="571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x v="572"/>
    <x v="566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x v="573"/>
    <x v="567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x v="471"/>
    <x v="568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x v="574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x v="575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x v="576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x v="577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x v="578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x v="477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x v="579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x v="58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x v="581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x v="582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x v="581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x v="583"/>
    <x v="579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x v="584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x v="585"/>
    <x v="581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x v="586"/>
    <x v="582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x v="587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x v="588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x v="589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x v="59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x v="591"/>
    <x v="586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x v="592"/>
    <x v="587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x v="593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x v="51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x v="594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x v="595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x v="596"/>
    <x v="592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x v="597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x v="598"/>
    <x v="594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x v="599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x v="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x v="601"/>
    <x v="597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x v="602"/>
    <x v="598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x v="603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x v="604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x v="292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x v="605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x v="606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x v="607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x v="608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x v="609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x v="610"/>
    <x v="606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x v="611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x v="612"/>
    <x v="607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x v="613"/>
    <x v="608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x v="614"/>
    <x v="609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x v="615"/>
    <x v="61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x v="616"/>
    <x v="541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x v="453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x v="617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x v="618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x v="619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x v="62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x v="621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x v="622"/>
    <x v="616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x v="623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x v="624"/>
    <x v="618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x v="625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x v="626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x v="627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x v="491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x v="628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x v="629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x v="63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x v="631"/>
    <x v="625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x v="632"/>
    <x v="626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x v="633"/>
    <x v="627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x v="634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x v="415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x v="635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x v="607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x v="636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x v="637"/>
    <x v="633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x v="638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x v="639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x v="64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x v="641"/>
    <x v="637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x v="642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x v="445"/>
    <x v="639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x v="116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x v="643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x v="644"/>
    <x v="642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x v="645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x v="646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x v="647"/>
    <x v="643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x v="467"/>
    <x v="644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x v="648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x v="649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x v="65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x v="651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x v="652"/>
    <x v="159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x v="653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x v="654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x v="655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x v="656"/>
    <x v="248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x v="657"/>
    <x v="571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x v="89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x v="658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x v="438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x v="659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x v="66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x v="661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x v="662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x v="236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x v="663"/>
    <x v="657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x v="202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x v="664"/>
    <x v="658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x v="665"/>
    <x v="659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x v="666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x v="602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x v="667"/>
    <x v="4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x v="668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x v="669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x v="67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x v="601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x v="671"/>
    <x v="666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x v="672"/>
    <x v="43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x v="673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x v="674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x v="675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x v="676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x v="677"/>
    <x v="671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x v="678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x v="679"/>
    <x v="673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x v="68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x v="681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x v="682"/>
    <x v="676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x v="683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x v="684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x v="685"/>
    <x v="678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x v="488"/>
    <x v="679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x v="686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x v="687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x v="688"/>
    <x v="682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x v="689"/>
    <x v="683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x v="690"/>
    <x v="684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x v="691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x v="424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x v="231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x v="692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x v="693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x v="694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x v="236"/>
    <x v="689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x v="695"/>
    <x v="69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x v="696"/>
    <x v="691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x v="697"/>
    <x v="692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x v="698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x v="699"/>
    <x v="694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x v="489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x v="512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x v="7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x v="701"/>
    <x v="626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x v="34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x v="702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x v="703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x v="704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x v="705"/>
    <x v="701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x v="706"/>
    <x v="702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x v="707"/>
    <x v="703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x v="708"/>
    <x v="704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x v="709"/>
    <x v="431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x v="71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x v="711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x v="712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x v="7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x v="713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x v="714"/>
    <x v="71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x v="715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x v="716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x v="717"/>
    <x v="63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x v="718"/>
    <x v="712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x v="719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x v="115"/>
    <x v="713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x v="72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x v="721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x v="722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x v="451"/>
    <x v="448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x v="642"/>
    <x v="717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x v="723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x v="724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x v="725"/>
    <x v="72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x v="726"/>
    <x v="721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x v="727"/>
    <x v="722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x v="560"/>
    <x v="139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x v="728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x v="339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x v="35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x v="729"/>
    <x v="725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x v="241"/>
    <x v="66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x v="730"/>
    <x v="726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x v="322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x v="731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x v="732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x v="157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x v="733"/>
    <x v="731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x v="734"/>
    <x v="78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x v="735"/>
    <x v="732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x v="736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x v="737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x v="738"/>
    <x v="406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x v="739"/>
    <x v="735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x v="740"/>
    <x v="736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x v="697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x v="741"/>
    <x v="192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x v="742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x v="743"/>
    <x v="739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x v="744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x v="269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x v="745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x v="746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x v="747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x v="503"/>
    <x v="202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x v="748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x v="33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x v="749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x v="75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x v="751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x v="451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x v="752"/>
    <x v="748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x v="753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x v="754"/>
    <x v="643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x v="755"/>
    <x v="75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x v="756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x v="757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x v="758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x v="759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x v="76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x v="761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x v="78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x v="762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x v="763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x v="764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x v="765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x v="539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x v="766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x v="422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x v="767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x v="768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x v="214"/>
    <x v="766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x v="769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x v="77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x v="771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x v="250"/>
    <x v="77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x v="772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x v="773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x v="774"/>
    <x v="773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x v="331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x v="775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x v="776"/>
    <x v="776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x v="777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x v="778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x v="779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x v="78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x v="781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x v="782"/>
    <x v="535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x v="783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x v="393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x v="784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x v="785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x v="229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x v="786"/>
    <x v="785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x v="787"/>
    <x v="786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x v="341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x v="788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x v="789"/>
    <x v="33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x v="79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x v="791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x v="792"/>
    <x v="791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x v="556"/>
    <x v="792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x v="488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x v="232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x v="793"/>
    <x v="795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x v="794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x v="138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x v="795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x v="796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x v="797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x v="798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x v="799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x v="800"/>
    <x v="803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x v="368"/>
    <x v="212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x v="801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x v="802"/>
    <x v="805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x v="803"/>
    <x v="806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x v="482"/>
    <x v="807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x v="496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x v="804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x v="805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x v="806"/>
    <x v="9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x v="807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x v="808"/>
    <x v="809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x v="104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x v="809"/>
    <x v="384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x v="81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x v="811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x v="812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x v="813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x v="814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x v="815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x v="414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x v="816"/>
    <x v="816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x v="82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x v="817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x v="818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x v="819"/>
    <x v="819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x v="320"/>
    <x v="609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x v="820"/>
    <x v="547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x v="821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x v="822"/>
    <x v="821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x v="823"/>
    <x v="151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x v="824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x v="497"/>
    <x v="823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x v="825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x v="826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x v="827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x v="828"/>
    <x v="827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x v="829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x v="83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x v="94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x v="831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x v="832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x v="833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x v="834"/>
    <x v="834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x v="835"/>
    <x v="835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x v="836"/>
    <x v="836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x v="611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x v="837"/>
    <x v="219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x v="334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x v="838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x v="839"/>
    <x v="839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x v="216"/>
    <x v="84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x v="84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x v="133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x v="354"/>
    <x v="843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x v="721"/>
    <x v="844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x v="841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x v="842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x v="843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x v="844"/>
    <x v="847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x v="845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x v="846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x v="847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x v="688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x v="848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x v="248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x v="849"/>
    <x v="852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x v="85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x v="851"/>
    <x v="854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x v="852"/>
    <x v="67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x v="853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x v="104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x v="854"/>
    <x v="344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x v="855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x v="856"/>
    <x v="857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x v="857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x v="858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x v="859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x v="860"/>
    <x v="17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x v="264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x v="65"/>
    <x v="862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x v="861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x v="862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x v="454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x v="863"/>
    <x v="865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x v="864"/>
    <x v="866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x v="865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x v="866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x v="867"/>
    <x v="105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x v="868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x v="296"/>
    <x v="253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x v="869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x v="274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x v="354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x v="87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x v="871"/>
    <x v="87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x v="98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x v="872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x v="873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x v="526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x v="874"/>
    <x v="875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x v="875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x v="876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x v="877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549F5-0EDD-4B69-BD8D-2C7C4218240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15F79-25C0-44A4-A405-5E59B04A5D4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1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12766-3613-43D7-821E-1B9A528CA78F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numFmtId="4"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3" hier="-1"/>
  </pageFields>
  <dataFields count="1">
    <dataField name="Count of Parent category" fld="18" subtotal="count" baseField="0" baseItem="0"/>
  </dataFields>
  <chartFormats count="3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B050"/>
  </sheetPr>
  <dimension ref="A1:U1001"/>
  <sheetViews>
    <sheetView tabSelected="1" workbookViewId="0">
      <selection activeCell="I19" sqref="I19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6.5" customWidth="1"/>
    <col min="7" max="7" width="18.25" style="18" bestFit="1" customWidth="1"/>
    <col min="9" max="9" width="21.25" customWidth="1"/>
    <col min="10" max="10" width="19" style="10" customWidth="1"/>
    <col min="13" max="14" width="11.125" bestFit="1" customWidth="1"/>
    <col min="15" max="15" width="23.5" style="8" customWidth="1"/>
    <col min="16" max="16" width="24.625" style="8" customWidth="1"/>
    <col min="19" max="20" width="28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2087</v>
      </c>
      <c r="G1" s="17" t="s">
        <v>2029</v>
      </c>
      <c r="H1" s="5" t="s">
        <v>4</v>
      </c>
      <c r="I1" s="1" t="s">
        <v>5</v>
      </c>
      <c r="J1" s="9" t="s">
        <v>2030</v>
      </c>
      <c r="K1" s="1" t="s">
        <v>6</v>
      </c>
      <c r="L1" s="1" t="s">
        <v>7</v>
      </c>
      <c r="M1" s="1" t="s">
        <v>8</v>
      </c>
      <c r="N1" s="1" t="s">
        <v>9</v>
      </c>
      <c r="O1" s="11" t="s">
        <v>2031</v>
      </c>
      <c r="P1" s="11" t="s">
        <v>2032</v>
      </c>
      <c r="Q1" s="1" t="s">
        <v>10</v>
      </c>
      <c r="R1" s="1" t="s">
        <v>11</v>
      </c>
      <c r="S1" s="1" t="s">
        <v>2028</v>
      </c>
      <c r="T1" s="5" t="s">
        <v>2033</v>
      </c>
      <c r="U1" s="5" t="s">
        <v>2034</v>
      </c>
    </row>
    <row r="2" spans="1:2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tr">
        <f>IF(D2&lt;1000,"Less Than 1000",IF(AND(D2&gt;=1000,D2&lt;=4999),"1000 to 4999",IF(AND(D2&gt;=5000,D2&lt;=9999),"5000 to 9999",IF(AND(D2&gt;=10000,D2&lt;=14999),"10000 to 14999",IF(AND(D2&gt;=15000,D2&lt;=19999),"15000 to 19999",IF(AND(D2&gt;=20000,D2&lt;=24999),"20000 to 24999",IF(AND(D2&gt;=25000,D2&lt;=29999),"25000 to 29999",IF(AND(D2&gt;=30000,D2&lt;=34999),"30000 to 34999",IF(AND(D2&gt;=35000,D2&lt;=39999),"35000 to 39999",IF(AND(D2&gt;=40000,D2&lt;=44999),"40000 to 44999",IF(AND(D2&gt;=45000,D2&lt;=49999),"45000 to 49999",IF(D2&gt;=50000,"Greater than or equal to 50000"))))))))))))</f>
        <v>Less Than 1000</v>
      </c>
      <c r="G2" s="19">
        <f>(E2/D2)*100</f>
        <v>0</v>
      </c>
      <c r="H2" t="s">
        <v>14</v>
      </c>
      <c r="I2">
        <v>0</v>
      </c>
      <c r="J2" s="10">
        <f t="shared" ref="J2:J65" si="0">IFERROR(E2/I2,0)</f>
        <v>0</v>
      </c>
      <c r="K2" t="s">
        <v>15</v>
      </c>
      <c r="L2" t="s">
        <v>16</v>
      </c>
      <c r="M2">
        <v>1448690400</v>
      </c>
      <c r="N2">
        <v>1450159200</v>
      </c>
      <c r="O2" s="8">
        <f t="shared" ref="O2:O65" si="1">(((M2/60)/60)/24)+DATE(1970,1,1)</f>
        <v>42336.25</v>
      </c>
      <c r="P2" s="8">
        <f t="shared" ref="P2:P65" si="2">(((N2/60)/60)/24)+DATE(1970,1,1)</f>
        <v>42353.25</v>
      </c>
      <c r="Q2" t="b">
        <v>0</v>
      </c>
      <c r="R2" t="b">
        <v>0</v>
      </c>
      <c r="S2" t="s">
        <v>17</v>
      </c>
      <c r="T2" t="str" cm="1">
        <f t="array" ref="T2:U2">_xlfn.TEXTSPLIT(S2,"/")</f>
        <v>food</v>
      </c>
      <c r="U2" t="str">
        <v>food trucks</v>
      </c>
    </row>
    <row r="3" spans="1:2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tr">
        <f t="shared" ref="F3:F66" si="3">IF(D3&lt;1000,"Less Than 1000",IF(AND(D3&gt;=1000,D3&lt;=4999),"1000 to 4999",IF(AND(D3&gt;=5000,D3&lt;=9999),"5000 to 9999",IF(AND(D3&gt;=10000,D3&lt;=14999),"10000 to 14999",IF(AND(D3&gt;=15000,D3&lt;=19999),"15000 to 19999",IF(AND(D3&gt;=20000,D3&lt;=24999),"20000 to 24999",IF(AND(D3&gt;=25000,D3&lt;=29999),"25000 to 29999",IF(AND(D3&gt;=30000,D3&lt;=34999),"30000 to 34999",IF(AND(D3&gt;=35000,D3&lt;=39999),"35000 to 39999",IF(AND(D3&gt;=40000,D3&lt;=44999),"40000 to 44999",IF(AND(D3&gt;=45000,D3&lt;=49999),"45000 to 49999",IF(D3&gt;=50000,"Greater than or equal to 50000"))))))))))))</f>
        <v>1000 to 4999</v>
      </c>
      <c r="G3" s="19">
        <f t="shared" ref="G3:G66" si="4">(E3/D3)*100</f>
        <v>1040</v>
      </c>
      <c r="H3" t="s">
        <v>20</v>
      </c>
      <c r="I3">
        <v>158</v>
      </c>
      <c r="J3" s="10">
        <f t="shared" si="0"/>
        <v>92.151898734177209</v>
      </c>
      <c r="K3" t="s">
        <v>21</v>
      </c>
      <c r="L3" t="s">
        <v>22</v>
      </c>
      <c r="M3">
        <v>1408424400</v>
      </c>
      <c r="N3">
        <v>1408597200</v>
      </c>
      <c r="O3" s="8">
        <f t="shared" si="1"/>
        <v>41870.208333333336</v>
      </c>
      <c r="P3" s="8">
        <f t="shared" si="2"/>
        <v>41872.208333333336</v>
      </c>
      <c r="Q3" t="b">
        <v>0</v>
      </c>
      <c r="R3" t="b">
        <v>1</v>
      </c>
      <c r="S3" t="s">
        <v>23</v>
      </c>
      <c r="T3" t="str" cm="1">
        <f t="array" ref="T3:U3">_xlfn.TEXTSPLIT(S3,"/")</f>
        <v>music</v>
      </c>
      <c r="U3" t="str">
        <v>rock</v>
      </c>
    </row>
    <row r="4" spans="1:21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tr">
        <f t="shared" si="3"/>
        <v>Greater than or equal to 50000</v>
      </c>
      <c r="G4" s="19">
        <f t="shared" si="4"/>
        <v>131.4787822878229</v>
      </c>
      <c r="H4" t="s">
        <v>20</v>
      </c>
      <c r="I4">
        <v>1425</v>
      </c>
      <c r="J4" s="10">
        <f t="shared" si="0"/>
        <v>100.01614035087719</v>
      </c>
      <c r="K4" t="s">
        <v>26</v>
      </c>
      <c r="L4" t="s">
        <v>27</v>
      </c>
      <c r="M4">
        <v>1384668000</v>
      </c>
      <c r="N4">
        <v>1384840800</v>
      </c>
      <c r="O4" s="8">
        <f t="shared" si="1"/>
        <v>41595.25</v>
      </c>
      <c r="P4" s="8">
        <f t="shared" si="2"/>
        <v>41597.25</v>
      </c>
      <c r="Q4" t="b">
        <v>0</v>
      </c>
      <c r="R4" t="b">
        <v>0</v>
      </c>
      <c r="S4" t="s">
        <v>28</v>
      </c>
      <c r="T4" t="str" cm="1">
        <f t="array" ref="T4:U4">_xlfn.TEXTSPLIT(S4,"/")</f>
        <v>technology</v>
      </c>
      <c r="U4" t="str">
        <v>web</v>
      </c>
    </row>
    <row r="5" spans="1:21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tr">
        <f t="shared" si="3"/>
        <v>1000 to 4999</v>
      </c>
      <c r="G5" s="19">
        <f t="shared" si="4"/>
        <v>58.976190476190467</v>
      </c>
      <c r="H5" t="s">
        <v>14</v>
      </c>
      <c r="I5">
        <v>24</v>
      </c>
      <c r="J5" s="10">
        <f t="shared" si="0"/>
        <v>103.20833333333333</v>
      </c>
      <c r="K5" t="s">
        <v>21</v>
      </c>
      <c r="L5" t="s">
        <v>22</v>
      </c>
      <c r="M5">
        <v>1565499600</v>
      </c>
      <c r="N5">
        <v>1568955600</v>
      </c>
      <c r="O5" s="8">
        <f t="shared" si="1"/>
        <v>43688.208333333328</v>
      </c>
      <c r="P5" s="8">
        <f t="shared" si="2"/>
        <v>43728.208333333328</v>
      </c>
      <c r="Q5" t="b">
        <v>0</v>
      </c>
      <c r="R5" t="b">
        <v>0</v>
      </c>
      <c r="S5" t="s">
        <v>23</v>
      </c>
      <c r="T5" t="str" cm="1">
        <f t="array" ref="T5:U5">_xlfn.TEXTSPLIT(S5,"/")</f>
        <v>music</v>
      </c>
      <c r="U5" t="str">
        <v>rock</v>
      </c>
    </row>
    <row r="6" spans="1:2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tr">
        <f t="shared" si="3"/>
        <v>5000 to 9999</v>
      </c>
      <c r="G6" s="19">
        <f t="shared" si="4"/>
        <v>69.276315789473685</v>
      </c>
      <c r="H6" t="s">
        <v>14</v>
      </c>
      <c r="I6">
        <v>53</v>
      </c>
      <c r="J6" s="10">
        <f t="shared" si="0"/>
        <v>99.339622641509436</v>
      </c>
      <c r="K6" t="s">
        <v>21</v>
      </c>
      <c r="L6" t="s">
        <v>22</v>
      </c>
      <c r="M6">
        <v>1547964000</v>
      </c>
      <c r="N6">
        <v>1548309600</v>
      </c>
      <c r="O6" s="8">
        <f t="shared" si="1"/>
        <v>43485.25</v>
      </c>
      <c r="P6" s="8">
        <f t="shared" si="2"/>
        <v>43489.25</v>
      </c>
      <c r="Q6" t="b">
        <v>0</v>
      </c>
      <c r="R6" t="b">
        <v>0</v>
      </c>
      <c r="S6" t="s">
        <v>33</v>
      </c>
      <c r="T6" t="str" cm="1">
        <f t="array" ref="T6:U6">_xlfn.TEXTSPLIT(S6,"/")</f>
        <v>theater</v>
      </c>
      <c r="U6" t="str">
        <v>plays</v>
      </c>
    </row>
    <row r="7" spans="1:21" x14ac:dyDescent="0.25">
      <c r="A7">
        <v>5</v>
      </c>
      <c r="B7" t="s">
        <v>34</v>
      </c>
      <c r="C7" s="3" t="s">
        <v>35</v>
      </c>
      <c r="D7" s="16">
        <v>7600</v>
      </c>
      <c r="E7">
        <v>13195</v>
      </c>
      <c r="F7" t="str">
        <f t="shared" si="3"/>
        <v>5000 to 9999</v>
      </c>
      <c r="G7" s="19">
        <f t="shared" si="4"/>
        <v>173.61842105263159</v>
      </c>
      <c r="H7" t="s">
        <v>20</v>
      </c>
      <c r="I7">
        <v>174</v>
      </c>
      <c r="J7" s="10">
        <f t="shared" si="0"/>
        <v>75.833333333333329</v>
      </c>
      <c r="K7" t="s">
        <v>36</v>
      </c>
      <c r="L7" t="s">
        <v>37</v>
      </c>
      <c r="M7">
        <v>1346130000</v>
      </c>
      <c r="N7">
        <v>1347080400</v>
      </c>
      <c r="O7" s="8">
        <f t="shared" si="1"/>
        <v>41149.208333333336</v>
      </c>
      <c r="P7" s="8">
        <f t="shared" si="2"/>
        <v>41160.208333333336</v>
      </c>
      <c r="Q7" t="b">
        <v>0</v>
      </c>
      <c r="R7" t="b">
        <v>0</v>
      </c>
      <c r="S7" t="s">
        <v>33</v>
      </c>
      <c r="T7" t="str" cm="1">
        <f t="array" ref="T7:U7">_xlfn.TEXTSPLIT(S7,"/")</f>
        <v>theater</v>
      </c>
      <c r="U7" t="str">
        <v>plays</v>
      </c>
    </row>
    <row r="8" spans="1:2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tr">
        <f t="shared" si="3"/>
        <v>5000 to 9999</v>
      </c>
      <c r="G8" s="19">
        <f t="shared" si="4"/>
        <v>20.961538461538463</v>
      </c>
      <c r="H8" t="s">
        <v>14</v>
      </c>
      <c r="I8">
        <v>18</v>
      </c>
      <c r="J8" s="10">
        <f t="shared" si="0"/>
        <v>60.555555555555557</v>
      </c>
      <c r="K8" t="s">
        <v>40</v>
      </c>
      <c r="L8" t="s">
        <v>41</v>
      </c>
      <c r="M8">
        <v>1505278800</v>
      </c>
      <c r="N8">
        <v>1505365200</v>
      </c>
      <c r="O8" s="8">
        <f t="shared" si="1"/>
        <v>42991.208333333328</v>
      </c>
      <c r="P8" s="8">
        <f t="shared" si="2"/>
        <v>42992.208333333328</v>
      </c>
      <c r="Q8" t="b">
        <v>0</v>
      </c>
      <c r="R8" t="b">
        <v>0</v>
      </c>
      <c r="S8" t="s">
        <v>42</v>
      </c>
      <c r="T8" t="str" cm="1">
        <f t="array" ref="T8:U8">_xlfn.TEXTSPLIT(S8,"/")</f>
        <v>film &amp; video</v>
      </c>
      <c r="U8" t="str">
        <v>documentary</v>
      </c>
    </row>
    <row r="9" spans="1:21" x14ac:dyDescent="0.25">
      <c r="A9">
        <v>7</v>
      </c>
      <c r="B9" t="s">
        <v>43</v>
      </c>
      <c r="C9" s="3" t="s">
        <v>44</v>
      </c>
      <c r="D9" s="16">
        <v>4500</v>
      </c>
      <c r="E9">
        <v>14741</v>
      </c>
      <c r="F9" t="str">
        <f t="shared" si="3"/>
        <v>1000 to 4999</v>
      </c>
      <c r="G9" s="19">
        <f t="shared" si="4"/>
        <v>327.57777777777778</v>
      </c>
      <c r="H9" t="s">
        <v>20</v>
      </c>
      <c r="I9">
        <v>227</v>
      </c>
      <c r="J9" s="10">
        <f t="shared" si="0"/>
        <v>64.93832599118943</v>
      </c>
      <c r="K9" t="s">
        <v>36</v>
      </c>
      <c r="L9" t="s">
        <v>37</v>
      </c>
      <c r="M9">
        <v>1439442000</v>
      </c>
      <c r="N9">
        <v>1439614800</v>
      </c>
      <c r="O9" s="8">
        <f t="shared" si="1"/>
        <v>42229.208333333328</v>
      </c>
      <c r="P9" s="8">
        <f t="shared" si="2"/>
        <v>42231.208333333328</v>
      </c>
      <c r="Q9" t="b">
        <v>0</v>
      </c>
      <c r="R9" t="b">
        <v>0</v>
      </c>
      <c r="S9" t="s">
        <v>33</v>
      </c>
      <c r="T9" t="str" cm="1">
        <f t="array" ref="T9:U9">_xlfn.TEXTSPLIT(S9,"/")</f>
        <v>theater</v>
      </c>
      <c r="U9" t="str">
        <v>plays</v>
      </c>
    </row>
    <row r="10" spans="1:2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tr">
        <f t="shared" si="3"/>
        <v>Greater than or equal to 50000</v>
      </c>
      <c r="G10" s="19">
        <f t="shared" si="4"/>
        <v>19.932788374205266</v>
      </c>
      <c r="H10" t="s">
        <v>47</v>
      </c>
      <c r="I10">
        <v>708</v>
      </c>
      <c r="J10" s="10">
        <f t="shared" si="0"/>
        <v>30.997175141242938</v>
      </c>
      <c r="K10" t="s">
        <v>36</v>
      </c>
      <c r="L10" t="s">
        <v>37</v>
      </c>
      <c r="M10">
        <v>1281330000</v>
      </c>
      <c r="N10">
        <v>1281502800</v>
      </c>
      <c r="O10" s="8">
        <f t="shared" si="1"/>
        <v>40399.208333333336</v>
      </c>
      <c r="P10" s="8">
        <f t="shared" si="2"/>
        <v>40401.208333333336</v>
      </c>
      <c r="Q10" t="b">
        <v>0</v>
      </c>
      <c r="R10" t="b">
        <v>0</v>
      </c>
      <c r="S10" t="s">
        <v>33</v>
      </c>
      <c r="T10" t="str" cm="1">
        <f t="array" ref="T10:U10">_xlfn.TEXTSPLIT(S10,"/")</f>
        <v>theater</v>
      </c>
      <c r="U10" t="str">
        <v>plays</v>
      </c>
    </row>
    <row r="11" spans="1:2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tr">
        <f t="shared" si="3"/>
        <v>5000 to 9999</v>
      </c>
      <c r="G11" s="19">
        <f t="shared" si="4"/>
        <v>51.741935483870968</v>
      </c>
      <c r="H11" t="s">
        <v>14</v>
      </c>
      <c r="I11">
        <v>44</v>
      </c>
      <c r="J11" s="10">
        <f t="shared" si="0"/>
        <v>72.909090909090907</v>
      </c>
      <c r="K11" t="s">
        <v>21</v>
      </c>
      <c r="L11" t="s">
        <v>22</v>
      </c>
      <c r="M11">
        <v>1379566800</v>
      </c>
      <c r="N11">
        <v>1383804000</v>
      </c>
      <c r="O11" s="8">
        <f t="shared" si="1"/>
        <v>41536.208333333336</v>
      </c>
      <c r="P11" s="8">
        <f t="shared" si="2"/>
        <v>41585.25</v>
      </c>
      <c r="Q11" t="b">
        <v>0</v>
      </c>
      <c r="R11" t="b">
        <v>0</v>
      </c>
      <c r="S11" t="s">
        <v>50</v>
      </c>
      <c r="T11" t="str" cm="1">
        <f t="array" ref="T11:U11">_xlfn.TEXTSPLIT(S11,"/")</f>
        <v>music</v>
      </c>
      <c r="U11" t="str">
        <v>electric music</v>
      </c>
    </row>
    <row r="12" spans="1:2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tr">
        <f t="shared" si="3"/>
        <v>5000 to 9999</v>
      </c>
      <c r="G12" s="19">
        <f t="shared" si="4"/>
        <v>266.11538461538464</v>
      </c>
      <c r="H12" t="s">
        <v>20</v>
      </c>
      <c r="I12">
        <v>220</v>
      </c>
      <c r="J12" s="10">
        <f t="shared" si="0"/>
        <v>62.9</v>
      </c>
      <c r="K12" t="s">
        <v>21</v>
      </c>
      <c r="L12" t="s">
        <v>22</v>
      </c>
      <c r="M12">
        <v>1281762000</v>
      </c>
      <c r="N12">
        <v>1285909200</v>
      </c>
      <c r="O12" s="8">
        <f t="shared" si="1"/>
        <v>40404.208333333336</v>
      </c>
      <c r="P12" s="8">
        <f t="shared" si="2"/>
        <v>40452.208333333336</v>
      </c>
      <c r="Q12" t="b">
        <v>0</v>
      </c>
      <c r="R12" t="b">
        <v>0</v>
      </c>
      <c r="S12" t="s">
        <v>53</v>
      </c>
      <c r="T12" t="str" cm="1">
        <f t="array" ref="T12:U12">_xlfn.TEXTSPLIT(S12,"/")</f>
        <v>film &amp; video</v>
      </c>
      <c r="U12" t="str">
        <v>drama</v>
      </c>
    </row>
    <row r="13" spans="1:21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tr">
        <f t="shared" si="3"/>
        <v>5000 to 9999</v>
      </c>
      <c r="G13" s="19">
        <f t="shared" si="4"/>
        <v>48.095238095238095</v>
      </c>
      <c r="H13" t="s">
        <v>14</v>
      </c>
      <c r="I13">
        <v>27</v>
      </c>
      <c r="J13" s="10">
        <f t="shared" si="0"/>
        <v>112.22222222222223</v>
      </c>
      <c r="K13" t="s">
        <v>21</v>
      </c>
      <c r="L13" t="s">
        <v>22</v>
      </c>
      <c r="M13">
        <v>1285045200</v>
      </c>
      <c r="N13">
        <v>1285563600</v>
      </c>
      <c r="O13" s="8">
        <f t="shared" si="1"/>
        <v>40442.208333333336</v>
      </c>
      <c r="P13" s="8">
        <f t="shared" si="2"/>
        <v>40448.208333333336</v>
      </c>
      <c r="Q13" t="b">
        <v>0</v>
      </c>
      <c r="R13" t="b">
        <v>1</v>
      </c>
      <c r="S13" t="s">
        <v>33</v>
      </c>
      <c r="T13" t="str" cm="1">
        <f t="array" ref="T13:U13">_xlfn.TEXTSPLIT(S13,"/")</f>
        <v>theater</v>
      </c>
      <c r="U13" t="str">
        <v>plays</v>
      </c>
    </row>
    <row r="14" spans="1:2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tr">
        <f t="shared" si="3"/>
        <v>5000 to 9999</v>
      </c>
      <c r="G14" s="19">
        <f t="shared" si="4"/>
        <v>89.349206349206341</v>
      </c>
      <c r="H14" t="s">
        <v>14</v>
      </c>
      <c r="I14">
        <v>55</v>
      </c>
      <c r="J14" s="10">
        <f t="shared" si="0"/>
        <v>102.34545454545454</v>
      </c>
      <c r="K14" t="s">
        <v>21</v>
      </c>
      <c r="L14" t="s">
        <v>22</v>
      </c>
      <c r="M14">
        <v>1571720400</v>
      </c>
      <c r="N14">
        <v>1572411600</v>
      </c>
      <c r="O14" s="8">
        <f t="shared" si="1"/>
        <v>43760.208333333328</v>
      </c>
      <c r="P14" s="8">
        <f t="shared" si="2"/>
        <v>43768.208333333328</v>
      </c>
      <c r="Q14" t="b">
        <v>0</v>
      </c>
      <c r="R14" t="b">
        <v>0</v>
      </c>
      <c r="S14" t="s">
        <v>53</v>
      </c>
      <c r="T14" t="str" cm="1">
        <f t="array" ref="T14:U14">_xlfn.TEXTSPLIT(S14,"/")</f>
        <v>film &amp; video</v>
      </c>
      <c r="U14" t="str">
        <v>drama</v>
      </c>
    </row>
    <row r="15" spans="1:21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tr">
        <f t="shared" si="3"/>
        <v>1000 to 4999</v>
      </c>
      <c r="G15" s="19">
        <f t="shared" si="4"/>
        <v>245.11904761904765</v>
      </c>
      <c r="H15" t="s">
        <v>20</v>
      </c>
      <c r="I15">
        <v>98</v>
      </c>
      <c r="J15" s="10">
        <f t="shared" si="0"/>
        <v>105.05102040816327</v>
      </c>
      <c r="K15" t="s">
        <v>21</v>
      </c>
      <c r="L15" t="s">
        <v>22</v>
      </c>
      <c r="M15">
        <v>1465621200</v>
      </c>
      <c r="N15">
        <v>1466658000</v>
      </c>
      <c r="O15" s="8">
        <f t="shared" si="1"/>
        <v>42532.208333333328</v>
      </c>
      <c r="P15" s="8">
        <f t="shared" si="2"/>
        <v>42544.208333333328</v>
      </c>
      <c r="Q15" t="b">
        <v>0</v>
      </c>
      <c r="R15" t="b">
        <v>0</v>
      </c>
      <c r="S15" t="s">
        <v>60</v>
      </c>
      <c r="T15" t="str" cm="1">
        <f t="array" ref="T15:U15">_xlfn.TEXTSPLIT(S15,"/")</f>
        <v>music</v>
      </c>
      <c r="U15" t="str">
        <v>indie rock</v>
      </c>
    </row>
    <row r="16" spans="1:2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tr">
        <f t="shared" si="3"/>
        <v>25000 to 29999</v>
      </c>
      <c r="G16" s="19">
        <f t="shared" si="4"/>
        <v>66.769503546099301</v>
      </c>
      <c r="H16" t="s">
        <v>14</v>
      </c>
      <c r="I16">
        <v>200</v>
      </c>
      <c r="J16" s="10">
        <f t="shared" si="0"/>
        <v>94.144999999999996</v>
      </c>
      <c r="K16" t="s">
        <v>21</v>
      </c>
      <c r="L16" t="s">
        <v>22</v>
      </c>
      <c r="M16">
        <v>1331013600</v>
      </c>
      <c r="N16">
        <v>1333342800</v>
      </c>
      <c r="O16" s="8">
        <f t="shared" si="1"/>
        <v>40974.25</v>
      </c>
      <c r="P16" s="8">
        <f t="shared" si="2"/>
        <v>41001.208333333336</v>
      </c>
      <c r="Q16" t="b">
        <v>0</v>
      </c>
      <c r="R16" t="b">
        <v>0</v>
      </c>
      <c r="S16" t="s">
        <v>60</v>
      </c>
      <c r="T16" t="str" cm="1">
        <f t="array" ref="T16:U16">_xlfn.TEXTSPLIT(S16,"/")</f>
        <v>music</v>
      </c>
      <c r="U16" t="str">
        <v>indie rock</v>
      </c>
    </row>
    <row r="17" spans="1:2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tr">
        <f t="shared" si="3"/>
        <v>Greater than or equal to 50000</v>
      </c>
      <c r="G17" s="19">
        <f t="shared" si="4"/>
        <v>47.307881773399011</v>
      </c>
      <c r="H17" t="s">
        <v>14</v>
      </c>
      <c r="I17">
        <v>452</v>
      </c>
      <c r="J17" s="10">
        <f t="shared" si="0"/>
        <v>84.986725663716811</v>
      </c>
      <c r="K17" t="s">
        <v>21</v>
      </c>
      <c r="L17" t="s">
        <v>22</v>
      </c>
      <c r="M17">
        <v>1575957600</v>
      </c>
      <c r="N17">
        <v>1576303200</v>
      </c>
      <c r="O17" s="8">
        <f t="shared" si="1"/>
        <v>43809.25</v>
      </c>
      <c r="P17" s="8">
        <f t="shared" si="2"/>
        <v>43813.25</v>
      </c>
      <c r="Q17" t="b">
        <v>0</v>
      </c>
      <c r="R17" t="b">
        <v>0</v>
      </c>
      <c r="S17" t="s">
        <v>65</v>
      </c>
      <c r="T17" t="str" cm="1">
        <f t="array" ref="T17:U17">_xlfn.TEXTSPLIT(S17,"/")</f>
        <v>technology</v>
      </c>
      <c r="U17" t="str">
        <v>wearables</v>
      </c>
    </row>
    <row r="18" spans="1:2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tr">
        <f t="shared" si="3"/>
        <v>1000 to 4999</v>
      </c>
      <c r="G18" s="19">
        <f t="shared" si="4"/>
        <v>649.47058823529414</v>
      </c>
      <c r="H18" t="s">
        <v>20</v>
      </c>
      <c r="I18">
        <v>100</v>
      </c>
      <c r="J18" s="10">
        <f t="shared" si="0"/>
        <v>110.41</v>
      </c>
      <c r="K18" t="s">
        <v>21</v>
      </c>
      <c r="L18" t="s">
        <v>22</v>
      </c>
      <c r="M18">
        <v>1390370400</v>
      </c>
      <c r="N18">
        <v>1392271200</v>
      </c>
      <c r="O18" s="8">
        <f t="shared" si="1"/>
        <v>41661.25</v>
      </c>
      <c r="P18" s="8">
        <f t="shared" si="2"/>
        <v>41683.25</v>
      </c>
      <c r="Q18" t="b">
        <v>0</v>
      </c>
      <c r="R18" t="b">
        <v>0</v>
      </c>
      <c r="S18" t="s">
        <v>68</v>
      </c>
      <c r="T18" t="str" cm="1">
        <f t="array" ref="T18:U18">_xlfn.TEXTSPLIT(S18,"/")</f>
        <v>publishing</v>
      </c>
      <c r="U18" t="str">
        <v>nonfiction</v>
      </c>
    </row>
    <row r="19" spans="1:2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tr">
        <f t="shared" si="3"/>
        <v>Greater than or equal to 50000</v>
      </c>
      <c r="G19" s="19">
        <f t="shared" si="4"/>
        <v>159.39125295508273</v>
      </c>
      <c r="H19" t="s">
        <v>20</v>
      </c>
      <c r="I19">
        <v>1249</v>
      </c>
      <c r="J19" s="10">
        <f t="shared" si="0"/>
        <v>107.96236989591674</v>
      </c>
      <c r="K19" t="s">
        <v>21</v>
      </c>
      <c r="L19" t="s">
        <v>22</v>
      </c>
      <c r="M19">
        <v>1294812000</v>
      </c>
      <c r="N19">
        <v>1294898400</v>
      </c>
      <c r="O19" s="8">
        <f t="shared" si="1"/>
        <v>40555.25</v>
      </c>
      <c r="P19" s="8">
        <f t="shared" si="2"/>
        <v>40556.25</v>
      </c>
      <c r="Q19" t="b">
        <v>0</v>
      </c>
      <c r="R19" t="b">
        <v>0</v>
      </c>
      <c r="S19" t="s">
        <v>71</v>
      </c>
      <c r="T19" t="str" cm="1">
        <f t="array" ref="T19:U19">_xlfn.TEXTSPLIT(S19,"/")</f>
        <v>film &amp; video</v>
      </c>
      <c r="U19" t="str">
        <v>animation</v>
      </c>
    </row>
    <row r="20" spans="1:2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tr">
        <f t="shared" si="3"/>
        <v>5000 to 9999</v>
      </c>
      <c r="G20" s="19">
        <f t="shared" si="4"/>
        <v>66.912087912087912</v>
      </c>
      <c r="H20" t="s">
        <v>74</v>
      </c>
      <c r="I20">
        <v>135</v>
      </c>
      <c r="J20" s="10">
        <f t="shared" si="0"/>
        <v>45.103703703703701</v>
      </c>
      <c r="K20" t="s">
        <v>21</v>
      </c>
      <c r="L20" t="s">
        <v>22</v>
      </c>
      <c r="M20">
        <v>1536382800</v>
      </c>
      <c r="N20">
        <v>1537074000</v>
      </c>
      <c r="O20" s="8">
        <f t="shared" si="1"/>
        <v>43351.208333333328</v>
      </c>
      <c r="P20" s="8">
        <f t="shared" si="2"/>
        <v>43359.208333333328</v>
      </c>
      <c r="Q20" t="b">
        <v>0</v>
      </c>
      <c r="R20" t="b">
        <v>0</v>
      </c>
      <c r="S20" t="s">
        <v>33</v>
      </c>
      <c r="T20" t="str" cm="1">
        <f t="array" ref="T20:U20">_xlfn.TEXTSPLIT(S20,"/")</f>
        <v>theater</v>
      </c>
      <c r="U20" t="str">
        <v>plays</v>
      </c>
    </row>
    <row r="21" spans="1:2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tr">
        <f t="shared" si="3"/>
        <v>Greater than or equal to 50000</v>
      </c>
      <c r="G21" s="19">
        <f t="shared" si="4"/>
        <v>48.529600000000002</v>
      </c>
      <c r="H21" t="s">
        <v>14</v>
      </c>
      <c r="I21">
        <v>674</v>
      </c>
      <c r="J21" s="10">
        <f t="shared" si="0"/>
        <v>45.001483679525222</v>
      </c>
      <c r="K21" t="s">
        <v>21</v>
      </c>
      <c r="L21" t="s">
        <v>22</v>
      </c>
      <c r="M21">
        <v>1551679200</v>
      </c>
      <c r="N21">
        <v>1553490000</v>
      </c>
      <c r="O21" s="8">
        <f t="shared" si="1"/>
        <v>43528.25</v>
      </c>
      <c r="P21" s="8">
        <f t="shared" si="2"/>
        <v>43549.208333333328</v>
      </c>
      <c r="Q21" t="b">
        <v>0</v>
      </c>
      <c r="R21" t="b">
        <v>1</v>
      </c>
      <c r="S21" t="s">
        <v>33</v>
      </c>
      <c r="T21" t="str" cm="1">
        <f t="array" ref="T21:U21">_xlfn.TEXTSPLIT(S21,"/")</f>
        <v>theater</v>
      </c>
      <c r="U21" t="str">
        <v>plays</v>
      </c>
    </row>
    <row r="22" spans="1:2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tr">
        <f t="shared" si="3"/>
        <v>Greater than or equal to 50000</v>
      </c>
      <c r="G22" s="19">
        <f t="shared" si="4"/>
        <v>112.24279210925646</v>
      </c>
      <c r="H22" t="s">
        <v>20</v>
      </c>
      <c r="I22">
        <v>1396</v>
      </c>
      <c r="J22" s="10">
        <f t="shared" si="0"/>
        <v>105.97134670487107</v>
      </c>
      <c r="K22" t="s">
        <v>21</v>
      </c>
      <c r="L22" t="s">
        <v>22</v>
      </c>
      <c r="M22">
        <v>1406523600</v>
      </c>
      <c r="N22">
        <v>1406523600</v>
      </c>
      <c r="O22" s="8">
        <f t="shared" si="1"/>
        <v>41848.208333333336</v>
      </c>
      <c r="P22" s="8">
        <f t="shared" si="2"/>
        <v>41848.208333333336</v>
      </c>
      <c r="Q22" t="b">
        <v>0</v>
      </c>
      <c r="R22" t="b">
        <v>0</v>
      </c>
      <c r="S22" t="s">
        <v>53</v>
      </c>
      <c r="T22" t="str" cm="1">
        <f t="array" ref="T22:U22">_xlfn.TEXTSPLIT(S22,"/")</f>
        <v>film &amp; video</v>
      </c>
      <c r="U22" t="str">
        <v>drama</v>
      </c>
    </row>
    <row r="23" spans="1:2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tr">
        <f t="shared" si="3"/>
        <v>Greater than or equal to 50000</v>
      </c>
      <c r="G23" s="19">
        <f t="shared" si="4"/>
        <v>40.992553191489364</v>
      </c>
      <c r="H23" t="s">
        <v>14</v>
      </c>
      <c r="I23">
        <v>558</v>
      </c>
      <c r="J23" s="10">
        <f t="shared" si="0"/>
        <v>69.055555555555557</v>
      </c>
      <c r="K23" t="s">
        <v>21</v>
      </c>
      <c r="L23" t="s">
        <v>22</v>
      </c>
      <c r="M23">
        <v>1313384400</v>
      </c>
      <c r="N23">
        <v>1316322000</v>
      </c>
      <c r="O23" s="8">
        <f t="shared" si="1"/>
        <v>40770.208333333336</v>
      </c>
      <c r="P23" s="8">
        <f t="shared" si="2"/>
        <v>40804.208333333336</v>
      </c>
      <c r="Q23" t="b">
        <v>0</v>
      </c>
      <c r="R23" t="b">
        <v>0</v>
      </c>
      <c r="S23" t="s">
        <v>33</v>
      </c>
      <c r="T23" t="str" cm="1">
        <f t="array" ref="T23:U23">_xlfn.TEXTSPLIT(S23,"/")</f>
        <v>theater</v>
      </c>
      <c r="U23" t="str">
        <v>plays</v>
      </c>
    </row>
    <row r="24" spans="1:21" x14ac:dyDescent="0.25">
      <c r="A24">
        <v>22</v>
      </c>
      <c r="B24" t="s">
        <v>81</v>
      </c>
      <c r="C24" s="3" t="s">
        <v>82</v>
      </c>
      <c r="D24" s="16">
        <v>59100</v>
      </c>
      <c r="E24">
        <v>75690</v>
      </c>
      <c r="F24" t="str">
        <f t="shared" si="3"/>
        <v>Greater than or equal to 50000</v>
      </c>
      <c r="G24" s="19">
        <f t="shared" si="4"/>
        <v>128.07106598984771</v>
      </c>
      <c r="H24" t="s">
        <v>20</v>
      </c>
      <c r="I24">
        <v>890</v>
      </c>
      <c r="J24" s="10">
        <f t="shared" si="0"/>
        <v>85.044943820224717</v>
      </c>
      <c r="K24" t="s">
        <v>21</v>
      </c>
      <c r="L24" t="s">
        <v>22</v>
      </c>
      <c r="M24">
        <v>1522731600</v>
      </c>
      <c r="N24">
        <v>1524027600</v>
      </c>
      <c r="O24" s="8">
        <f t="shared" si="1"/>
        <v>43193.208333333328</v>
      </c>
      <c r="P24" s="8">
        <f t="shared" si="2"/>
        <v>43208.208333333328</v>
      </c>
      <c r="Q24" t="b">
        <v>0</v>
      </c>
      <c r="R24" t="b">
        <v>0</v>
      </c>
      <c r="S24" t="s">
        <v>33</v>
      </c>
      <c r="T24" t="str" cm="1">
        <f t="array" ref="T24:U24">_xlfn.TEXTSPLIT(S24,"/")</f>
        <v>theater</v>
      </c>
      <c r="U24" t="str">
        <v>plays</v>
      </c>
    </row>
    <row r="25" spans="1:2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tr">
        <f t="shared" si="3"/>
        <v>1000 to 4999</v>
      </c>
      <c r="G25" s="19">
        <f t="shared" si="4"/>
        <v>332.04444444444448</v>
      </c>
      <c r="H25" t="s">
        <v>20</v>
      </c>
      <c r="I25">
        <v>142</v>
      </c>
      <c r="J25" s="10">
        <f t="shared" si="0"/>
        <v>105.22535211267606</v>
      </c>
      <c r="K25" t="s">
        <v>40</v>
      </c>
      <c r="L25" t="s">
        <v>41</v>
      </c>
      <c r="M25">
        <v>1550124000</v>
      </c>
      <c r="N25">
        <v>1554699600</v>
      </c>
      <c r="O25" s="8">
        <f t="shared" si="1"/>
        <v>43510.25</v>
      </c>
      <c r="P25" s="8">
        <f t="shared" si="2"/>
        <v>43563.208333333328</v>
      </c>
      <c r="Q25" t="b">
        <v>0</v>
      </c>
      <c r="R25" t="b">
        <v>0</v>
      </c>
      <c r="S25" t="s">
        <v>42</v>
      </c>
      <c r="T25" t="str" cm="1">
        <f t="array" ref="T25:U25">_xlfn.TEXTSPLIT(S25,"/")</f>
        <v>film &amp; video</v>
      </c>
      <c r="U25" t="str">
        <v>documentary</v>
      </c>
    </row>
    <row r="26" spans="1:2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tr">
        <f t="shared" si="3"/>
        <v>Greater than or equal to 50000</v>
      </c>
      <c r="G26" s="19">
        <f t="shared" si="4"/>
        <v>112.83225108225108</v>
      </c>
      <c r="H26" t="s">
        <v>20</v>
      </c>
      <c r="I26">
        <v>2673</v>
      </c>
      <c r="J26" s="10">
        <f t="shared" si="0"/>
        <v>39.003741114852225</v>
      </c>
      <c r="K26" t="s">
        <v>21</v>
      </c>
      <c r="L26" t="s">
        <v>22</v>
      </c>
      <c r="M26">
        <v>1403326800</v>
      </c>
      <c r="N26">
        <v>1403499600</v>
      </c>
      <c r="O26" s="8">
        <f t="shared" si="1"/>
        <v>41811.208333333336</v>
      </c>
      <c r="P26" s="8">
        <f t="shared" si="2"/>
        <v>41813.208333333336</v>
      </c>
      <c r="Q26" t="b">
        <v>0</v>
      </c>
      <c r="R26" t="b">
        <v>0</v>
      </c>
      <c r="S26" t="s">
        <v>65</v>
      </c>
      <c r="T26" t="str" cm="1">
        <f t="array" ref="T26:U26">_xlfn.TEXTSPLIT(S26,"/")</f>
        <v>technology</v>
      </c>
      <c r="U26" t="str">
        <v>wearables</v>
      </c>
    </row>
    <row r="27" spans="1:2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tr">
        <f t="shared" si="3"/>
        <v>5000 to 9999</v>
      </c>
      <c r="G27" s="19">
        <f t="shared" si="4"/>
        <v>216.43636363636364</v>
      </c>
      <c r="H27" t="s">
        <v>20</v>
      </c>
      <c r="I27">
        <v>163</v>
      </c>
      <c r="J27" s="10">
        <f t="shared" si="0"/>
        <v>73.030674846625772</v>
      </c>
      <c r="K27" t="s">
        <v>21</v>
      </c>
      <c r="L27" t="s">
        <v>22</v>
      </c>
      <c r="M27">
        <v>1305694800</v>
      </c>
      <c r="N27">
        <v>1307422800</v>
      </c>
      <c r="O27" s="8">
        <f t="shared" si="1"/>
        <v>40681.208333333336</v>
      </c>
      <c r="P27" s="8">
        <f t="shared" si="2"/>
        <v>40701.208333333336</v>
      </c>
      <c r="Q27" t="b">
        <v>0</v>
      </c>
      <c r="R27" t="b">
        <v>1</v>
      </c>
      <c r="S27" t="s">
        <v>89</v>
      </c>
      <c r="T27" t="str" cm="1">
        <f t="array" ref="T27:U27">_xlfn.TEXTSPLIT(S27,"/")</f>
        <v>games</v>
      </c>
      <c r="U27" t="str">
        <v>video games</v>
      </c>
    </row>
    <row r="28" spans="1:2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tr">
        <f t="shared" si="3"/>
        <v>Greater than or equal to 50000</v>
      </c>
      <c r="G28" s="19">
        <f t="shared" si="4"/>
        <v>48.199069767441863</v>
      </c>
      <c r="H28" t="s">
        <v>74</v>
      </c>
      <c r="I28">
        <v>1480</v>
      </c>
      <c r="J28" s="10">
        <f t="shared" si="0"/>
        <v>35.009459459459457</v>
      </c>
      <c r="K28" t="s">
        <v>21</v>
      </c>
      <c r="L28" t="s">
        <v>22</v>
      </c>
      <c r="M28">
        <v>1533013200</v>
      </c>
      <c r="N28">
        <v>1535346000</v>
      </c>
      <c r="O28" s="8">
        <f t="shared" si="1"/>
        <v>43312.208333333328</v>
      </c>
      <c r="P28" s="8">
        <f t="shared" si="2"/>
        <v>43339.208333333328</v>
      </c>
      <c r="Q28" t="b">
        <v>0</v>
      </c>
      <c r="R28" t="b">
        <v>0</v>
      </c>
      <c r="S28" t="s">
        <v>33</v>
      </c>
      <c r="T28" t="str" cm="1">
        <f t="array" ref="T28:U28">_xlfn.TEXTSPLIT(S28,"/")</f>
        <v>theater</v>
      </c>
      <c r="U28" t="str">
        <v>plays</v>
      </c>
    </row>
    <row r="29" spans="1:2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tr">
        <f t="shared" si="3"/>
        <v>1000 to 4999</v>
      </c>
      <c r="G29" s="19">
        <f t="shared" si="4"/>
        <v>79.95</v>
      </c>
      <c r="H29" t="s">
        <v>14</v>
      </c>
      <c r="I29">
        <v>15</v>
      </c>
      <c r="J29" s="10">
        <f t="shared" si="0"/>
        <v>106.6</v>
      </c>
      <c r="K29" t="s">
        <v>21</v>
      </c>
      <c r="L29" t="s">
        <v>22</v>
      </c>
      <c r="M29">
        <v>1443848400</v>
      </c>
      <c r="N29">
        <v>1444539600</v>
      </c>
      <c r="O29" s="8">
        <f t="shared" si="1"/>
        <v>42280.208333333328</v>
      </c>
      <c r="P29" s="8">
        <f t="shared" si="2"/>
        <v>42288.208333333328</v>
      </c>
      <c r="Q29" t="b">
        <v>0</v>
      </c>
      <c r="R29" t="b">
        <v>0</v>
      </c>
      <c r="S29" t="s">
        <v>23</v>
      </c>
      <c r="T29" t="str" cm="1">
        <f t="array" ref="T29:U29">_xlfn.TEXTSPLIT(S29,"/")</f>
        <v>music</v>
      </c>
      <c r="U29" t="str">
        <v>rock</v>
      </c>
    </row>
    <row r="30" spans="1:21" x14ac:dyDescent="0.25">
      <c r="A30">
        <v>28</v>
      </c>
      <c r="B30" t="s">
        <v>94</v>
      </c>
      <c r="C30" s="3" t="s">
        <v>95</v>
      </c>
      <c r="D30" s="16">
        <v>130800</v>
      </c>
      <c r="E30">
        <v>137635</v>
      </c>
      <c r="F30" t="str">
        <f t="shared" si="3"/>
        <v>Greater than or equal to 50000</v>
      </c>
      <c r="G30" s="19">
        <f t="shared" si="4"/>
        <v>105.22553516819573</v>
      </c>
      <c r="H30" t="s">
        <v>20</v>
      </c>
      <c r="I30">
        <v>2220</v>
      </c>
      <c r="J30" s="10">
        <f t="shared" si="0"/>
        <v>61.997747747747745</v>
      </c>
      <c r="K30" t="s">
        <v>21</v>
      </c>
      <c r="L30" t="s">
        <v>22</v>
      </c>
      <c r="M30">
        <v>1265695200</v>
      </c>
      <c r="N30">
        <v>1267682400</v>
      </c>
      <c r="O30" s="8">
        <f t="shared" si="1"/>
        <v>40218.25</v>
      </c>
      <c r="P30" s="8">
        <f t="shared" si="2"/>
        <v>40241.25</v>
      </c>
      <c r="Q30" t="b">
        <v>0</v>
      </c>
      <c r="R30" t="b">
        <v>1</v>
      </c>
      <c r="S30" t="s">
        <v>33</v>
      </c>
      <c r="T30" t="str" cm="1">
        <f t="array" ref="T30:U30">_xlfn.TEXTSPLIT(S30,"/")</f>
        <v>theater</v>
      </c>
      <c r="U30" t="str">
        <v>plays</v>
      </c>
    </row>
    <row r="31" spans="1:2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tr">
        <f t="shared" si="3"/>
        <v>45000 to 49999</v>
      </c>
      <c r="G31" s="19">
        <f t="shared" si="4"/>
        <v>328.89978213507629</v>
      </c>
      <c r="H31" t="s">
        <v>20</v>
      </c>
      <c r="I31">
        <v>1606</v>
      </c>
      <c r="J31" s="10">
        <f t="shared" si="0"/>
        <v>94.000622665006233</v>
      </c>
      <c r="K31" t="s">
        <v>98</v>
      </c>
      <c r="L31" t="s">
        <v>99</v>
      </c>
      <c r="M31">
        <v>1532062800</v>
      </c>
      <c r="N31">
        <v>1535518800</v>
      </c>
      <c r="O31" s="8">
        <f t="shared" si="1"/>
        <v>43301.208333333328</v>
      </c>
      <c r="P31" s="8">
        <f t="shared" si="2"/>
        <v>43341.208333333328</v>
      </c>
      <c r="Q31" t="b">
        <v>0</v>
      </c>
      <c r="R31" t="b">
        <v>0</v>
      </c>
      <c r="S31" t="s">
        <v>100</v>
      </c>
      <c r="T31" t="str" cm="1">
        <f t="array" ref="T31:U31">_xlfn.TEXTSPLIT(S31,"/")</f>
        <v>film &amp; video</v>
      </c>
      <c r="U31" t="str">
        <v>shorts</v>
      </c>
    </row>
    <row r="32" spans="1:2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tr">
        <f t="shared" si="3"/>
        <v>5000 to 9999</v>
      </c>
      <c r="G32" s="19">
        <f t="shared" si="4"/>
        <v>160.61111111111111</v>
      </c>
      <c r="H32" t="s">
        <v>20</v>
      </c>
      <c r="I32">
        <v>129</v>
      </c>
      <c r="J32" s="10">
        <f t="shared" si="0"/>
        <v>112.05426356589147</v>
      </c>
      <c r="K32" t="s">
        <v>21</v>
      </c>
      <c r="L32" t="s">
        <v>22</v>
      </c>
      <c r="M32">
        <v>1558674000</v>
      </c>
      <c r="N32">
        <v>1559106000</v>
      </c>
      <c r="O32" s="8">
        <f t="shared" si="1"/>
        <v>43609.208333333328</v>
      </c>
      <c r="P32" s="8">
        <f t="shared" si="2"/>
        <v>43614.208333333328</v>
      </c>
      <c r="Q32" t="b">
        <v>0</v>
      </c>
      <c r="R32" t="b">
        <v>0</v>
      </c>
      <c r="S32" t="s">
        <v>71</v>
      </c>
      <c r="T32" t="str" cm="1">
        <f t="array" ref="T32:U32">_xlfn.TEXTSPLIT(S32,"/")</f>
        <v>film &amp; video</v>
      </c>
      <c r="U32" t="str">
        <v>animation</v>
      </c>
    </row>
    <row r="33" spans="1:2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tr">
        <f t="shared" si="3"/>
        <v>1000 to 4999</v>
      </c>
      <c r="G33" s="19">
        <f t="shared" si="4"/>
        <v>310</v>
      </c>
      <c r="H33" t="s">
        <v>20</v>
      </c>
      <c r="I33">
        <v>226</v>
      </c>
      <c r="J33" s="10">
        <f t="shared" si="0"/>
        <v>48.008849557522126</v>
      </c>
      <c r="K33" t="s">
        <v>40</v>
      </c>
      <c r="L33" t="s">
        <v>41</v>
      </c>
      <c r="M33">
        <v>1451973600</v>
      </c>
      <c r="N33">
        <v>1454392800</v>
      </c>
      <c r="O33" s="8">
        <f t="shared" si="1"/>
        <v>42374.25</v>
      </c>
      <c r="P33" s="8">
        <f t="shared" si="2"/>
        <v>42402.25</v>
      </c>
      <c r="Q33" t="b">
        <v>0</v>
      </c>
      <c r="R33" t="b">
        <v>0</v>
      </c>
      <c r="S33" t="s">
        <v>89</v>
      </c>
      <c r="T33" t="str" cm="1">
        <f t="array" ref="T33:U33">_xlfn.TEXTSPLIT(S33,"/")</f>
        <v>games</v>
      </c>
      <c r="U33" t="str">
        <v>video games</v>
      </c>
    </row>
    <row r="34" spans="1:2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tr">
        <f t="shared" si="3"/>
        <v>Greater than or equal to 50000</v>
      </c>
      <c r="G34" s="19">
        <f t="shared" si="4"/>
        <v>86.807920792079202</v>
      </c>
      <c r="H34" t="s">
        <v>14</v>
      </c>
      <c r="I34">
        <v>2307</v>
      </c>
      <c r="J34" s="10">
        <f t="shared" si="0"/>
        <v>38.004334633723452</v>
      </c>
      <c r="K34" t="s">
        <v>107</v>
      </c>
      <c r="L34" t="s">
        <v>108</v>
      </c>
      <c r="M34">
        <v>1515564000</v>
      </c>
      <c r="N34">
        <v>1517896800</v>
      </c>
      <c r="O34" s="8">
        <f t="shared" si="1"/>
        <v>43110.25</v>
      </c>
      <c r="P34" s="8">
        <f t="shared" si="2"/>
        <v>43137.25</v>
      </c>
      <c r="Q34" t="b">
        <v>0</v>
      </c>
      <c r="R34" t="b">
        <v>0</v>
      </c>
      <c r="S34" t="s">
        <v>42</v>
      </c>
      <c r="T34" t="str" cm="1">
        <f t="array" ref="T34:U34">_xlfn.TEXTSPLIT(S34,"/")</f>
        <v>film &amp; video</v>
      </c>
      <c r="U34" t="str">
        <v>documentary</v>
      </c>
    </row>
    <row r="35" spans="1:21" x14ac:dyDescent="0.25">
      <c r="A35">
        <v>33</v>
      </c>
      <c r="B35" t="s">
        <v>109</v>
      </c>
      <c r="C35" s="3" t="s">
        <v>110</v>
      </c>
      <c r="D35" s="16">
        <v>50200</v>
      </c>
      <c r="E35">
        <v>189666</v>
      </c>
      <c r="F35" t="str">
        <f t="shared" si="3"/>
        <v>Greater than or equal to 50000</v>
      </c>
      <c r="G35" s="19">
        <f t="shared" si="4"/>
        <v>377.82071713147411</v>
      </c>
      <c r="H35" t="s">
        <v>20</v>
      </c>
      <c r="I35">
        <v>5419</v>
      </c>
      <c r="J35" s="10">
        <f t="shared" si="0"/>
        <v>35.000184535892231</v>
      </c>
      <c r="K35" t="s">
        <v>21</v>
      </c>
      <c r="L35" t="s">
        <v>22</v>
      </c>
      <c r="M35">
        <v>1412485200</v>
      </c>
      <c r="N35">
        <v>1415685600</v>
      </c>
      <c r="O35" s="8">
        <f t="shared" si="1"/>
        <v>41917.208333333336</v>
      </c>
      <c r="P35" s="8">
        <f t="shared" si="2"/>
        <v>41954.25</v>
      </c>
      <c r="Q35" t="b">
        <v>0</v>
      </c>
      <c r="R35" t="b">
        <v>0</v>
      </c>
      <c r="S35" t="s">
        <v>33</v>
      </c>
      <c r="T35" t="str" cm="1">
        <f t="array" ref="T35:U35">_xlfn.TEXTSPLIT(S35,"/")</f>
        <v>theater</v>
      </c>
      <c r="U35" t="str">
        <v>plays</v>
      </c>
    </row>
    <row r="36" spans="1:21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tr">
        <f t="shared" si="3"/>
        <v>5000 to 9999</v>
      </c>
      <c r="G36" s="19">
        <f t="shared" si="4"/>
        <v>150.80645161290323</v>
      </c>
      <c r="H36" t="s">
        <v>20</v>
      </c>
      <c r="I36">
        <v>165</v>
      </c>
      <c r="J36" s="10">
        <f t="shared" si="0"/>
        <v>85</v>
      </c>
      <c r="K36" t="s">
        <v>21</v>
      </c>
      <c r="L36" t="s">
        <v>22</v>
      </c>
      <c r="M36">
        <v>1490245200</v>
      </c>
      <c r="N36">
        <v>1490677200</v>
      </c>
      <c r="O36" s="8">
        <f t="shared" si="1"/>
        <v>42817.208333333328</v>
      </c>
      <c r="P36" s="8">
        <f t="shared" si="2"/>
        <v>42822.208333333328</v>
      </c>
      <c r="Q36" t="b">
        <v>0</v>
      </c>
      <c r="R36" t="b">
        <v>0</v>
      </c>
      <c r="S36" t="s">
        <v>42</v>
      </c>
      <c r="T36" t="str" cm="1">
        <f t="array" ref="T36:U36">_xlfn.TEXTSPLIT(S36,"/")</f>
        <v>film &amp; video</v>
      </c>
      <c r="U36" t="str">
        <v>documentary</v>
      </c>
    </row>
    <row r="37" spans="1:2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tr">
        <f t="shared" si="3"/>
        <v>Greater than or equal to 50000</v>
      </c>
      <c r="G37" s="19">
        <f t="shared" si="4"/>
        <v>150.30119521912351</v>
      </c>
      <c r="H37" t="s">
        <v>20</v>
      </c>
      <c r="I37">
        <v>1965</v>
      </c>
      <c r="J37" s="10">
        <f t="shared" si="0"/>
        <v>95.993893129770996</v>
      </c>
      <c r="K37" t="s">
        <v>36</v>
      </c>
      <c r="L37" t="s">
        <v>37</v>
      </c>
      <c r="M37">
        <v>1547877600</v>
      </c>
      <c r="N37">
        <v>1551506400</v>
      </c>
      <c r="O37" s="8">
        <f t="shared" si="1"/>
        <v>43484.25</v>
      </c>
      <c r="P37" s="8">
        <f t="shared" si="2"/>
        <v>43526.25</v>
      </c>
      <c r="Q37" t="b">
        <v>0</v>
      </c>
      <c r="R37" t="b">
        <v>1</v>
      </c>
      <c r="S37" t="s">
        <v>53</v>
      </c>
      <c r="T37" t="str" cm="1">
        <f t="array" ref="T37:U37">_xlfn.TEXTSPLIT(S37,"/")</f>
        <v>film &amp; video</v>
      </c>
      <c r="U37" t="str">
        <v>drama</v>
      </c>
    </row>
    <row r="38" spans="1:21" x14ac:dyDescent="0.25">
      <c r="A38">
        <v>36</v>
      </c>
      <c r="B38" t="s">
        <v>115</v>
      </c>
      <c r="C38" s="3" t="s">
        <v>116</v>
      </c>
      <c r="D38" s="16">
        <v>700</v>
      </c>
      <c r="E38">
        <v>1101</v>
      </c>
      <c r="F38" t="str">
        <f t="shared" si="3"/>
        <v>Less Than 1000</v>
      </c>
      <c r="G38" s="19">
        <f t="shared" si="4"/>
        <v>157.28571428571431</v>
      </c>
      <c r="H38" t="s">
        <v>20</v>
      </c>
      <c r="I38">
        <v>16</v>
      </c>
      <c r="J38" s="10">
        <f t="shared" si="0"/>
        <v>68.8125</v>
      </c>
      <c r="K38" t="s">
        <v>21</v>
      </c>
      <c r="L38" t="s">
        <v>22</v>
      </c>
      <c r="M38">
        <v>1298700000</v>
      </c>
      <c r="N38">
        <v>1300856400</v>
      </c>
      <c r="O38" s="8">
        <f t="shared" si="1"/>
        <v>40600.25</v>
      </c>
      <c r="P38" s="8">
        <f t="shared" si="2"/>
        <v>40625.208333333336</v>
      </c>
      <c r="Q38" t="b">
        <v>0</v>
      </c>
      <c r="R38" t="b">
        <v>0</v>
      </c>
      <c r="S38" t="s">
        <v>33</v>
      </c>
      <c r="T38" t="str" cm="1">
        <f t="array" ref="T38:U38">_xlfn.TEXTSPLIT(S38,"/")</f>
        <v>theater</v>
      </c>
      <c r="U38" t="str">
        <v>plays</v>
      </c>
    </row>
    <row r="39" spans="1:21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tr">
        <f t="shared" si="3"/>
        <v>5000 to 9999</v>
      </c>
      <c r="G39" s="19">
        <f t="shared" si="4"/>
        <v>139.98765432098764</v>
      </c>
      <c r="H39" t="s">
        <v>20</v>
      </c>
      <c r="I39">
        <v>107</v>
      </c>
      <c r="J39" s="10">
        <f t="shared" si="0"/>
        <v>105.97196261682242</v>
      </c>
      <c r="K39" t="s">
        <v>21</v>
      </c>
      <c r="L39" t="s">
        <v>22</v>
      </c>
      <c r="M39">
        <v>1570338000</v>
      </c>
      <c r="N39">
        <v>1573192800</v>
      </c>
      <c r="O39" s="8">
        <f t="shared" si="1"/>
        <v>43744.208333333328</v>
      </c>
      <c r="P39" s="8">
        <f t="shared" si="2"/>
        <v>43777.25</v>
      </c>
      <c r="Q39" t="b">
        <v>0</v>
      </c>
      <c r="R39" t="b">
        <v>1</v>
      </c>
      <c r="S39" t="s">
        <v>119</v>
      </c>
      <c r="T39" t="str" cm="1">
        <f t="array" ref="T39:U39">_xlfn.TEXTSPLIT(S39,"/")</f>
        <v>publishing</v>
      </c>
      <c r="U39" t="str">
        <v>fiction</v>
      </c>
    </row>
    <row r="40" spans="1:2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tr">
        <f t="shared" si="3"/>
        <v>1000 to 4999</v>
      </c>
      <c r="G40" s="19">
        <f t="shared" si="4"/>
        <v>325.32258064516128</v>
      </c>
      <c r="H40" t="s">
        <v>20</v>
      </c>
      <c r="I40">
        <v>134</v>
      </c>
      <c r="J40" s="10">
        <f t="shared" si="0"/>
        <v>75.261194029850742</v>
      </c>
      <c r="K40" t="s">
        <v>21</v>
      </c>
      <c r="L40" t="s">
        <v>22</v>
      </c>
      <c r="M40">
        <v>1287378000</v>
      </c>
      <c r="N40">
        <v>1287810000</v>
      </c>
      <c r="O40" s="8">
        <f t="shared" si="1"/>
        <v>40469.208333333336</v>
      </c>
      <c r="P40" s="8">
        <f t="shared" si="2"/>
        <v>40474.208333333336</v>
      </c>
      <c r="Q40" t="b">
        <v>0</v>
      </c>
      <c r="R40" t="b">
        <v>0</v>
      </c>
      <c r="S40" t="s">
        <v>122</v>
      </c>
      <c r="T40" t="str" cm="1">
        <f t="array" ref="T40:U40">_xlfn.TEXTSPLIT(S40,"/")</f>
        <v>photography</v>
      </c>
      <c r="U40" t="str">
        <v>photography books</v>
      </c>
    </row>
    <row r="41" spans="1:2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tr">
        <f t="shared" si="3"/>
        <v>5000 to 9999</v>
      </c>
      <c r="G41" s="19">
        <f t="shared" si="4"/>
        <v>50.777777777777779</v>
      </c>
      <c r="H41" t="s">
        <v>14</v>
      </c>
      <c r="I41">
        <v>88</v>
      </c>
      <c r="J41" s="10">
        <f t="shared" si="0"/>
        <v>57.125</v>
      </c>
      <c r="K41" t="s">
        <v>36</v>
      </c>
      <c r="L41" t="s">
        <v>37</v>
      </c>
      <c r="M41">
        <v>1361772000</v>
      </c>
      <c r="N41">
        <v>1362978000</v>
      </c>
      <c r="O41" s="8">
        <f t="shared" si="1"/>
        <v>41330.25</v>
      </c>
      <c r="P41" s="8">
        <f t="shared" si="2"/>
        <v>41344.208333333336</v>
      </c>
      <c r="Q41" t="b">
        <v>0</v>
      </c>
      <c r="R41" t="b">
        <v>0</v>
      </c>
      <c r="S41" t="s">
        <v>33</v>
      </c>
      <c r="T41" t="str" cm="1">
        <f t="array" ref="T41:U41">_xlfn.TEXTSPLIT(S41,"/")</f>
        <v>theater</v>
      </c>
      <c r="U41" t="str">
        <v>plays</v>
      </c>
    </row>
    <row r="42" spans="1:2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tr">
        <f t="shared" si="3"/>
        <v>5000 to 9999</v>
      </c>
      <c r="G42" s="19">
        <f t="shared" si="4"/>
        <v>169.06818181818181</v>
      </c>
      <c r="H42" t="s">
        <v>20</v>
      </c>
      <c r="I42">
        <v>198</v>
      </c>
      <c r="J42" s="10">
        <f t="shared" si="0"/>
        <v>75.141414141414145</v>
      </c>
      <c r="K42" t="s">
        <v>21</v>
      </c>
      <c r="L42" t="s">
        <v>22</v>
      </c>
      <c r="M42">
        <v>1275714000</v>
      </c>
      <c r="N42">
        <v>1277355600</v>
      </c>
      <c r="O42" s="8">
        <f t="shared" si="1"/>
        <v>40334.208333333336</v>
      </c>
      <c r="P42" s="8">
        <f t="shared" si="2"/>
        <v>40353.208333333336</v>
      </c>
      <c r="Q42" t="b">
        <v>0</v>
      </c>
      <c r="R42" t="b">
        <v>1</v>
      </c>
      <c r="S42" t="s">
        <v>65</v>
      </c>
      <c r="T42" t="str" cm="1">
        <f t="array" ref="T42:U42">_xlfn.TEXTSPLIT(S42,"/")</f>
        <v>technology</v>
      </c>
      <c r="U42" t="str">
        <v>wearables</v>
      </c>
    </row>
    <row r="43" spans="1:2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tr">
        <f t="shared" si="3"/>
        <v>5000 to 9999</v>
      </c>
      <c r="G43" s="19">
        <f t="shared" si="4"/>
        <v>212.92857142857144</v>
      </c>
      <c r="H43" t="s">
        <v>20</v>
      </c>
      <c r="I43">
        <v>111</v>
      </c>
      <c r="J43" s="10">
        <f t="shared" si="0"/>
        <v>107.42342342342343</v>
      </c>
      <c r="K43" t="s">
        <v>107</v>
      </c>
      <c r="L43" t="s">
        <v>108</v>
      </c>
      <c r="M43">
        <v>1346734800</v>
      </c>
      <c r="N43">
        <v>1348981200</v>
      </c>
      <c r="O43" s="8">
        <f t="shared" si="1"/>
        <v>41156.208333333336</v>
      </c>
      <c r="P43" s="8">
        <f t="shared" si="2"/>
        <v>41182.208333333336</v>
      </c>
      <c r="Q43" t="b">
        <v>0</v>
      </c>
      <c r="R43" t="b">
        <v>1</v>
      </c>
      <c r="S43" t="s">
        <v>23</v>
      </c>
      <c r="T43" t="str" cm="1">
        <f t="array" ref="T43:U43">_xlfn.TEXTSPLIT(S43,"/")</f>
        <v>music</v>
      </c>
      <c r="U43" t="str">
        <v>rock</v>
      </c>
    </row>
    <row r="44" spans="1:2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tr">
        <f t="shared" si="3"/>
        <v>1000 to 4999</v>
      </c>
      <c r="G44" s="19">
        <f t="shared" si="4"/>
        <v>443.94444444444446</v>
      </c>
      <c r="H44" t="s">
        <v>20</v>
      </c>
      <c r="I44">
        <v>222</v>
      </c>
      <c r="J44" s="10">
        <f t="shared" si="0"/>
        <v>35.995495495495497</v>
      </c>
      <c r="K44" t="s">
        <v>21</v>
      </c>
      <c r="L44" t="s">
        <v>22</v>
      </c>
      <c r="M44">
        <v>1309755600</v>
      </c>
      <c r="N44">
        <v>1310533200</v>
      </c>
      <c r="O44" s="8">
        <f t="shared" si="1"/>
        <v>40728.208333333336</v>
      </c>
      <c r="P44" s="8">
        <f t="shared" si="2"/>
        <v>40737.208333333336</v>
      </c>
      <c r="Q44" t="b">
        <v>0</v>
      </c>
      <c r="R44" t="b">
        <v>0</v>
      </c>
      <c r="S44" t="s">
        <v>17</v>
      </c>
      <c r="T44" t="str" cm="1">
        <f t="array" ref="T44:U44">_xlfn.TEXTSPLIT(S44,"/")</f>
        <v>food</v>
      </c>
      <c r="U44" t="str">
        <v>food trucks</v>
      </c>
    </row>
    <row r="45" spans="1:2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tr">
        <f t="shared" si="3"/>
        <v>Greater than or equal to 50000</v>
      </c>
      <c r="G45" s="19">
        <f t="shared" si="4"/>
        <v>185.9390243902439</v>
      </c>
      <c r="H45" t="s">
        <v>20</v>
      </c>
      <c r="I45">
        <v>6212</v>
      </c>
      <c r="J45" s="10">
        <f t="shared" si="0"/>
        <v>26.998873148744366</v>
      </c>
      <c r="K45" t="s">
        <v>21</v>
      </c>
      <c r="L45" t="s">
        <v>22</v>
      </c>
      <c r="M45">
        <v>1406178000</v>
      </c>
      <c r="N45">
        <v>1407560400</v>
      </c>
      <c r="O45" s="8">
        <f t="shared" si="1"/>
        <v>41844.208333333336</v>
      </c>
      <c r="P45" s="8">
        <f t="shared" si="2"/>
        <v>41860.208333333336</v>
      </c>
      <c r="Q45" t="b">
        <v>0</v>
      </c>
      <c r="R45" t="b">
        <v>0</v>
      </c>
      <c r="S45" t="s">
        <v>133</v>
      </c>
      <c r="T45" t="str" cm="1">
        <f t="array" ref="T45:U45">_xlfn.TEXTSPLIT(S45,"/")</f>
        <v>publishing</v>
      </c>
      <c r="U45" t="str">
        <v>radio &amp; podcasts</v>
      </c>
    </row>
    <row r="46" spans="1:2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tr">
        <f t="shared" si="3"/>
        <v>1000 to 4999</v>
      </c>
      <c r="G46" s="19">
        <f t="shared" si="4"/>
        <v>658.8125</v>
      </c>
      <c r="H46" t="s">
        <v>20</v>
      </c>
      <c r="I46">
        <v>98</v>
      </c>
      <c r="J46" s="10">
        <f t="shared" si="0"/>
        <v>107.56122448979592</v>
      </c>
      <c r="K46" t="s">
        <v>36</v>
      </c>
      <c r="L46" t="s">
        <v>37</v>
      </c>
      <c r="M46">
        <v>1552798800</v>
      </c>
      <c r="N46">
        <v>1552885200</v>
      </c>
      <c r="O46" s="8">
        <f t="shared" si="1"/>
        <v>43541.208333333328</v>
      </c>
      <c r="P46" s="8">
        <f t="shared" si="2"/>
        <v>43542.208333333328</v>
      </c>
      <c r="Q46" t="b">
        <v>0</v>
      </c>
      <c r="R46" t="b">
        <v>0</v>
      </c>
      <c r="S46" t="s">
        <v>119</v>
      </c>
      <c r="T46" t="str" cm="1">
        <f t="array" ref="T46:U46">_xlfn.TEXTSPLIT(S46,"/")</f>
        <v>publishing</v>
      </c>
      <c r="U46" t="str">
        <v>fiction</v>
      </c>
    </row>
    <row r="47" spans="1:21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tr">
        <f t="shared" si="3"/>
        <v>5000 to 9999</v>
      </c>
      <c r="G47" s="19">
        <f t="shared" si="4"/>
        <v>47.684210526315788</v>
      </c>
      <c r="H47" t="s">
        <v>14</v>
      </c>
      <c r="I47">
        <v>48</v>
      </c>
      <c r="J47" s="10">
        <f t="shared" si="0"/>
        <v>94.375</v>
      </c>
      <c r="K47" t="s">
        <v>21</v>
      </c>
      <c r="L47" t="s">
        <v>22</v>
      </c>
      <c r="M47">
        <v>1478062800</v>
      </c>
      <c r="N47">
        <v>1479362400</v>
      </c>
      <c r="O47" s="8">
        <f t="shared" si="1"/>
        <v>42676.208333333328</v>
      </c>
      <c r="P47" s="8">
        <f t="shared" si="2"/>
        <v>42691.25</v>
      </c>
      <c r="Q47" t="b">
        <v>0</v>
      </c>
      <c r="R47" t="b">
        <v>1</v>
      </c>
      <c r="S47" t="s">
        <v>33</v>
      </c>
      <c r="T47" t="str" cm="1">
        <f t="array" ref="T47:U47">_xlfn.TEXTSPLIT(S47,"/")</f>
        <v>theater</v>
      </c>
      <c r="U47" t="str">
        <v>plays</v>
      </c>
    </row>
    <row r="48" spans="1:2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tr">
        <f t="shared" si="3"/>
        <v>1000 to 4999</v>
      </c>
      <c r="G48" s="19">
        <f t="shared" si="4"/>
        <v>114.78378378378378</v>
      </c>
      <c r="H48" t="s">
        <v>20</v>
      </c>
      <c r="I48">
        <v>92</v>
      </c>
      <c r="J48" s="10">
        <f t="shared" si="0"/>
        <v>46.163043478260867</v>
      </c>
      <c r="K48" t="s">
        <v>21</v>
      </c>
      <c r="L48" t="s">
        <v>22</v>
      </c>
      <c r="M48">
        <v>1278565200</v>
      </c>
      <c r="N48">
        <v>1280552400</v>
      </c>
      <c r="O48" s="8">
        <f t="shared" si="1"/>
        <v>40367.208333333336</v>
      </c>
      <c r="P48" s="8">
        <f t="shared" si="2"/>
        <v>40390.208333333336</v>
      </c>
      <c r="Q48" t="b">
        <v>0</v>
      </c>
      <c r="R48" t="b">
        <v>0</v>
      </c>
      <c r="S48" t="s">
        <v>23</v>
      </c>
      <c r="T48" t="str" cm="1">
        <f t="array" ref="T48:U48">_xlfn.TEXTSPLIT(S48,"/")</f>
        <v>music</v>
      </c>
      <c r="U48" t="str">
        <v>rock</v>
      </c>
    </row>
    <row r="49" spans="1:21" x14ac:dyDescent="0.25">
      <c r="A49">
        <v>47</v>
      </c>
      <c r="B49" t="s">
        <v>140</v>
      </c>
      <c r="C49" s="3" t="s">
        <v>141</v>
      </c>
      <c r="D49" s="16">
        <v>1500</v>
      </c>
      <c r="E49">
        <v>7129</v>
      </c>
      <c r="F49" t="str">
        <f t="shared" si="3"/>
        <v>1000 to 4999</v>
      </c>
      <c r="G49" s="19">
        <f t="shared" si="4"/>
        <v>475.26666666666665</v>
      </c>
      <c r="H49" t="s">
        <v>20</v>
      </c>
      <c r="I49">
        <v>149</v>
      </c>
      <c r="J49" s="10">
        <f t="shared" si="0"/>
        <v>47.845637583892618</v>
      </c>
      <c r="K49" t="s">
        <v>21</v>
      </c>
      <c r="L49" t="s">
        <v>22</v>
      </c>
      <c r="M49">
        <v>1396069200</v>
      </c>
      <c r="N49">
        <v>1398661200</v>
      </c>
      <c r="O49" s="8">
        <f t="shared" si="1"/>
        <v>41727.208333333336</v>
      </c>
      <c r="P49" s="8">
        <f t="shared" si="2"/>
        <v>41757.208333333336</v>
      </c>
      <c r="Q49" t="b">
        <v>0</v>
      </c>
      <c r="R49" t="b">
        <v>0</v>
      </c>
      <c r="S49" t="s">
        <v>33</v>
      </c>
      <c r="T49" t="str" cm="1">
        <f t="array" ref="T49:U49">_xlfn.TEXTSPLIT(S49,"/")</f>
        <v>theater</v>
      </c>
      <c r="U49" t="str">
        <v>plays</v>
      </c>
    </row>
    <row r="50" spans="1:21" x14ac:dyDescent="0.25">
      <c r="A50">
        <v>48</v>
      </c>
      <c r="B50" t="s">
        <v>142</v>
      </c>
      <c r="C50" s="3" t="s">
        <v>143</v>
      </c>
      <c r="D50" s="16">
        <v>33300</v>
      </c>
      <c r="E50">
        <v>128862</v>
      </c>
      <c r="F50" t="str">
        <f t="shared" si="3"/>
        <v>30000 to 34999</v>
      </c>
      <c r="G50" s="19">
        <f t="shared" si="4"/>
        <v>386.97297297297297</v>
      </c>
      <c r="H50" t="s">
        <v>20</v>
      </c>
      <c r="I50">
        <v>2431</v>
      </c>
      <c r="J50" s="10">
        <f t="shared" si="0"/>
        <v>53.007815713698065</v>
      </c>
      <c r="K50" t="s">
        <v>21</v>
      </c>
      <c r="L50" t="s">
        <v>22</v>
      </c>
      <c r="M50">
        <v>1435208400</v>
      </c>
      <c r="N50">
        <v>1436245200</v>
      </c>
      <c r="O50" s="8">
        <f t="shared" si="1"/>
        <v>42180.208333333328</v>
      </c>
      <c r="P50" s="8">
        <f t="shared" si="2"/>
        <v>42192.208333333328</v>
      </c>
      <c r="Q50" t="b">
        <v>0</v>
      </c>
      <c r="R50" t="b">
        <v>0</v>
      </c>
      <c r="S50" t="s">
        <v>33</v>
      </c>
      <c r="T50" t="str" cm="1">
        <f t="array" ref="T50:U50">_xlfn.TEXTSPLIT(S50,"/")</f>
        <v>theater</v>
      </c>
      <c r="U50" t="str">
        <v>plays</v>
      </c>
    </row>
    <row r="51" spans="1:2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tr">
        <f t="shared" si="3"/>
        <v>5000 to 9999</v>
      </c>
      <c r="G51" s="19">
        <f t="shared" si="4"/>
        <v>189.625</v>
      </c>
      <c r="H51" t="s">
        <v>20</v>
      </c>
      <c r="I51">
        <v>303</v>
      </c>
      <c r="J51" s="10">
        <f t="shared" si="0"/>
        <v>45.059405940594061</v>
      </c>
      <c r="K51" t="s">
        <v>21</v>
      </c>
      <c r="L51" t="s">
        <v>22</v>
      </c>
      <c r="M51">
        <v>1571547600</v>
      </c>
      <c r="N51">
        <v>1575439200</v>
      </c>
      <c r="O51" s="8">
        <f t="shared" si="1"/>
        <v>43758.208333333328</v>
      </c>
      <c r="P51" s="8">
        <f t="shared" si="2"/>
        <v>43803.25</v>
      </c>
      <c r="Q51" t="b">
        <v>0</v>
      </c>
      <c r="R51" t="b">
        <v>0</v>
      </c>
      <c r="S51" t="s">
        <v>23</v>
      </c>
      <c r="T51" t="str" cm="1">
        <f t="array" ref="T51:U51">_xlfn.TEXTSPLIT(S51,"/")</f>
        <v>music</v>
      </c>
      <c r="U51" t="str">
        <v>rock</v>
      </c>
    </row>
    <row r="52" spans="1:21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tr">
        <f t="shared" si="3"/>
        <v>Less Than 1000</v>
      </c>
      <c r="G52" s="19">
        <f t="shared" si="4"/>
        <v>2</v>
      </c>
      <c r="H52" t="s">
        <v>14</v>
      </c>
      <c r="I52">
        <v>1</v>
      </c>
      <c r="J52" s="10">
        <f t="shared" si="0"/>
        <v>2</v>
      </c>
      <c r="K52" t="s">
        <v>107</v>
      </c>
      <c r="L52" t="s">
        <v>108</v>
      </c>
      <c r="M52">
        <v>1375333200</v>
      </c>
      <c r="N52">
        <v>1377752400</v>
      </c>
      <c r="O52" s="8">
        <f t="shared" si="1"/>
        <v>41487.208333333336</v>
      </c>
      <c r="P52" s="8">
        <f t="shared" si="2"/>
        <v>41515.208333333336</v>
      </c>
      <c r="Q52" t="b">
        <v>0</v>
      </c>
      <c r="R52" t="b">
        <v>0</v>
      </c>
      <c r="S52" t="s">
        <v>148</v>
      </c>
      <c r="T52" t="str" cm="1">
        <f t="array" ref="T52:U52">_xlfn.TEXTSPLIT(S52,"/")</f>
        <v>music</v>
      </c>
      <c r="U52" t="str">
        <v>metal</v>
      </c>
    </row>
    <row r="53" spans="1:2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tr">
        <f t="shared" si="3"/>
        <v>Greater than or equal to 50000</v>
      </c>
      <c r="G53" s="19">
        <f t="shared" si="4"/>
        <v>91.867805186590772</v>
      </c>
      <c r="H53" t="s">
        <v>14</v>
      </c>
      <c r="I53">
        <v>1467</v>
      </c>
      <c r="J53" s="10">
        <f t="shared" si="0"/>
        <v>99.006816632583508</v>
      </c>
      <c r="K53" t="s">
        <v>40</v>
      </c>
      <c r="L53" t="s">
        <v>41</v>
      </c>
      <c r="M53">
        <v>1332824400</v>
      </c>
      <c r="N53">
        <v>1334206800</v>
      </c>
      <c r="O53" s="8">
        <f t="shared" si="1"/>
        <v>40995.208333333336</v>
      </c>
      <c r="P53" s="8">
        <f t="shared" si="2"/>
        <v>41011.208333333336</v>
      </c>
      <c r="Q53" t="b">
        <v>0</v>
      </c>
      <c r="R53" t="b">
        <v>1</v>
      </c>
      <c r="S53" t="s">
        <v>65</v>
      </c>
      <c r="T53" t="str" cm="1">
        <f t="array" ref="T53:U53">_xlfn.TEXTSPLIT(S53,"/")</f>
        <v>technology</v>
      </c>
      <c r="U53" t="str">
        <v>wearables</v>
      </c>
    </row>
    <row r="54" spans="1:2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tr">
        <f t="shared" si="3"/>
        <v>5000 to 9999</v>
      </c>
      <c r="G54" s="19">
        <f t="shared" si="4"/>
        <v>34.152777777777779</v>
      </c>
      <c r="H54" t="s">
        <v>14</v>
      </c>
      <c r="I54">
        <v>75</v>
      </c>
      <c r="J54" s="10">
        <f t="shared" si="0"/>
        <v>32.786666666666669</v>
      </c>
      <c r="K54" t="s">
        <v>21</v>
      </c>
      <c r="L54" t="s">
        <v>22</v>
      </c>
      <c r="M54">
        <v>1284526800</v>
      </c>
      <c r="N54">
        <v>1284872400</v>
      </c>
      <c r="O54" s="8">
        <f t="shared" si="1"/>
        <v>40436.208333333336</v>
      </c>
      <c r="P54" s="8">
        <f t="shared" si="2"/>
        <v>40440.208333333336</v>
      </c>
      <c r="Q54" t="b">
        <v>0</v>
      </c>
      <c r="R54" t="b">
        <v>0</v>
      </c>
      <c r="S54" t="s">
        <v>33</v>
      </c>
      <c r="T54" t="str" cm="1">
        <f t="array" ref="T54:U54">_xlfn.TEXTSPLIT(S54,"/")</f>
        <v>theater</v>
      </c>
      <c r="U54" t="str">
        <v>plays</v>
      </c>
    </row>
    <row r="55" spans="1:2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tr">
        <f t="shared" si="3"/>
        <v>5000 to 9999</v>
      </c>
      <c r="G55" s="19">
        <f t="shared" si="4"/>
        <v>140.40909090909091</v>
      </c>
      <c r="H55" t="s">
        <v>20</v>
      </c>
      <c r="I55">
        <v>209</v>
      </c>
      <c r="J55" s="10">
        <f t="shared" si="0"/>
        <v>59.119617224880386</v>
      </c>
      <c r="K55" t="s">
        <v>21</v>
      </c>
      <c r="L55" t="s">
        <v>22</v>
      </c>
      <c r="M55">
        <v>1400562000</v>
      </c>
      <c r="N55">
        <v>1403931600</v>
      </c>
      <c r="O55" s="8">
        <f t="shared" si="1"/>
        <v>41779.208333333336</v>
      </c>
      <c r="P55" s="8">
        <f t="shared" si="2"/>
        <v>41818.208333333336</v>
      </c>
      <c r="Q55" t="b">
        <v>0</v>
      </c>
      <c r="R55" t="b">
        <v>0</v>
      </c>
      <c r="S55" t="s">
        <v>53</v>
      </c>
      <c r="T55" t="str" cm="1">
        <f t="array" ref="T55:U55">_xlfn.TEXTSPLIT(S55,"/")</f>
        <v>film &amp; video</v>
      </c>
      <c r="U55" t="str">
        <v>drama</v>
      </c>
    </row>
    <row r="56" spans="1:21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tr">
        <f t="shared" si="3"/>
        <v>5000 to 9999</v>
      </c>
      <c r="G56" s="19">
        <f t="shared" si="4"/>
        <v>89.86666666666666</v>
      </c>
      <c r="H56" t="s">
        <v>14</v>
      </c>
      <c r="I56">
        <v>120</v>
      </c>
      <c r="J56" s="10">
        <f t="shared" si="0"/>
        <v>44.93333333333333</v>
      </c>
      <c r="K56" t="s">
        <v>21</v>
      </c>
      <c r="L56" t="s">
        <v>22</v>
      </c>
      <c r="M56">
        <v>1520748000</v>
      </c>
      <c r="N56">
        <v>1521262800</v>
      </c>
      <c r="O56" s="8">
        <f t="shared" si="1"/>
        <v>43170.25</v>
      </c>
      <c r="P56" s="8">
        <f t="shared" si="2"/>
        <v>43176.208333333328</v>
      </c>
      <c r="Q56" t="b">
        <v>0</v>
      </c>
      <c r="R56" t="b">
        <v>0</v>
      </c>
      <c r="S56" t="s">
        <v>65</v>
      </c>
      <c r="T56" t="str" cm="1">
        <f t="array" ref="T56:U56">_xlfn.TEXTSPLIT(S56,"/")</f>
        <v>technology</v>
      </c>
      <c r="U56" t="str">
        <v>wearables</v>
      </c>
    </row>
    <row r="57" spans="1:21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tr">
        <f t="shared" si="3"/>
        <v>5000 to 9999</v>
      </c>
      <c r="G57" s="19">
        <f t="shared" si="4"/>
        <v>177.96969696969697</v>
      </c>
      <c r="H57" t="s">
        <v>20</v>
      </c>
      <c r="I57">
        <v>131</v>
      </c>
      <c r="J57" s="10">
        <f t="shared" si="0"/>
        <v>89.664122137404576</v>
      </c>
      <c r="K57" t="s">
        <v>21</v>
      </c>
      <c r="L57" t="s">
        <v>22</v>
      </c>
      <c r="M57">
        <v>1532926800</v>
      </c>
      <c r="N57">
        <v>1533358800</v>
      </c>
      <c r="O57" s="8">
        <f t="shared" si="1"/>
        <v>43311.208333333328</v>
      </c>
      <c r="P57" s="8">
        <f t="shared" si="2"/>
        <v>43316.208333333328</v>
      </c>
      <c r="Q57" t="b">
        <v>0</v>
      </c>
      <c r="R57" t="b">
        <v>0</v>
      </c>
      <c r="S57" t="s">
        <v>159</v>
      </c>
      <c r="T57" t="str" cm="1">
        <f t="array" ref="T57:U57">_xlfn.TEXTSPLIT(S57,"/")</f>
        <v>music</v>
      </c>
      <c r="U57" t="str">
        <v>jazz</v>
      </c>
    </row>
    <row r="58" spans="1:21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tr">
        <f t="shared" si="3"/>
        <v>5000 to 9999</v>
      </c>
      <c r="G58" s="19">
        <f t="shared" si="4"/>
        <v>143.66249999999999</v>
      </c>
      <c r="H58" t="s">
        <v>20</v>
      </c>
      <c r="I58">
        <v>164</v>
      </c>
      <c r="J58" s="10">
        <f t="shared" si="0"/>
        <v>70.079268292682926</v>
      </c>
      <c r="K58" t="s">
        <v>21</v>
      </c>
      <c r="L58" t="s">
        <v>22</v>
      </c>
      <c r="M58">
        <v>1420869600</v>
      </c>
      <c r="N58">
        <v>1421474400</v>
      </c>
      <c r="O58" s="8">
        <f t="shared" si="1"/>
        <v>42014.25</v>
      </c>
      <c r="P58" s="8">
        <f t="shared" si="2"/>
        <v>42021.25</v>
      </c>
      <c r="Q58" t="b">
        <v>0</v>
      </c>
      <c r="R58" t="b">
        <v>0</v>
      </c>
      <c r="S58" t="s">
        <v>65</v>
      </c>
      <c r="T58" t="str" cm="1">
        <f t="array" ref="T58:U58">_xlfn.TEXTSPLIT(S58,"/")</f>
        <v>technology</v>
      </c>
      <c r="U58" t="str">
        <v>wearables</v>
      </c>
    </row>
    <row r="59" spans="1:2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tr">
        <f t="shared" si="3"/>
        <v>1000 to 4999</v>
      </c>
      <c r="G59" s="19">
        <f t="shared" si="4"/>
        <v>215.27586206896552</v>
      </c>
      <c r="H59" t="s">
        <v>20</v>
      </c>
      <c r="I59">
        <v>201</v>
      </c>
      <c r="J59" s="10">
        <f t="shared" si="0"/>
        <v>31.059701492537314</v>
      </c>
      <c r="K59" t="s">
        <v>21</v>
      </c>
      <c r="L59" t="s">
        <v>22</v>
      </c>
      <c r="M59">
        <v>1504242000</v>
      </c>
      <c r="N59">
        <v>1505278800</v>
      </c>
      <c r="O59" s="8">
        <f t="shared" si="1"/>
        <v>42979.208333333328</v>
      </c>
      <c r="P59" s="8">
        <f t="shared" si="2"/>
        <v>42991.208333333328</v>
      </c>
      <c r="Q59" t="b">
        <v>0</v>
      </c>
      <c r="R59" t="b">
        <v>0</v>
      </c>
      <c r="S59" t="s">
        <v>89</v>
      </c>
      <c r="T59" t="str" cm="1">
        <f t="array" ref="T59:U59">_xlfn.TEXTSPLIT(S59,"/")</f>
        <v>games</v>
      </c>
      <c r="U59" t="str">
        <v>video games</v>
      </c>
    </row>
    <row r="60" spans="1:21" x14ac:dyDescent="0.25">
      <c r="A60">
        <v>58</v>
      </c>
      <c r="B60" t="s">
        <v>164</v>
      </c>
      <c r="C60" s="3" t="s">
        <v>165</v>
      </c>
      <c r="D60" s="16">
        <v>2700</v>
      </c>
      <c r="E60">
        <v>6132</v>
      </c>
      <c r="F60" t="str">
        <f t="shared" si="3"/>
        <v>1000 to 4999</v>
      </c>
      <c r="G60" s="19">
        <f t="shared" si="4"/>
        <v>227.11111111111114</v>
      </c>
      <c r="H60" t="s">
        <v>20</v>
      </c>
      <c r="I60">
        <v>211</v>
      </c>
      <c r="J60" s="10">
        <f t="shared" si="0"/>
        <v>29.061611374407583</v>
      </c>
      <c r="K60" t="s">
        <v>21</v>
      </c>
      <c r="L60" t="s">
        <v>22</v>
      </c>
      <c r="M60">
        <v>1442811600</v>
      </c>
      <c r="N60">
        <v>1443934800</v>
      </c>
      <c r="O60" s="8">
        <f t="shared" si="1"/>
        <v>42268.208333333328</v>
      </c>
      <c r="P60" s="8">
        <f t="shared" si="2"/>
        <v>42281.208333333328</v>
      </c>
      <c r="Q60" t="b">
        <v>0</v>
      </c>
      <c r="R60" t="b">
        <v>0</v>
      </c>
      <c r="S60" t="s">
        <v>33</v>
      </c>
      <c r="T60" t="str" cm="1">
        <f t="array" ref="T60:U60">_xlfn.TEXTSPLIT(S60,"/")</f>
        <v>theater</v>
      </c>
      <c r="U60" t="str">
        <v>plays</v>
      </c>
    </row>
    <row r="61" spans="1:21" x14ac:dyDescent="0.25">
      <c r="A61">
        <v>59</v>
      </c>
      <c r="B61" t="s">
        <v>166</v>
      </c>
      <c r="C61" s="3" t="s">
        <v>167</v>
      </c>
      <c r="D61" s="16">
        <v>1400</v>
      </c>
      <c r="E61">
        <v>3851</v>
      </c>
      <c r="F61" t="str">
        <f t="shared" si="3"/>
        <v>1000 to 4999</v>
      </c>
      <c r="G61" s="19">
        <f t="shared" si="4"/>
        <v>275.07142857142861</v>
      </c>
      <c r="H61" t="s">
        <v>20</v>
      </c>
      <c r="I61">
        <v>128</v>
      </c>
      <c r="J61" s="10">
        <f t="shared" si="0"/>
        <v>30.0859375</v>
      </c>
      <c r="K61" t="s">
        <v>21</v>
      </c>
      <c r="L61" t="s">
        <v>22</v>
      </c>
      <c r="M61">
        <v>1497243600</v>
      </c>
      <c r="N61">
        <v>1498539600</v>
      </c>
      <c r="O61" s="8">
        <f t="shared" si="1"/>
        <v>42898.208333333328</v>
      </c>
      <c r="P61" s="8">
        <f t="shared" si="2"/>
        <v>42913.208333333328</v>
      </c>
      <c r="Q61" t="b">
        <v>0</v>
      </c>
      <c r="R61" t="b">
        <v>1</v>
      </c>
      <c r="S61" t="s">
        <v>33</v>
      </c>
      <c r="T61" t="str" cm="1">
        <f t="array" ref="T61:U61">_xlfn.TEXTSPLIT(S61,"/")</f>
        <v>theater</v>
      </c>
      <c r="U61" t="str">
        <v>plays</v>
      </c>
    </row>
    <row r="62" spans="1:21" x14ac:dyDescent="0.25">
      <c r="A62">
        <v>60</v>
      </c>
      <c r="B62" t="s">
        <v>168</v>
      </c>
      <c r="C62" s="3" t="s">
        <v>169</v>
      </c>
      <c r="D62" s="16">
        <v>94200</v>
      </c>
      <c r="E62">
        <v>135997</v>
      </c>
      <c r="F62" t="str">
        <f t="shared" si="3"/>
        <v>Greater than or equal to 50000</v>
      </c>
      <c r="G62" s="19">
        <f t="shared" si="4"/>
        <v>144.37048832271762</v>
      </c>
      <c r="H62" t="s">
        <v>20</v>
      </c>
      <c r="I62">
        <v>1600</v>
      </c>
      <c r="J62" s="10">
        <f t="shared" si="0"/>
        <v>84.998125000000002</v>
      </c>
      <c r="K62" t="s">
        <v>15</v>
      </c>
      <c r="L62" t="s">
        <v>16</v>
      </c>
      <c r="M62">
        <v>1342501200</v>
      </c>
      <c r="N62">
        <v>1342760400</v>
      </c>
      <c r="O62" s="8">
        <f t="shared" si="1"/>
        <v>41107.208333333336</v>
      </c>
      <c r="P62" s="8">
        <f t="shared" si="2"/>
        <v>41110.208333333336</v>
      </c>
      <c r="Q62" t="b">
        <v>0</v>
      </c>
      <c r="R62" t="b">
        <v>0</v>
      </c>
      <c r="S62" t="s">
        <v>33</v>
      </c>
      <c r="T62" t="str" cm="1">
        <f t="array" ref="T62:U62">_xlfn.TEXTSPLIT(S62,"/")</f>
        <v>theater</v>
      </c>
      <c r="U62" t="str">
        <v>plays</v>
      </c>
    </row>
    <row r="63" spans="1:21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tr">
        <f t="shared" si="3"/>
        <v>Greater than or equal to 50000</v>
      </c>
      <c r="G63" s="19">
        <f t="shared" si="4"/>
        <v>92.74598393574297</v>
      </c>
      <c r="H63" t="s">
        <v>14</v>
      </c>
      <c r="I63">
        <v>2253</v>
      </c>
      <c r="J63" s="10">
        <f t="shared" si="0"/>
        <v>82.001775410563695</v>
      </c>
      <c r="K63" t="s">
        <v>15</v>
      </c>
      <c r="L63" t="s">
        <v>16</v>
      </c>
      <c r="M63">
        <v>1298268000</v>
      </c>
      <c r="N63">
        <v>1301720400</v>
      </c>
      <c r="O63" s="8">
        <f t="shared" si="1"/>
        <v>40595.25</v>
      </c>
      <c r="P63" s="8">
        <f t="shared" si="2"/>
        <v>40635.208333333336</v>
      </c>
      <c r="Q63" t="b">
        <v>0</v>
      </c>
      <c r="R63" t="b">
        <v>0</v>
      </c>
      <c r="S63" t="s">
        <v>33</v>
      </c>
      <c r="T63" t="str" cm="1">
        <f t="array" ref="T63:U63">_xlfn.TEXTSPLIT(S63,"/")</f>
        <v>theater</v>
      </c>
      <c r="U63" t="str">
        <v>plays</v>
      </c>
    </row>
    <row r="64" spans="1:2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tr">
        <f t="shared" si="3"/>
        <v>1000 to 4999</v>
      </c>
      <c r="G64" s="19">
        <f t="shared" si="4"/>
        <v>722.6</v>
      </c>
      <c r="H64" t="s">
        <v>20</v>
      </c>
      <c r="I64">
        <v>249</v>
      </c>
      <c r="J64" s="10">
        <f t="shared" si="0"/>
        <v>58.040160642570278</v>
      </c>
      <c r="K64" t="s">
        <v>21</v>
      </c>
      <c r="L64" t="s">
        <v>22</v>
      </c>
      <c r="M64">
        <v>1433480400</v>
      </c>
      <c r="N64">
        <v>1433566800</v>
      </c>
      <c r="O64" s="8">
        <f t="shared" si="1"/>
        <v>42160.208333333328</v>
      </c>
      <c r="P64" s="8">
        <f t="shared" si="2"/>
        <v>42161.208333333328</v>
      </c>
      <c r="Q64" t="b">
        <v>0</v>
      </c>
      <c r="R64" t="b">
        <v>0</v>
      </c>
      <c r="S64" t="s">
        <v>28</v>
      </c>
      <c r="T64" t="str" cm="1">
        <f t="array" ref="T64:U64">_xlfn.TEXTSPLIT(S64,"/")</f>
        <v>technology</v>
      </c>
      <c r="U64" t="str">
        <v>web</v>
      </c>
    </row>
    <row r="65" spans="1:2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tr">
        <f t="shared" si="3"/>
        <v>1000 to 4999</v>
      </c>
      <c r="G65" s="19">
        <f t="shared" si="4"/>
        <v>11.851063829787234</v>
      </c>
      <c r="H65" t="s">
        <v>14</v>
      </c>
      <c r="I65">
        <v>5</v>
      </c>
      <c r="J65" s="10">
        <f t="shared" si="0"/>
        <v>111.4</v>
      </c>
      <c r="K65" t="s">
        <v>21</v>
      </c>
      <c r="L65" t="s">
        <v>22</v>
      </c>
      <c r="M65">
        <v>1493355600</v>
      </c>
      <c r="N65">
        <v>1493874000</v>
      </c>
      <c r="O65" s="8">
        <f t="shared" si="1"/>
        <v>42853.208333333328</v>
      </c>
      <c r="P65" s="8">
        <f t="shared" si="2"/>
        <v>42859.208333333328</v>
      </c>
      <c r="Q65" t="b">
        <v>0</v>
      </c>
      <c r="R65" t="b">
        <v>0</v>
      </c>
      <c r="S65" t="s">
        <v>33</v>
      </c>
      <c r="T65" t="str" cm="1">
        <f t="array" ref="T65:U65">_xlfn.TEXTSPLIT(S65,"/")</f>
        <v>theater</v>
      </c>
      <c r="U65" t="str">
        <v>plays</v>
      </c>
    </row>
    <row r="66" spans="1:2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tr">
        <f t="shared" si="3"/>
        <v>1000 to 4999</v>
      </c>
      <c r="G66" s="19">
        <f t="shared" si="4"/>
        <v>97.642857142857139</v>
      </c>
      <c r="H66" t="s">
        <v>14</v>
      </c>
      <c r="I66">
        <v>38</v>
      </c>
      <c r="J66" s="10">
        <f t="shared" ref="J66:J129" si="5">IFERROR(E66/I66,0)</f>
        <v>71.94736842105263</v>
      </c>
      <c r="K66" t="s">
        <v>21</v>
      </c>
      <c r="L66" t="s">
        <v>22</v>
      </c>
      <c r="M66">
        <v>1530507600</v>
      </c>
      <c r="N66">
        <v>1531803600</v>
      </c>
      <c r="O66" s="8">
        <f t="shared" ref="O66:O129" si="6">(((M66/60)/60)/24)+DATE(1970,1,1)</f>
        <v>43283.208333333328</v>
      </c>
      <c r="P66" s="8">
        <f t="shared" ref="P66:P129" si="7">(((N66/60)/60)/24)+DATE(1970,1,1)</f>
        <v>43298.208333333328</v>
      </c>
      <c r="Q66" t="b">
        <v>0</v>
      </c>
      <c r="R66" t="b">
        <v>1</v>
      </c>
      <c r="S66" t="s">
        <v>28</v>
      </c>
      <c r="T66" t="str" cm="1">
        <f t="array" ref="T66:U66">_xlfn.TEXTSPLIT(S66,"/")</f>
        <v>technology</v>
      </c>
      <c r="U66" t="str">
        <v>web</v>
      </c>
    </row>
    <row r="67" spans="1:21" x14ac:dyDescent="0.25">
      <c r="A67">
        <v>65</v>
      </c>
      <c r="B67" t="s">
        <v>178</v>
      </c>
      <c r="C67" s="3" t="s">
        <v>179</v>
      </c>
      <c r="D67" s="16">
        <v>6100</v>
      </c>
      <c r="E67">
        <v>14405</v>
      </c>
      <c r="F67" t="str">
        <f t="shared" ref="F67:F130" si="8">IF(D67&lt;1000,"Less Than 1000",IF(AND(D67&gt;=1000,D67&lt;=4999),"1000 to 4999",IF(AND(D67&gt;=5000,D67&lt;=9999),"5000 to 9999",IF(AND(D67&gt;=10000,D67&lt;=14999),"10000 to 14999",IF(AND(D67&gt;=15000,D67&lt;=19999),"15000 to 19999",IF(AND(D67&gt;=20000,D67&lt;=24999),"20000 to 24999",IF(AND(D67&gt;=25000,D67&lt;=29999),"25000 to 29999",IF(AND(D67&gt;=30000,D67&lt;=34999),"30000 to 34999",IF(AND(D67&gt;=35000,D67&lt;=39999),"35000 to 39999",IF(AND(D67&gt;=40000,D67&lt;=44999),"40000 to 44999",IF(AND(D67&gt;=45000,D67&lt;=49999),"45000 to 49999",IF(D67&gt;=50000,"Greater than or equal to 50000"))))))))))))</f>
        <v>5000 to 9999</v>
      </c>
      <c r="G67" s="19">
        <f t="shared" ref="G67:G130" si="9">(E67/D67)*100</f>
        <v>236.14754098360655</v>
      </c>
      <c r="H67" t="s">
        <v>20</v>
      </c>
      <c r="I67">
        <v>236</v>
      </c>
      <c r="J67" s="10">
        <f t="shared" si="5"/>
        <v>61.038135593220339</v>
      </c>
      <c r="K67" t="s">
        <v>21</v>
      </c>
      <c r="L67" t="s">
        <v>22</v>
      </c>
      <c r="M67">
        <v>1296108000</v>
      </c>
      <c r="N67">
        <v>1296712800</v>
      </c>
      <c r="O67" s="8">
        <f t="shared" si="6"/>
        <v>40570.25</v>
      </c>
      <c r="P67" s="8">
        <f t="shared" si="7"/>
        <v>40577.25</v>
      </c>
      <c r="Q67" t="b">
        <v>0</v>
      </c>
      <c r="R67" t="b">
        <v>0</v>
      </c>
      <c r="S67" t="s">
        <v>33</v>
      </c>
      <c r="T67" t="str" cm="1">
        <f t="array" ref="T67:U67">_xlfn.TEXTSPLIT(S67,"/")</f>
        <v>theater</v>
      </c>
      <c r="U67" t="str">
        <v>plays</v>
      </c>
    </row>
    <row r="68" spans="1:2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tr">
        <f t="shared" si="8"/>
        <v>1000 to 4999</v>
      </c>
      <c r="G68" s="19">
        <f t="shared" si="9"/>
        <v>45.068965517241381</v>
      </c>
      <c r="H68" t="s">
        <v>14</v>
      </c>
      <c r="I68">
        <v>12</v>
      </c>
      <c r="J68" s="10">
        <f t="shared" si="5"/>
        <v>108.91666666666667</v>
      </c>
      <c r="K68" t="s">
        <v>21</v>
      </c>
      <c r="L68" t="s">
        <v>22</v>
      </c>
      <c r="M68">
        <v>1428469200</v>
      </c>
      <c r="N68">
        <v>1428901200</v>
      </c>
      <c r="O68" s="8">
        <f t="shared" si="6"/>
        <v>42102.208333333328</v>
      </c>
      <c r="P68" s="8">
        <f t="shared" si="7"/>
        <v>42107.208333333328</v>
      </c>
      <c r="Q68" t="b">
        <v>0</v>
      </c>
      <c r="R68" t="b">
        <v>1</v>
      </c>
      <c r="S68" t="s">
        <v>33</v>
      </c>
      <c r="T68" t="str" cm="1">
        <f t="array" ref="T68:U68">_xlfn.TEXTSPLIT(S68,"/")</f>
        <v>theater</v>
      </c>
      <c r="U68" t="str">
        <v>plays</v>
      </c>
    </row>
    <row r="69" spans="1:21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tr">
        <f t="shared" si="8"/>
        <v>Greater than or equal to 50000</v>
      </c>
      <c r="G69" s="19">
        <f t="shared" si="9"/>
        <v>162.38567493112947</v>
      </c>
      <c r="H69" t="s">
        <v>20</v>
      </c>
      <c r="I69">
        <v>4065</v>
      </c>
      <c r="J69" s="10">
        <f t="shared" si="5"/>
        <v>29.001722017220171</v>
      </c>
      <c r="K69" t="s">
        <v>40</v>
      </c>
      <c r="L69" t="s">
        <v>41</v>
      </c>
      <c r="M69">
        <v>1264399200</v>
      </c>
      <c r="N69">
        <v>1264831200</v>
      </c>
      <c r="O69" s="8">
        <f t="shared" si="6"/>
        <v>40203.25</v>
      </c>
      <c r="P69" s="8">
        <f t="shared" si="7"/>
        <v>40208.25</v>
      </c>
      <c r="Q69" t="b">
        <v>0</v>
      </c>
      <c r="R69" t="b">
        <v>1</v>
      </c>
      <c r="S69" t="s">
        <v>65</v>
      </c>
      <c r="T69" t="str" cm="1">
        <f t="array" ref="T69:U69">_xlfn.TEXTSPLIT(S69,"/")</f>
        <v>technology</v>
      </c>
      <c r="U69" t="str">
        <v>wearables</v>
      </c>
    </row>
    <row r="70" spans="1:21" x14ac:dyDescent="0.25">
      <c r="A70">
        <v>68</v>
      </c>
      <c r="B70" t="s">
        <v>184</v>
      </c>
      <c r="C70" s="3" t="s">
        <v>185</v>
      </c>
      <c r="D70" s="16">
        <v>5700</v>
      </c>
      <c r="E70">
        <v>14508</v>
      </c>
      <c r="F70" t="str">
        <f t="shared" si="8"/>
        <v>5000 to 9999</v>
      </c>
      <c r="G70" s="19">
        <f t="shared" si="9"/>
        <v>254.52631578947367</v>
      </c>
      <c r="H70" t="s">
        <v>20</v>
      </c>
      <c r="I70">
        <v>246</v>
      </c>
      <c r="J70" s="10">
        <f t="shared" si="5"/>
        <v>58.975609756097562</v>
      </c>
      <c r="K70" t="s">
        <v>107</v>
      </c>
      <c r="L70" t="s">
        <v>108</v>
      </c>
      <c r="M70">
        <v>1501131600</v>
      </c>
      <c r="N70">
        <v>1505192400</v>
      </c>
      <c r="O70" s="8">
        <f t="shared" si="6"/>
        <v>42943.208333333328</v>
      </c>
      <c r="P70" s="8">
        <f t="shared" si="7"/>
        <v>42990.208333333328</v>
      </c>
      <c r="Q70" t="b">
        <v>0</v>
      </c>
      <c r="R70" t="b">
        <v>1</v>
      </c>
      <c r="S70" t="s">
        <v>33</v>
      </c>
      <c r="T70" t="str" cm="1">
        <f t="array" ref="T70:U70">_xlfn.TEXTSPLIT(S70,"/")</f>
        <v>theater</v>
      </c>
      <c r="U70" t="str">
        <v>plays</v>
      </c>
    </row>
    <row r="71" spans="1:2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tr">
        <f t="shared" si="8"/>
        <v>5000 to 9999</v>
      </c>
      <c r="G71" s="19">
        <f t="shared" si="9"/>
        <v>24.063291139240505</v>
      </c>
      <c r="H71" t="s">
        <v>74</v>
      </c>
      <c r="I71">
        <v>17</v>
      </c>
      <c r="J71" s="10">
        <f t="shared" si="5"/>
        <v>111.82352941176471</v>
      </c>
      <c r="K71" t="s">
        <v>21</v>
      </c>
      <c r="L71" t="s">
        <v>22</v>
      </c>
      <c r="M71">
        <v>1292738400</v>
      </c>
      <c r="N71">
        <v>1295676000</v>
      </c>
      <c r="O71" s="8">
        <f t="shared" si="6"/>
        <v>40531.25</v>
      </c>
      <c r="P71" s="8">
        <f t="shared" si="7"/>
        <v>40565.25</v>
      </c>
      <c r="Q71" t="b">
        <v>0</v>
      </c>
      <c r="R71" t="b">
        <v>0</v>
      </c>
      <c r="S71" t="s">
        <v>33</v>
      </c>
      <c r="T71" t="str" cm="1">
        <f t="array" ref="T71:U71">_xlfn.TEXTSPLIT(S71,"/")</f>
        <v>theater</v>
      </c>
      <c r="U71" t="str">
        <v>plays</v>
      </c>
    </row>
    <row r="72" spans="1:21" x14ac:dyDescent="0.25">
      <c r="A72">
        <v>70</v>
      </c>
      <c r="B72" t="s">
        <v>188</v>
      </c>
      <c r="C72" s="3" t="s">
        <v>189</v>
      </c>
      <c r="D72" s="16">
        <v>128000</v>
      </c>
      <c r="E72">
        <v>158389</v>
      </c>
      <c r="F72" t="str">
        <f t="shared" si="8"/>
        <v>Greater than or equal to 50000</v>
      </c>
      <c r="G72" s="19">
        <f t="shared" si="9"/>
        <v>123.74140625000001</v>
      </c>
      <c r="H72" t="s">
        <v>20</v>
      </c>
      <c r="I72">
        <v>2475</v>
      </c>
      <c r="J72" s="10">
        <f t="shared" si="5"/>
        <v>63.995555555555555</v>
      </c>
      <c r="K72" t="s">
        <v>107</v>
      </c>
      <c r="L72" t="s">
        <v>108</v>
      </c>
      <c r="M72">
        <v>1288674000</v>
      </c>
      <c r="N72">
        <v>1292911200</v>
      </c>
      <c r="O72" s="8">
        <f t="shared" si="6"/>
        <v>40484.208333333336</v>
      </c>
      <c r="P72" s="8">
        <f t="shared" si="7"/>
        <v>40533.25</v>
      </c>
      <c r="Q72" t="b">
        <v>0</v>
      </c>
      <c r="R72" t="b">
        <v>1</v>
      </c>
      <c r="S72" t="s">
        <v>33</v>
      </c>
      <c r="T72" t="str" cm="1">
        <f t="array" ref="T72:U72">_xlfn.TEXTSPLIT(S72,"/")</f>
        <v>theater</v>
      </c>
      <c r="U72" t="str">
        <v>plays</v>
      </c>
    </row>
    <row r="73" spans="1:21" ht="31.5" x14ac:dyDescent="0.25">
      <c r="A73">
        <v>71</v>
      </c>
      <c r="B73" t="s">
        <v>190</v>
      </c>
      <c r="C73" s="3" t="s">
        <v>191</v>
      </c>
      <c r="D73" s="16">
        <v>6000</v>
      </c>
      <c r="E73">
        <v>6484</v>
      </c>
      <c r="F73" t="str">
        <f t="shared" si="8"/>
        <v>5000 to 9999</v>
      </c>
      <c r="G73" s="19">
        <f t="shared" si="9"/>
        <v>108.06666666666666</v>
      </c>
      <c r="H73" t="s">
        <v>20</v>
      </c>
      <c r="I73">
        <v>76</v>
      </c>
      <c r="J73" s="10">
        <f t="shared" si="5"/>
        <v>85.315789473684205</v>
      </c>
      <c r="K73" t="s">
        <v>21</v>
      </c>
      <c r="L73" t="s">
        <v>22</v>
      </c>
      <c r="M73">
        <v>1575093600</v>
      </c>
      <c r="N73">
        <v>1575439200</v>
      </c>
      <c r="O73" s="8">
        <f t="shared" si="6"/>
        <v>43799.25</v>
      </c>
      <c r="P73" s="8">
        <f t="shared" si="7"/>
        <v>43803.25</v>
      </c>
      <c r="Q73" t="b">
        <v>0</v>
      </c>
      <c r="R73" t="b">
        <v>0</v>
      </c>
      <c r="S73" t="s">
        <v>33</v>
      </c>
      <c r="T73" t="str" cm="1">
        <f t="array" ref="T73:U73">_xlfn.TEXTSPLIT(S73,"/")</f>
        <v>theater</v>
      </c>
      <c r="U73" t="str">
        <v>plays</v>
      </c>
    </row>
    <row r="74" spans="1:2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tr">
        <f t="shared" si="8"/>
        <v>Less Than 1000</v>
      </c>
      <c r="G74" s="19">
        <f t="shared" si="9"/>
        <v>670.33333333333326</v>
      </c>
      <c r="H74" t="s">
        <v>20</v>
      </c>
      <c r="I74">
        <v>54</v>
      </c>
      <c r="J74" s="10">
        <f t="shared" si="5"/>
        <v>74.481481481481481</v>
      </c>
      <c r="K74" t="s">
        <v>21</v>
      </c>
      <c r="L74" t="s">
        <v>22</v>
      </c>
      <c r="M74">
        <v>1435726800</v>
      </c>
      <c r="N74">
        <v>1438837200</v>
      </c>
      <c r="O74" s="8">
        <f t="shared" si="6"/>
        <v>42186.208333333328</v>
      </c>
      <c r="P74" s="8">
        <f t="shared" si="7"/>
        <v>42222.208333333328</v>
      </c>
      <c r="Q74" t="b">
        <v>0</v>
      </c>
      <c r="R74" t="b">
        <v>0</v>
      </c>
      <c r="S74" t="s">
        <v>71</v>
      </c>
      <c r="T74" t="str" cm="1">
        <f t="array" ref="T74:U74">_xlfn.TEXTSPLIT(S74,"/")</f>
        <v>film &amp; video</v>
      </c>
      <c r="U74" t="str">
        <v>animation</v>
      </c>
    </row>
    <row r="75" spans="1:2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tr">
        <f t="shared" si="8"/>
        <v>1000 to 4999</v>
      </c>
      <c r="G75" s="19">
        <f t="shared" si="9"/>
        <v>660.92857142857144</v>
      </c>
      <c r="H75" t="s">
        <v>20</v>
      </c>
      <c r="I75">
        <v>88</v>
      </c>
      <c r="J75" s="10">
        <f t="shared" si="5"/>
        <v>105.14772727272727</v>
      </c>
      <c r="K75" t="s">
        <v>21</v>
      </c>
      <c r="L75" t="s">
        <v>22</v>
      </c>
      <c r="M75">
        <v>1480226400</v>
      </c>
      <c r="N75">
        <v>1480485600</v>
      </c>
      <c r="O75" s="8">
        <f t="shared" si="6"/>
        <v>42701.25</v>
      </c>
      <c r="P75" s="8">
        <f t="shared" si="7"/>
        <v>42704.25</v>
      </c>
      <c r="Q75" t="b">
        <v>0</v>
      </c>
      <c r="R75" t="b">
        <v>0</v>
      </c>
      <c r="S75" t="s">
        <v>159</v>
      </c>
      <c r="T75" t="str" cm="1">
        <f t="array" ref="T75:U75">_xlfn.TEXTSPLIT(S75,"/")</f>
        <v>music</v>
      </c>
      <c r="U75" t="str">
        <v>jazz</v>
      </c>
    </row>
    <row r="76" spans="1:2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tr">
        <f t="shared" si="8"/>
        <v>1000 to 4999</v>
      </c>
      <c r="G76" s="19">
        <f t="shared" si="9"/>
        <v>122.46153846153847</v>
      </c>
      <c r="H76" t="s">
        <v>20</v>
      </c>
      <c r="I76">
        <v>85</v>
      </c>
      <c r="J76" s="10">
        <f t="shared" si="5"/>
        <v>56.188235294117646</v>
      </c>
      <c r="K76" t="s">
        <v>40</v>
      </c>
      <c r="L76" t="s">
        <v>41</v>
      </c>
      <c r="M76">
        <v>1459054800</v>
      </c>
      <c r="N76">
        <v>1459141200</v>
      </c>
      <c r="O76" s="8">
        <f t="shared" si="6"/>
        <v>42456.208333333328</v>
      </c>
      <c r="P76" s="8">
        <f t="shared" si="7"/>
        <v>42457.208333333328</v>
      </c>
      <c r="Q76" t="b">
        <v>0</v>
      </c>
      <c r="R76" t="b">
        <v>0</v>
      </c>
      <c r="S76" t="s">
        <v>148</v>
      </c>
      <c r="T76" t="str" cm="1">
        <f t="array" ref="T76:U76">_xlfn.TEXTSPLIT(S76,"/")</f>
        <v>music</v>
      </c>
      <c r="U76" t="str">
        <v>metal</v>
      </c>
    </row>
    <row r="77" spans="1:2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tr">
        <f t="shared" si="8"/>
        <v>5000 to 9999</v>
      </c>
      <c r="G77" s="19">
        <f t="shared" si="9"/>
        <v>150.57731958762886</v>
      </c>
      <c r="H77" t="s">
        <v>20</v>
      </c>
      <c r="I77">
        <v>170</v>
      </c>
      <c r="J77" s="10">
        <f t="shared" si="5"/>
        <v>85.917647058823533</v>
      </c>
      <c r="K77" t="s">
        <v>21</v>
      </c>
      <c r="L77" t="s">
        <v>22</v>
      </c>
      <c r="M77">
        <v>1531630800</v>
      </c>
      <c r="N77">
        <v>1532322000</v>
      </c>
      <c r="O77" s="8">
        <f t="shared" si="6"/>
        <v>43296.208333333328</v>
      </c>
      <c r="P77" s="8">
        <f t="shared" si="7"/>
        <v>43304.208333333328</v>
      </c>
      <c r="Q77" t="b">
        <v>0</v>
      </c>
      <c r="R77" t="b">
        <v>0</v>
      </c>
      <c r="S77" t="s">
        <v>122</v>
      </c>
      <c r="T77" t="str" cm="1">
        <f t="array" ref="T77:U77">_xlfn.TEXTSPLIT(S77,"/")</f>
        <v>photography</v>
      </c>
      <c r="U77" t="str">
        <v>photography books</v>
      </c>
    </row>
    <row r="78" spans="1:2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tr">
        <f t="shared" si="8"/>
        <v>Greater than or equal to 50000</v>
      </c>
      <c r="G78" s="19">
        <f t="shared" si="9"/>
        <v>78.106590724165997</v>
      </c>
      <c r="H78" t="s">
        <v>14</v>
      </c>
      <c r="I78">
        <v>1684</v>
      </c>
      <c r="J78" s="10">
        <f t="shared" si="5"/>
        <v>57.00296912114014</v>
      </c>
      <c r="K78" t="s">
        <v>21</v>
      </c>
      <c r="L78" t="s">
        <v>22</v>
      </c>
      <c r="M78">
        <v>1421992800</v>
      </c>
      <c r="N78">
        <v>1426222800</v>
      </c>
      <c r="O78" s="8">
        <f t="shared" si="6"/>
        <v>42027.25</v>
      </c>
      <c r="P78" s="8">
        <f t="shared" si="7"/>
        <v>42076.208333333328</v>
      </c>
      <c r="Q78" t="b">
        <v>1</v>
      </c>
      <c r="R78" t="b">
        <v>1</v>
      </c>
      <c r="S78" t="s">
        <v>33</v>
      </c>
      <c r="T78" t="str" cm="1">
        <f t="array" ref="T78:U78">_xlfn.TEXTSPLIT(S78,"/")</f>
        <v>theater</v>
      </c>
      <c r="U78" t="str">
        <v>plays</v>
      </c>
    </row>
    <row r="79" spans="1:2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tr">
        <f t="shared" si="8"/>
        <v>5000 to 9999</v>
      </c>
      <c r="G79" s="19">
        <f t="shared" si="9"/>
        <v>46.94736842105263</v>
      </c>
      <c r="H79" t="s">
        <v>14</v>
      </c>
      <c r="I79">
        <v>56</v>
      </c>
      <c r="J79" s="10">
        <f t="shared" si="5"/>
        <v>79.642857142857139</v>
      </c>
      <c r="K79" t="s">
        <v>21</v>
      </c>
      <c r="L79" t="s">
        <v>22</v>
      </c>
      <c r="M79">
        <v>1285563600</v>
      </c>
      <c r="N79">
        <v>1286773200</v>
      </c>
      <c r="O79" s="8">
        <f t="shared" si="6"/>
        <v>40448.208333333336</v>
      </c>
      <c r="P79" s="8">
        <f t="shared" si="7"/>
        <v>40462.208333333336</v>
      </c>
      <c r="Q79" t="b">
        <v>0</v>
      </c>
      <c r="R79" t="b">
        <v>1</v>
      </c>
      <c r="S79" t="s">
        <v>71</v>
      </c>
      <c r="T79" t="str" cm="1">
        <f t="array" ref="T79:U79">_xlfn.TEXTSPLIT(S79,"/")</f>
        <v>film &amp; video</v>
      </c>
      <c r="U79" t="str">
        <v>animation</v>
      </c>
    </row>
    <row r="80" spans="1:2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tr">
        <f t="shared" si="8"/>
        <v>1000 to 4999</v>
      </c>
      <c r="G80" s="19">
        <f t="shared" si="9"/>
        <v>300.8</v>
      </c>
      <c r="H80" t="s">
        <v>20</v>
      </c>
      <c r="I80">
        <v>330</v>
      </c>
      <c r="J80" s="10">
        <f t="shared" si="5"/>
        <v>41.018181818181816</v>
      </c>
      <c r="K80" t="s">
        <v>21</v>
      </c>
      <c r="L80" t="s">
        <v>22</v>
      </c>
      <c r="M80">
        <v>1523854800</v>
      </c>
      <c r="N80">
        <v>1523941200</v>
      </c>
      <c r="O80" s="8">
        <f t="shared" si="6"/>
        <v>43206.208333333328</v>
      </c>
      <c r="P80" s="8">
        <f t="shared" si="7"/>
        <v>43207.208333333328</v>
      </c>
      <c r="Q80" t="b">
        <v>0</v>
      </c>
      <c r="R80" t="b">
        <v>0</v>
      </c>
      <c r="S80" t="s">
        <v>206</v>
      </c>
      <c r="T80" t="str" cm="1">
        <f t="array" ref="T80:U80">_xlfn.TEXTSPLIT(S80,"/")</f>
        <v>publishing</v>
      </c>
      <c r="U80" t="str">
        <v>translations</v>
      </c>
    </row>
    <row r="81" spans="1:2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tr">
        <f t="shared" si="8"/>
        <v>Greater than or equal to 50000</v>
      </c>
      <c r="G81" s="19">
        <f t="shared" si="9"/>
        <v>69.598615916955026</v>
      </c>
      <c r="H81" t="s">
        <v>14</v>
      </c>
      <c r="I81">
        <v>838</v>
      </c>
      <c r="J81" s="10">
        <f t="shared" si="5"/>
        <v>48.004773269689736</v>
      </c>
      <c r="K81" t="s">
        <v>21</v>
      </c>
      <c r="L81" t="s">
        <v>22</v>
      </c>
      <c r="M81">
        <v>1529125200</v>
      </c>
      <c r="N81">
        <v>1529557200</v>
      </c>
      <c r="O81" s="8">
        <f t="shared" si="6"/>
        <v>43267.208333333328</v>
      </c>
      <c r="P81" s="8">
        <f t="shared" si="7"/>
        <v>43272.208333333328</v>
      </c>
      <c r="Q81" t="b">
        <v>0</v>
      </c>
      <c r="R81" t="b">
        <v>0</v>
      </c>
      <c r="S81" t="s">
        <v>33</v>
      </c>
      <c r="T81" t="str" cm="1">
        <f t="array" ref="T81:U81">_xlfn.TEXTSPLIT(S81,"/")</f>
        <v>theater</v>
      </c>
      <c r="U81" t="str">
        <v>plays</v>
      </c>
    </row>
    <row r="82" spans="1:2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tr">
        <f t="shared" si="8"/>
        <v>1000 to 4999</v>
      </c>
      <c r="G82" s="19">
        <f t="shared" si="9"/>
        <v>637.4545454545455</v>
      </c>
      <c r="H82" t="s">
        <v>20</v>
      </c>
      <c r="I82">
        <v>127</v>
      </c>
      <c r="J82" s="10">
        <f t="shared" si="5"/>
        <v>55.212598425196852</v>
      </c>
      <c r="K82" t="s">
        <v>21</v>
      </c>
      <c r="L82" t="s">
        <v>22</v>
      </c>
      <c r="M82">
        <v>1503982800</v>
      </c>
      <c r="N82">
        <v>1506574800</v>
      </c>
      <c r="O82" s="8">
        <f t="shared" si="6"/>
        <v>42976.208333333328</v>
      </c>
      <c r="P82" s="8">
        <f t="shared" si="7"/>
        <v>43006.208333333328</v>
      </c>
      <c r="Q82" t="b">
        <v>0</v>
      </c>
      <c r="R82" t="b">
        <v>0</v>
      </c>
      <c r="S82" t="s">
        <v>89</v>
      </c>
      <c r="T82" t="str" cm="1">
        <f t="array" ref="T82:U82">_xlfn.TEXTSPLIT(S82,"/")</f>
        <v>games</v>
      </c>
      <c r="U82" t="str">
        <v>video games</v>
      </c>
    </row>
    <row r="83" spans="1:2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tr">
        <f t="shared" si="8"/>
        <v>15000 to 19999</v>
      </c>
      <c r="G83" s="19">
        <f t="shared" si="9"/>
        <v>225.33928571428569</v>
      </c>
      <c r="H83" t="s">
        <v>20</v>
      </c>
      <c r="I83">
        <v>411</v>
      </c>
      <c r="J83" s="10">
        <f t="shared" si="5"/>
        <v>92.109489051094897</v>
      </c>
      <c r="K83" t="s">
        <v>21</v>
      </c>
      <c r="L83" t="s">
        <v>22</v>
      </c>
      <c r="M83">
        <v>1511416800</v>
      </c>
      <c r="N83">
        <v>1513576800</v>
      </c>
      <c r="O83" s="8">
        <f t="shared" si="6"/>
        <v>43062.25</v>
      </c>
      <c r="P83" s="8">
        <f t="shared" si="7"/>
        <v>43087.25</v>
      </c>
      <c r="Q83" t="b">
        <v>0</v>
      </c>
      <c r="R83" t="b">
        <v>0</v>
      </c>
      <c r="S83" t="s">
        <v>23</v>
      </c>
      <c r="T83" t="str" cm="1">
        <f t="array" ref="T83:U83">_xlfn.TEXTSPLIT(S83,"/")</f>
        <v>music</v>
      </c>
      <c r="U83" t="str">
        <v>rock</v>
      </c>
    </row>
    <row r="84" spans="1:2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tr">
        <f t="shared" si="8"/>
        <v>1000 to 4999</v>
      </c>
      <c r="G84" s="19">
        <f t="shared" si="9"/>
        <v>1497.3000000000002</v>
      </c>
      <c r="H84" t="s">
        <v>20</v>
      </c>
      <c r="I84">
        <v>180</v>
      </c>
      <c r="J84" s="10">
        <f t="shared" si="5"/>
        <v>83.183333333333337</v>
      </c>
      <c r="K84" t="s">
        <v>40</v>
      </c>
      <c r="L84" t="s">
        <v>41</v>
      </c>
      <c r="M84">
        <v>1547704800</v>
      </c>
      <c r="N84">
        <v>1548309600</v>
      </c>
      <c r="O84" s="8">
        <f t="shared" si="6"/>
        <v>43482.25</v>
      </c>
      <c r="P84" s="8">
        <f t="shared" si="7"/>
        <v>43489.25</v>
      </c>
      <c r="Q84" t="b">
        <v>0</v>
      </c>
      <c r="R84" t="b">
        <v>1</v>
      </c>
      <c r="S84" t="s">
        <v>89</v>
      </c>
      <c r="T84" t="str" cm="1">
        <f t="array" ref="T84:U84">_xlfn.TEXTSPLIT(S84,"/")</f>
        <v>games</v>
      </c>
      <c r="U84" t="str">
        <v>video games</v>
      </c>
    </row>
    <row r="85" spans="1:2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tr">
        <f t="shared" si="8"/>
        <v>Greater than or equal to 50000</v>
      </c>
      <c r="G85" s="19">
        <f t="shared" si="9"/>
        <v>37.590225563909776</v>
      </c>
      <c r="H85" t="s">
        <v>14</v>
      </c>
      <c r="I85">
        <v>1000</v>
      </c>
      <c r="J85" s="10">
        <f t="shared" si="5"/>
        <v>39.996000000000002</v>
      </c>
      <c r="K85" t="s">
        <v>21</v>
      </c>
      <c r="L85" t="s">
        <v>22</v>
      </c>
      <c r="M85">
        <v>1469682000</v>
      </c>
      <c r="N85">
        <v>1471582800</v>
      </c>
      <c r="O85" s="8">
        <f t="shared" si="6"/>
        <v>42579.208333333328</v>
      </c>
      <c r="P85" s="8">
        <f t="shared" si="7"/>
        <v>42601.208333333328</v>
      </c>
      <c r="Q85" t="b">
        <v>0</v>
      </c>
      <c r="R85" t="b">
        <v>0</v>
      </c>
      <c r="S85" t="s">
        <v>50</v>
      </c>
      <c r="T85" t="str" cm="1">
        <f t="array" ref="T85:U85">_xlfn.TEXTSPLIT(S85,"/")</f>
        <v>music</v>
      </c>
      <c r="U85" t="str">
        <v>electric music</v>
      </c>
    </row>
    <row r="86" spans="1:2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tr">
        <f t="shared" si="8"/>
        <v>30000 to 34999</v>
      </c>
      <c r="G86" s="19">
        <f t="shared" si="9"/>
        <v>132.36942675159236</v>
      </c>
      <c r="H86" t="s">
        <v>20</v>
      </c>
      <c r="I86">
        <v>374</v>
      </c>
      <c r="J86" s="10">
        <f t="shared" si="5"/>
        <v>111.1336898395722</v>
      </c>
      <c r="K86" t="s">
        <v>21</v>
      </c>
      <c r="L86" t="s">
        <v>22</v>
      </c>
      <c r="M86">
        <v>1343451600</v>
      </c>
      <c r="N86">
        <v>1344315600</v>
      </c>
      <c r="O86" s="8">
        <f t="shared" si="6"/>
        <v>41118.208333333336</v>
      </c>
      <c r="P86" s="8">
        <f t="shared" si="7"/>
        <v>41128.208333333336</v>
      </c>
      <c r="Q86" t="b">
        <v>0</v>
      </c>
      <c r="R86" t="b">
        <v>0</v>
      </c>
      <c r="S86" t="s">
        <v>65</v>
      </c>
      <c r="T86" t="str" cm="1">
        <f t="array" ref="T86:U86">_xlfn.TEXTSPLIT(S86,"/")</f>
        <v>technology</v>
      </c>
      <c r="U86" t="str">
        <v>wearables</v>
      </c>
    </row>
    <row r="87" spans="1:2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tr">
        <f t="shared" si="8"/>
        <v>1000 to 4999</v>
      </c>
      <c r="G87" s="19">
        <f t="shared" si="9"/>
        <v>131.22448979591837</v>
      </c>
      <c r="H87" t="s">
        <v>20</v>
      </c>
      <c r="I87">
        <v>71</v>
      </c>
      <c r="J87" s="10">
        <f t="shared" si="5"/>
        <v>90.563380281690144</v>
      </c>
      <c r="K87" t="s">
        <v>26</v>
      </c>
      <c r="L87" t="s">
        <v>27</v>
      </c>
      <c r="M87">
        <v>1315717200</v>
      </c>
      <c r="N87">
        <v>1316408400</v>
      </c>
      <c r="O87" s="8">
        <f t="shared" si="6"/>
        <v>40797.208333333336</v>
      </c>
      <c r="P87" s="8">
        <f t="shared" si="7"/>
        <v>40805.208333333336</v>
      </c>
      <c r="Q87" t="b">
        <v>0</v>
      </c>
      <c r="R87" t="b">
        <v>0</v>
      </c>
      <c r="S87" t="s">
        <v>60</v>
      </c>
      <c r="T87" t="str" cm="1">
        <f t="array" ref="T87:U87">_xlfn.TEXTSPLIT(S87,"/")</f>
        <v>music</v>
      </c>
      <c r="U87" t="str">
        <v>indie rock</v>
      </c>
    </row>
    <row r="88" spans="1:21" x14ac:dyDescent="0.25">
      <c r="A88">
        <v>86</v>
      </c>
      <c r="B88" t="s">
        <v>221</v>
      </c>
      <c r="C88" s="3" t="s">
        <v>222</v>
      </c>
      <c r="D88" s="16">
        <v>7400</v>
      </c>
      <c r="E88">
        <v>12405</v>
      </c>
      <c r="F88" t="str">
        <f t="shared" si="8"/>
        <v>5000 to 9999</v>
      </c>
      <c r="G88" s="19">
        <f t="shared" si="9"/>
        <v>167.63513513513513</v>
      </c>
      <c r="H88" t="s">
        <v>20</v>
      </c>
      <c r="I88">
        <v>203</v>
      </c>
      <c r="J88" s="10">
        <f t="shared" si="5"/>
        <v>61.108374384236456</v>
      </c>
      <c r="K88" t="s">
        <v>21</v>
      </c>
      <c r="L88" t="s">
        <v>22</v>
      </c>
      <c r="M88">
        <v>1430715600</v>
      </c>
      <c r="N88">
        <v>1431838800</v>
      </c>
      <c r="O88" s="8">
        <f t="shared" si="6"/>
        <v>42128.208333333328</v>
      </c>
      <c r="P88" s="8">
        <f t="shared" si="7"/>
        <v>42141.208333333328</v>
      </c>
      <c r="Q88" t="b">
        <v>1</v>
      </c>
      <c r="R88" t="b">
        <v>0</v>
      </c>
      <c r="S88" t="s">
        <v>33</v>
      </c>
      <c r="T88" t="str" cm="1">
        <f t="array" ref="T88:U88">_xlfn.TEXTSPLIT(S88,"/")</f>
        <v>theater</v>
      </c>
      <c r="U88" t="str">
        <v>plays</v>
      </c>
    </row>
    <row r="89" spans="1:21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tr">
        <f t="shared" si="8"/>
        <v>Greater than or equal to 50000</v>
      </c>
      <c r="G89" s="19">
        <f t="shared" si="9"/>
        <v>61.984886649874063</v>
      </c>
      <c r="H89" t="s">
        <v>14</v>
      </c>
      <c r="I89">
        <v>1482</v>
      </c>
      <c r="J89" s="10">
        <f t="shared" si="5"/>
        <v>83.022941970310384</v>
      </c>
      <c r="K89" t="s">
        <v>26</v>
      </c>
      <c r="L89" t="s">
        <v>27</v>
      </c>
      <c r="M89">
        <v>1299564000</v>
      </c>
      <c r="N89">
        <v>1300510800</v>
      </c>
      <c r="O89" s="8">
        <f t="shared" si="6"/>
        <v>40610.25</v>
      </c>
      <c r="P89" s="8">
        <f t="shared" si="7"/>
        <v>40621.208333333336</v>
      </c>
      <c r="Q89" t="b">
        <v>0</v>
      </c>
      <c r="R89" t="b">
        <v>1</v>
      </c>
      <c r="S89" t="s">
        <v>23</v>
      </c>
      <c r="T89" t="str" cm="1">
        <f t="array" ref="T89:U89">_xlfn.TEXTSPLIT(S89,"/")</f>
        <v>music</v>
      </c>
      <c r="U89" t="str">
        <v>rock</v>
      </c>
    </row>
    <row r="90" spans="1:2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tr">
        <f t="shared" si="8"/>
        <v>1000 to 4999</v>
      </c>
      <c r="G90" s="19">
        <f t="shared" si="9"/>
        <v>260.75</v>
      </c>
      <c r="H90" t="s">
        <v>20</v>
      </c>
      <c r="I90">
        <v>113</v>
      </c>
      <c r="J90" s="10">
        <f t="shared" si="5"/>
        <v>110.76106194690266</v>
      </c>
      <c r="K90" t="s">
        <v>21</v>
      </c>
      <c r="L90" t="s">
        <v>22</v>
      </c>
      <c r="M90">
        <v>1429160400</v>
      </c>
      <c r="N90">
        <v>1431061200</v>
      </c>
      <c r="O90" s="8">
        <f t="shared" si="6"/>
        <v>42110.208333333328</v>
      </c>
      <c r="P90" s="8">
        <f t="shared" si="7"/>
        <v>42132.208333333328</v>
      </c>
      <c r="Q90" t="b">
        <v>0</v>
      </c>
      <c r="R90" t="b">
        <v>0</v>
      </c>
      <c r="S90" t="s">
        <v>206</v>
      </c>
      <c r="T90" t="str" cm="1">
        <f t="array" ref="T90:U90">_xlfn.TEXTSPLIT(S90,"/")</f>
        <v>publishing</v>
      </c>
      <c r="U90" t="str">
        <v>translations</v>
      </c>
    </row>
    <row r="91" spans="1:21" x14ac:dyDescent="0.25">
      <c r="A91">
        <v>89</v>
      </c>
      <c r="B91" t="s">
        <v>227</v>
      </c>
      <c r="C91" s="3" t="s">
        <v>228</v>
      </c>
      <c r="D91" s="16">
        <v>3400</v>
      </c>
      <c r="E91">
        <v>8588</v>
      </c>
      <c r="F91" t="str">
        <f t="shared" si="8"/>
        <v>1000 to 4999</v>
      </c>
      <c r="G91" s="19">
        <f t="shared" si="9"/>
        <v>252.58823529411765</v>
      </c>
      <c r="H91" t="s">
        <v>20</v>
      </c>
      <c r="I91">
        <v>96</v>
      </c>
      <c r="J91" s="10">
        <f t="shared" si="5"/>
        <v>89.458333333333329</v>
      </c>
      <c r="K91" t="s">
        <v>21</v>
      </c>
      <c r="L91" t="s">
        <v>22</v>
      </c>
      <c r="M91">
        <v>1271307600</v>
      </c>
      <c r="N91">
        <v>1271480400</v>
      </c>
      <c r="O91" s="8">
        <f t="shared" si="6"/>
        <v>40283.208333333336</v>
      </c>
      <c r="P91" s="8">
        <f t="shared" si="7"/>
        <v>40285.208333333336</v>
      </c>
      <c r="Q91" t="b">
        <v>0</v>
      </c>
      <c r="R91" t="b">
        <v>0</v>
      </c>
      <c r="S91" t="s">
        <v>33</v>
      </c>
      <c r="T91" t="str" cm="1">
        <f t="array" ref="T91:U91">_xlfn.TEXTSPLIT(S91,"/")</f>
        <v>theater</v>
      </c>
      <c r="U91" t="str">
        <v>plays</v>
      </c>
    </row>
    <row r="92" spans="1:2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tr">
        <f t="shared" si="8"/>
        <v>5000 to 9999</v>
      </c>
      <c r="G92" s="19">
        <f t="shared" si="9"/>
        <v>78.615384615384613</v>
      </c>
      <c r="H92" t="s">
        <v>14</v>
      </c>
      <c r="I92">
        <v>106</v>
      </c>
      <c r="J92" s="10">
        <f t="shared" si="5"/>
        <v>57.849056603773583</v>
      </c>
      <c r="K92" t="s">
        <v>21</v>
      </c>
      <c r="L92" t="s">
        <v>22</v>
      </c>
      <c r="M92">
        <v>1456380000</v>
      </c>
      <c r="N92">
        <v>1456380000</v>
      </c>
      <c r="O92" s="8">
        <f t="shared" si="6"/>
        <v>42425.25</v>
      </c>
      <c r="P92" s="8">
        <f t="shared" si="7"/>
        <v>42425.25</v>
      </c>
      <c r="Q92" t="b">
        <v>0</v>
      </c>
      <c r="R92" t="b">
        <v>1</v>
      </c>
      <c r="S92" t="s">
        <v>33</v>
      </c>
      <c r="T92" t="str" cm="1">
        <f t="array" ref="T92:U92">_xlfn.TEXTSPLIT(S92,"/")</f>
        <v>theater</v>
      </c>
      <c r="U92" t="str">
        <v>plays</v>
      </c>
    </row>
    <row r="93" spans="1:2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tr">
        <f t="shared" si="8"/>
        <v>Greater than or equal to 50000</v>
      </c>
      <c r="G93" s="19">
        <f t="shared" si="9"/>
        <v>48.404406999351913</v>
      </c>
      <c r="H93" t="s">
        <v>14</v>
      </c>
      <c r="I93">
        <v>679</v>
      </c>
      <c r="J93" s="10">
        <f t="shared" si="5"/>
        <v>109.99705449189985</v>
      </c>
      <c r="K93" t="s">
        <v>107</v>
      </c>
      <c r="L93" t="s">
        <v>108</v>
      </c>
      <c r="M93">
        <v>1470459600</v>
      </c>
      <c r="N93">
        <v>1472878800</v>
      </c>
      <c r="O93" s="8">
        <f t="shared" si="6"/>
        <v>42588.208333333328</v>
      </c>
      <c r="P93" s="8">
        <f t="shared" si="7"/>
        <v>42616.208333333328</v>
      </c>
      <c r="Q93" t="b">
        <v>0</v>
      </c>
      <c r="R93" t="b">
        <v>0</v>
      </c>
      <c r="S93" t="s">
        <v>206</v>
      </c>
      <c r="T93" t="str" cm="1">
        <f t="array" ref="T93:U93">_xlfn.TEXTSPLIT(S93,"/")</f>
        <v>publishing</v>
      </c>
      <c r="U93" t="str">
        <v>translations</v>
      </c>
    </row>
    <row r="94" spans="1:21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tr">
        <f t="shared" si="8"/>
        <v>20000 to 24999</v>
      </c>
      <c r="G94" s="19">
        <f t="shared" si="9"/>
        <v>258.875</v>
      </c>
      <c r="H94" t="s">
        <v>20</v>
      </c>
      <c r="I94">
        <v>498</v>
      </c>
      <c r="J94" s="10">
        <f t="shared" si="5"/>
        <v>103.96586345381526</v>
      </c>
      <c r="K94" t="s">
        <v>98</v>
      </c>
      <c r="L94" t="s">
        <v>99</v>
      </c>
      <c r="M94">
        <v>1277269200</v>
      </c>
      <c r="N94">
        <v>1277355600</v>
      </c>
      <c r="O94" s="8">
        <f t="shared" si="6"/>
        <v>40352.208333333336</v>
      </c>
      <c r="P94" s="8">
        <f t="shared" si="7"/>
        <v>40353.208333333336</v>
      </c>
      <c r="Q94" t="b">
        <v>0</v>
      </c>
      <c r="R94" t="b">
        <v>1</v>
      </c>
      <c r="S94" t="s">
        <v>89</v>
      </c>
      <c r="T94" t="str" cm="1">
        <f t="array" ref="T94:U94">_xlfn.TEXTSPLIT(S94,"/")</f>
        <v>games</v>
      </c>
      <c r="U94" t="str">
        <v>video games</v>
      </c>
    </row>
    <row r="95" spans="1:2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tr">
        <f t="shared" si="8"/>
        <v>Greater than or equal to 50000</v>
      </c>
      <c r="G95" s="19">
        <f t="shared" si="9"/>
        <v>60.548713235294116</v>
      </c>
      <c r="H95" t="s">
        <v>74</v>
      </c>
      <c r="I95">
        <v>610</v>
      </c>
      <c r="J95" s="10">
        <f t="shared" si="5"/>
        <v>107.99508196721311</v>
      </c>
      <c r="K95" t="s">
        <v>21</v>
      </c>
      <c r="L95" t="s">
        <v>22</v>
      </c>
      <c r="M95">
        <v>1350709200</v>
      </c>
      <c r="N95">
        <v>1351054800</v>
      </c>
      <c r="O95" s="8">
        <f t="shared" si="6"/>
        <v>41202.208333333336</v>
      </c>
      <c r="P95" s="8">
        <f t="shared" si="7"/>
        <v>41206.208333333336</v>
      </c>
      <c r="Q95" t="b">
        <v>0</v>
      </c>
      <c r="R95" t="b">
        <v>1</v>
      </c>
      <c r="S95" t="s">
        <v>33</v>
      </c>
      <c r="T95" t="str" cm="1">
        <f t="array" ref="T95:U95">_xlfn.TEXTSPLIT(S95,"/")</f>
        <v>theater</v>
      </c>
      <c r="U95" t="str">
        <v>plays</v>
      </c>
    </row>
    <row r="96" spans="1:2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tr">
        <f t="shared" si="8"/>
        <v>1000 to 4999</v>
      </c>
      <c r="G96" s="19">
        <f t="shared" si="9"/>
        <v>303.68965517241378</v>
      </c>
      <c r="H96" t="s">
        <v>20</v>
      </c>
      <c r="I96">
        <v>180</v>
      </c>
      <c r="J96" s="10">
        <f t="shared" si="5"/>
        <v>48.927777777777777</v>
      </c>
      <c r="K96" t="s">
        <v>40</v>
      </c>
      <c r="L96" t="s">
        <v>41</v>
      </c>
      <c r="M96">
        <v>1554613200</v>
      </c>
      <c r="N96">
        <v>1555563600</v>
      </c>
      <c r="O96" s="8">
        <f t="shared" si="6"/>
        <v>43562.208333333328</v>
      </c>
      <c r="P96" s="8">
        <f t="shared" si="7"/>
        <v>43573.208333333328</v>
      </c>
      <c r="Q96" t="b">
        <v>0</v>
      </c>
      <c r="R96" t="b">
        <v>0</v>
      </c>
      <c r="S96" t="s">
        <v>28</v>
      </c>
      <c r="T96" t="str" cm="1">
        <f t="array" ref="T96:U96">_xlfn.TEXTSPLIT(S96,"/")</f>
        <v>technology</v>
      </c>
      <c r="U96" t="str">
        <v>web</v>
      </c>
    </row>
    <row r="97" spans="1:21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tr">
        <f t="shared" si="8"/>
        <v>Less Than 1000</v>
      </c>
      <c r="G97" s="19">
        <f t="shared" si="9"/>
        <v>112.99999999999999</v>
      </c>
      <c r="H97" t="s">
        <v>20</v>
      </c>
      <c r="I97">
        <v>27</v>
      </c>
      <c r="J97" s="10">
        <f t="shared" si="5"/>
        <v>37.666666666666664</v>
      </c>
      <c r="K97" t="s">
        <v>21</v>
      </c>
      <c r="L97" t="s">
        <v>22</v>
      </c>
      <c r="M97">
        <v>1571029200</v>
      </c>
      <c r="N97">
        <v>1571634000</v>
      </c>
      <c r="O97" s="8">
        <f t="shared" si="6"/>
        <v>43752.208333333328</v>
      </c>
      <c r="P97" s="8">
        <f t="shared" si="7"/>
        <v>43759.208333333328</v>
      </c>
      <c r="Q97" t="b">
        <v>0</v>
      </c>
      <c r="R97" t="b">
        <v>0</v>
      </c>
      <c r="S97" t="s">
        <v>42</v>
      </c>
      <c r="T97" t="str" cm="1">
        <f t="array" ref="T97:U97">_xlfn.TEXTSPLIT(S97,"/")</f>
        <v>film &amp; video</v>
      </c>
      <c r="U97" t="str">
        <v>documentary</v>
      </c>
    </row>
    <row r="98" spans="1:21" x14ac:dyDescent="0.25">
      <c r="A98">
        <v>96</v>
      </c>
      <c r="B98" t="s">
        <v>241</v>
      </c>
      <c r="C98" s="3" t="s">
        <v>242</v>
      </c>
      <c r="D98" s="16">
        <v>69700</v>
      </c>
      <c r="E98">
        <v>151513</v>
      </c>
      <c r="F98" t="str">
        <f t="shared" si="8"/>
        <v>Greater than or equal to 50000</v>
      </c>
      <c r="G98" s="19">
        <f t="shared" si="9"/>
        <v>217.37876614060258</v>
      </c>
      <c r="H98" t="s">
        <v>20</v>
      </c>
      <c r="I98">
        <v>2331</v>
      </c>
      <c r="J98" s="10">
        <f t="shared" si="5"/>
        <v>64.999141999141997</v>
      </c>
      <c r="K98" t="s">
        <v>21</v>
      </c>
      <c r="L98" t="s">
        <v>22</v>
      </c>
      <c r="M98">
        <v>1299736800</v>
      </c>
      <c r="N98">
        <v>1300856400</v>
      </c>
      <c r="O98" s="8">
        <f t="shared" si="6"/>
        <v>40612.25</v>
      </c>
      <c r="P98" s="8">
        <f t="shared" si="7"/>
        <v>40625.208333333336</v>
      </c>
      <c r="Q98" t="b">
        <v>0</v>
      </c>
      <c r="R98" t="b">
        <v>0</v>
      </c>
      <c r="S98" t="s">
        <v>33</v>
      </c>
      <c r="T98" t="str" cm="1">
        <f t="array" ref="T98:U98">_xlfn.TEXTSPLIT(S98,"/")</f>
        <v>theater</v>
      </c>
      <c r="U98" t="str">
        <v>plays</v>
      </c>
    </row>
    <row r="99" spans="1:2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tr">
        <f t="shared" si="8"/>
        <v>1000 to 4999</v>
      </c>
      <c r="G99" s="19">
        <f t="shared" si="9"/>
        <v>926.69230769230762</v>
      </c>
      <c r="H99" t="s">
        <v>20</v>
      </c>
      <c r="I99">
        <v>113</v>
      </c>
      <c r="J99" s="10">
        <f t="shared" si="5"/>
        <v>106.61061946902655</v>
      </c>
      <c r="K99" t="s">
        <v>21</v>
      </c>
      <c r="L99" t="s">
        <v>22</v>
      </c>
      <c r="M99">
        <v>1435208400</v>
      </c>
      <c r="N99">
        <v>1439874000</v>
      </c>
      <c r="O99" s="8">
        <f t="shared" si="6"/>
        <v>42180.208333333328</v>
      </c>
      <c r="P99" s="8">
        <f t="shared" si="7"/>
        <v>42234.208333333328</v>
      </c>
      <c r="Q99" t="b">
        <v>0</v>
      </c>
      <c r="R99" t="b">
        <v>0</v>
      </c>
      <c r="S99" t="s">
        <v>17</v>
      </c>
      <c r="T99" t="str" cm="1">
        <f t="array" ref="T99:U99">_xlfn.TEXTSPLIT(S99,"/")</f>
        <v>food</v>
      </c>
      <c r="U99" t="str">
        <v>food trucks</v>
      </c>
    </row>
    <row r="100" spans="1:2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tr">
        <f t="shared" si="8"/>
        <v>Greater than or equal to 50000</v>
      </c>
      <c r="G100" s="19">
        <f t="shared" si="9"/>
        <v>33.692229038854805</v>
      </c>
      <c r="H100" t="s">
        <v>14</v>
      </c>
      <c r="I100">
        <v>1220</v>
      </c>
      <c r="J100" s="10">
        <f t="shared" si="5"/>
        <v>27.009016393442622</v>
      </c>
      <c r="K100" t="s">
        <v>26</v>
      </c>
      <c r="L100" t="s">
        <v>27</v>
      </c>
      <c r="M100">
        <v>1437973200</v>
      </c>
      <c r="N100">
        <v>1438318800</v>
      </c>
      <c r="O100" s="8">
        <f t="shared" si="6"/>
        <v>42212.208333333328</v>
      </c>
      <c r="P100" s="8">
        <f t="shared" si="7"/>
        <v>42216.208333333328</v>
      </c>
      <c r="Q100" t="b">
        <v>0</v>
      </c>
      <c r="R100" t="b">
        <v>0</v>
      </c>
      <c r="S100" t="s">
        <v>89</v>
      </c>
      <c r="T100" t="str" cm="1">
        <f t="array" ref="T100:U100">_xlfn.TEXTSPLIT(S100,"/")</f>
        <v>games</v>
      </c>
      <c r="U100" t="str">
        <v>video games</v>
      </c>
    </row>
    <row r="101" spans="1:21" x14ac:dyDescent="0.25">
      <c r="A101">
        <v>99</v>
      </c>
      <c r="B101" t="s">
        <v>247</v>
      </c>
      <c r="C101" s="3" t="s">
        <v>248</v>
      </c>
      <c r="D101" s="16">
        <v>7600</v>
      </c>
      <c r="E101">
        <v>14951</v>
      </c>
      <c r="F101" t="str">
        <f t="shared" si="8"/>
        <v>5000 to 9999</v>
      </c>
      <c r="G101" s="19">
        <f t="shared" si="9"/>
        <v>196.7236842105263</v>
      </c>
      <c r="H101" t="s">
        <v>20</v>
      </c>
      <c r="I101">
        <v>164</v>
      </c>
      <c r="J101" s="10">
        <f t="shared" si="5"/>
        <v>91.16463414634147</v>
      </c>
      <c r="K101" t="s">
        <v>21</v>
      </c>
      <c r="L101" t="s">
        <v>22</v>
      </c>
      <c r="M101">
        <v>1416895200</v>
      </c>
      <c r="N101">
        <v>1419400800</v>
      </c>
      <c r="O101" s="8">
        <f t="shared" si="6"/>
        <v>41968.25</v>
      </c>
      <c r="P101" s="8">
        <f t="shared" si="7"/>
        <v>41997.25</v>
      </c>
      <c r="Q101" t="b">
        <v>0</v>
      </c>
      <c r="R101" t="b">
        <v>0</v>
      </c>
      <c r="S101" t="s">
        <v>33</v>
      </c>
      <c r="T101" t="str" cm="1">
        <f t="array" ref="T101:U101">_xlfn.TEXTSPLIT(S101,"/")</f>
        <v>theater</v>
      </c>
      <c r="U101" t="str">
        <v>plays</v>
      </c>
    </row>
    <row r="102" spans="1:2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tr">
        <f t="shared" si="8"/>
        <v>Less Than 1000</v>
      </c>
      <c r="G102" s="19">
        <f t="shared" si="9"/>
        <v>1</v>
      </c>
      <c r="H102" t="s">
        <v>14</v>
      </c>
      <c r="I102">
        <v>1</v>
      </c>
      <c r="J102" s="10">
        <f t="shared" si="5"/>
        <v>1</v>
      </c>
      <c r="K102" t="s">
        <v>21</v>
      </c>
      <c r="L102" t="s">
        <v>22</v>
      </c>
      <c r="M102">
        <v>1319000400</v>
      </c>
      <c r="N102">
        <v>1320555600</v>
      </c>
      <c r="O102" s="8">
        <f t="shared" si="6"/>
        <v>40835.208333333336</v>
      </c>
      <c r="P102" s="8">
        <f t="shared" si="7"/>
        <v>40853.208333333336</v>
      </c>
      <c r="Q102" t="b">
        <v>0</v>
      </c>
      <c r="R102" t="b">
        <v>0</v>
      </c>
      <c r="S102" t="s">
        <v>33</v>
      </c>
      <c r="T102" t="str" cm="1">
        <f t="array" ref="T102:U102">_xlfn.TEXTSPLIT(S102,"/")</f>
        <v>theater</v>
      </c>
      <c r="U102" t="str">
        <v>plays</v>
      </c>
    </row>
    <row r="103" spans="1:2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tr">
        <f t="shared" si="8"/>
        <v>Less Than 1000</v>
      </c>
      <c r="G103" s="19">
        <f t="shared" si="9"/>
        <v>1021.4444444444445</v>
      </c>
      <c r="H103" t="s">
        <v>20</v>
      </c>
      <c r="I103">
        <v>164</v>
      </c>
      <c r="J103" s="10">
        <f t="shared" si="5"/>
        <v>56.054878048780488</v>
      </c>
      <c r="K103" t="s">
        <v>21</v>
      </c>
      <c r="L103" t="s">
        <v>22</v>
      </c>
      <c r="M103">
        <v>1424498400</v>
      </c>
      <c r="N103">
        <v>1425103200</v>
      </c>
      <c r="O103" s="8">
        <f t="shared" si="6"/>
        <v>42056.25</v>
      </c>
      <c r="P103" s="8">
        <f t="shared" si="7"/>
        <v>42063.25</v>
      </c>
      <c r="Q103" t="b">
        <v>0</v>
      </c>
      <c r="R103" t="b">
        <v>1</v>
      </c>
      <c r="S103" t="s">
        <v>50</v>
      </c>
      <c r="T103" t="str" cm="1">
        <f t="array" ref="T103:U103">_xlfn.TEXTSPLIT(S103,"/")</f>
        <v>music</v>
      </c>
      <c r="U103" t="str">
        <v>electric music</v>
      </c>
    </row>
    <row r="104" spans="1:2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tr">
        <f t="shared" si="8"/>
        <v>1000 to 4999</v>
      </c>
      <c r="G104" s="19">
        <f t="shared" si="9"/>
        <v>281.67567567567568</v>
      </c>
      <c r="H104" t="s">
        <v>20</v>
      </c>
      <c r="I104">
        <v>336</v>
      </c>
      <c r="J104" s="10">
        <f t="shared" si="5"/>
        <v>31.017857142857142</v>
      </c>
      <c r="K104" t="s">
        <v>21</v>
      </c>
      <c r="L104" t="s">
        <v>22</v>
      </c>
      <c r="M104">
        <v>1526274000</v>
      </c>
      <c r="N104">
        <v>1526878800</v>
      </c>
      <c r="O104" s="8">
        <f t="shared" si="6"/>
        <v>43234.208333333328</v>
      </c>
      <c r="P104" s="8">
        <f t="shared" si="7"/>
        <v>43241.208333333328</v>
      </c>
      <c r="Q104" t="b">
        <v>0</v>
      </c>
      <c r="R104" t="b">
        <v>1</v>
      </c>
      <c r="S104" t="s">
        <v>65</v>
      </c>
      <c r="T104" t="str" cm="1">
        <f t="array" ref="T104:U104">_xlfn.TEXTSPLIT(S104,"/")</f>
        <v>technology</v>
      </c>
      <c r="U104" t="str">
        <v>wearables</v>
      </c>
    </row>
    <row r="105" spans="1:2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tr">
        <f t="shared" si="8"/>
        <v>10000 to 14999</v>
      </c>
      <c r="G105" s="19">
        <f t="shared" si="9"/>
        <v>24.610000000000003</v>
      </c>
      <c r="H105" t="s">
        <v>14</v>
      </c>
      <c r="I105">
        <v>37</v>
      </c>
      <c r="J105" s="10">
        <f t="shared" si="5"/>
        <v>66.513513513513516</v>
      </c>
      <c r="K105" t="s">
        <v>107</v>
      </c>
      <c r="L105" t="s">
        <v>108</v>
      </c>
      <c r="M105">
        <v>1287896400</v>
      </c>
      <c r="N105">
        <v>1288674000</v>
      </c>
      <c r="O105" s="8">
        <f t="shared" si="6"/>
        <v>40475.208333333336</v>
      </c>
      <c r="P105" s="8">
        <f t="shared" si="7"/>
        <v>40484.208333333336</v>
      </c>
      <c r="Q105" t="b">
        <v>0</v>
      </c>
      <c r="R105" t="b">
        <v>0</v>
      </c>
      <c r="S105" t="s">
        <v>50</v>
      </c>
      <c r="T105" t="str" cm="1">
        <f t="array" ref="T105:U105">_xlfn.TEXTSPLIT(S105,"/")</f>
        <v>music</v>
      </c>
      <c r="U105" t="str">
        <v>electric music</v>
      </c>
    </row>
    <row r="106" spans="1:2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tr">
        <f t="shared" si="8"/>
        <v>Greater than or equal to 50000</v>
      </c>
      <c r="G106" s="19">
        <f t="shared" si="9"/>
        <v>143.14010067114094</v>
      </c>
      <c r="H106" t="s">
        <v>20</v>
      </c>
      <c r="I106">
        <v>1917</v>
      </c>
      <c r="J106" s="10">
        <f t="shared" si="5"/>
        <v>89.005216484089729</v>
      </c>
      <c r="K106" t="s">
        <v>21</v>
      </c>
      <c r="L106" t="s">
        <v>22</v>
      </c>
      <c r="M106">
        <v>1495515600</v>
      </c>
      <c r="N106">
        <v>1495602000</v>
      </c>
      <c r="O106" s="8">
        <f t="shared" si="6"/>
        <v>42878.208333333328</v>
      </c>
      <c r="P106" s="8">
        <f t="shared" si="7"/>
        <v>42879.208333333328</v>
      </c>
      <c r="Q106" t="b">
        <v>0</v>
      </c>
      <c r="R106" t="b">
        <v>0</v>
      </c>
      <c r="S106" t="s">
        <v>60</v>
      </c>
      <c r="T106" t="str" cm="1">
        <f t="array" ref="T106:U106">_xlfn.TEXTSPLIT(S106,"/")</f>
        <v>music</v>
      </c>
      <c r="U106" t="str">
        <v>indie rock</v>
      </c>
    </row>
    <row r="107" spans="1:2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tr">
        <f t="shared" si="8"/>
        <v>5000 to 9999</v>
      </c>
      <c r="G107" s="19">
        <f t="shared" si="9"/>
        <v>144.54411764705884</v>
      </c>
      <c r="H107" t="s">
        <v>20</v>
      </c>
      <c r="I107">
        <v>95</v>
      </c>
      <c r="J107" s="10">
        <f t="shared" si="5"/>
        <v>103.46315789473684</v>
      </c>
      <c r="K107" t="s">
        <v>21</v>
      </c>
      <c r="L107" t="s">
        <v>22</v>
      </c>
      <c r="M107">
        <v>1364878800</v>
      </c>
      <c r="N107">
        <v>1366434000</v>
      </c>
      <c r="O107" s="8">
        <f t="shared" si="6"/>
        <v>41366.208333333336</v>
      </c>
      <c r="P107" s="8">
        <f t="shared" si="7"/>
        <v>41384.208333333336</v>
      </c>
      <c r="Q107" t="b">
        <v>0</v>
      </c>
      <c r="R107" t="b">
        <v>0</v>
      </c>
      <c r="S107" t="s">
        <v>28</v>
      </c>
      <c r="T107" t="str" cm="1">
        <f t="array" ref="T107:U107">_xlfn.TEXTSPLIT(S107,"/")</f>
        <v>technology</v>
      </c>
      <c r="U107" t="str">
        <v>web</v>
      </c>
    </row>
    <row r="108" spans="1:21" x14ac:dyDescent="0.25">
      <c r="A108">
        <v>106</v>
      </c>
      <c r="B108" t="s">
        <v>261</v>
      </c>
      <c r="C108" s="3" t="s">
        <v>262</v>
      </c>
      <c r="D108" s="16">
        <v>3900</v>
      </c>
      <c r="E108">
        <v>14006</v>
      </c>
      <c r="F108" t="str">
        <f t="shared" si="8"/>
        <v>1000 to 4999</v>
      </c>
      <c r="G108" s="19">
        <f t="shared" si="9"/>
        <v>359.12820512820514</v>
      </c>
      <c r="H108" t="s">
        <v>20</v>
      </c>
      <c r="I108">
        <v>147</v>
      </c>
      <c r="J108" s="10">
        <f t="shared" si="5"/>
        <v>95.278911564625844</v>
      </c>
      <c r="K108" t="s">
        <v>21</v>
      </c>
      <c r="L108" t="s">
        <v>22</v>
      </c>
      <c r="M108">
        <v>1567918800</v>
      </c>
      <c r="N108">
        <v>1568350800</v>
      </c>
      <c r="O108" s="8">
        <f t="shared" si="6"/>
        <v>43716.208333333328</v>
      </c>
      <c r="P108" s="8">
        <f t="shared" si="7"/>
        <v>43721.208333333328</v>
      </c>
      <c r="Q108" t="b">
        <v>0</v>
      </c>
      <c r="R108" t="b">
        <v>0</v>
      </c>
      <c r="S108" t="s">
        <v>33</v>
      </c>
      <c r="T108" t="str" cm="1">
        <f t="array" ref="T108:U108">_xlfn.TEXTSPLIT(S108,"/")</f>
        <v>theater</v>
      </c>
      <c r="U108" t="str">
        <v>plays</v>
      </c>
    </row>
    <row r="109" spans="1:21" ht="31.5" x14ac:dyDescent="0.25">
      <c r="A109">
        <v>107</v>
      </c>
      <c r="B109" t="s">
        <v>263</v>
      </c>
      <c r="C109" s="3" t="s">
        <v>264</v>
      </c>
      <c r="D109" s="16">
        <v>3500</v>
      </c>
      <c r="E109">
        <v>6527</v>
      </c>
      <c r="F109" t="str">
        <f t="shared" si="8"/>
        <v>1000 to 4999</v>
      </c>
      <c r="G109" s="19">
        <f t="shared" si="9"/>
        <v>186.48571428571427</v>
      </c>
      <c r="H109" t="s">
        <v>20</v>
      </c>
      <c r="I109">
        <v>86</v>
      </c>
      <c r="J109" s="10">
        <f t="shared" si="5"/>
        <v>75.895348837209298</v>
      </c>
      <c r="K109" t="s">
        <v>21</v>
      </c>
      <c r="L109" t="s">
        <v>22</v>
      </c>
      <c r="M109">
        <v>1524459600</v>
      </c>
      <c r="N109">
        <v>1525928400</v>
      </c>
      <c r="O109" s="8">
        <f t="shared" si="6"/>
        <v>43213.208333333328</v>
      </c>
      <c r="P109" s="8">
        <f t="shared" si="7"/>
        <v>43230.208333333328</v>
      </c>
      <c r="Q109" t="b">
        <v>0</v>
      </c>
      <c r="R109" t="b">
        <v>1</v>
      </c>
      <c r="S109" t="s">
        <v>33</v>
      </c>
      <c r="T109" t="str" cm="1">
        <f t="array" ref="T109:U109">_xlfn.TEXTSPLIT(S109,"/")</f>
        <v>theater</v>
      </c>
      <c r="U109" t="str">
        <v>plays</v>
      </c>
    </row>
    <row r="110" spans="1:21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tr">
        <f t="shared" si="8"/>
        <v>1000 to 4999</v>
      </c>
      <c r="G110" s="19">
        <f t="shared" si="9"/>
        <v>595.26666666666665</v>
      </c>
      <c r="H110" t="s">
        <v>20</v>
      </c>
      <c r="I110">
        <v>83</v>
      </c>
      <c r="J110" s="10">
        <f t="shared" si="5"/>
        <v>107.57831325301204</v>
      </c>
      <c r="K110" t="s">
        <v>21</v>
      </c>
      <c r="L110" t="s">
        <v>22</v>
      </c>
      <c r="M110">
        <v>1333688400</v>
      </c>
      <c r="N110">
        <v>1336885200</v>
      </c>
      <c r="O110" s="8">
        <f t="shared" si="6"/>
        <v>41005.208333333336</v>
      </c>
      <c r="P110" s="8">
        <f t="shared" si="7"/>
        <v>41042.208333333336</v>
      </c>
      <c r="Q110" t="b">
        <v>0</v>
      </c>
      <c r="R110" t="b">
        <v>0</v>
      </c>
      <c r="S110" t="s">
        <v>42</v>
      </c>
      <c r="T110" t="str" cm="1">
        <f t="array" ref="T110:U110">_xlfn.TEXTSPLIT(S110,"/")</f>
        <v>film &amp; video</v>
      </c>
      <c r="U110" t="str">
        <v>documentary</v>
      </c>
    </row>
    <row r="111" spans="1:2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tr">
        <f t="shared" si="8"/>
        <v>5000 to 9999</v>
      </c>
      <c r="G111" s="19">
        <f t="shared" si="9"/>
        <v>59.21153846153846</v>
      </c>
      <c r="H111" t="s">
        <v>14</v>
      </c>
      <c r="I111">
        <v>60</v>
      </c>
      <c r="J111" s="10">
        <f t="shared" si="5"/>
        <v>51.31666666666667</v>
      </c>
      <c r="K111" t="s">
        <v>21</v>
      </c>
      <c r="L111" t="s">
        <v>22</v>
      </c>
      <c r="M111">
        <v>1389506400</v>
      </c>
      <c r="N111">
        <v>1389679200</v>
      </c>
      <c r="O111" s="8">
        <f t="shared" si="6"/>
        <v>41651.25</v>
      </c>
      <c r="P111" s="8">
        <f t="shared" si="7"/>
        <v>41653.25</v>
      </c>
      <c r="Q111" t="b">
        <v>0</v>
      </c>
      <c r="R111" t="b">
        <v>0</v>
      </c>
      <c r="S111" t="s">
        <v>269</v>
      </c>
      <c r="T111" t="str" cm="1">
        <f t="array" ref="T111:U111">_xlfn.TEXTSPLIT(S111,"/")</f>
        <v>film &amp; video</v>
      </c>
      <c r="U111" t="str">
        <v>television</v>
      </c>
    </row>
    <row r="112" spans="1:21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tr">
        <f t="shared" si="8"/>
        <v>Greater than or equal to 50000</v>
      </c>
      <c r="G112" s="19">
        <f t="shared" si="9"/>
        <v>14.962780898876405</v>
      </c>
      <c r="H112" t="s">
        <v>14</v>
      </c>
      <c r="I112">
        <v>296</v>
      </c>
      <c r="J112" s="10">
        <f t="shared" si="5"/>
        <v>71.983108108108112</v>
      </c>
      <c r="K112" t="s">
        <v>21</v>
      </c>
      <c r="L112" t="s">
        <v>22</v>
      </c>
      <c r="M112">
        <v>1536642000</v>
      </c>
      <c r="N112">
        <v>1538283600</v>
      </c>
      <c r="O112" s="8">
        <f t="shared" si="6"/>
        <v>43354.208333333328</v>
      </c>
      <c r="P112" s="8">
        <f t="shared" si="7"/>
        <v>43373.208333333328</v>
      </c>
      <c r="Q112" t="b">
        <v>0</v>
      </c>
      <c r="R112" t="b">
        <v>0</v>
      </c>
      <c r="S112" t="s">
        <v>17</v>
      </c>
      <c r="T112" t="str" cm="1">
        <f t="array" ref="T112:U112">_xlfn.TEXTSPLIT(S112,"/")</f>
        <v>food</v>
      </c>
      <c r="U112" t="str">
        <v>food trucks</v>
      </c>
    </row>
    <row r="113" spans="1:2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tr">
        <f t="shared" si="8"/>
        <v>Greater than or equal to 50000</v>
      </c>
      <c r="G113" s="19">
        <f t="shared" si="9"/>
        <v>119.95602605863192</v>
      </c>
      <c r="H113" t="s">
        <v>20</v>
      </c>
      <c r="I113">
        <v>676</v>
      </c>
      <c r="J113" s="10">
        <f t="shared" si="5"/>
        <v>108.95414201183432</v>
      </c>
      <c r="K113" t="s">
        <v>21</v>
      </c>
      <c r="L113" t="s">
        <v>22</v>
      </c>
      <c r="M113">
        <v>1348290000</v>
      </c>
      <c r="N113">
        <v>1348808400</v>
      </c>
      <c r="O113" s="8">
        <f t="shared" si="6"/>
        <v>41174.208333333336</v>
      </c>
      <c r="P113" s="8">
        <f t="shared" si="7"/>
        <v>41180.208333333336</v>
      </c>
      <c r="Q113" t="b">
        <v>0</v>
      </c>
      <c r="R113" t="b">
        <v>0</v>
      </c>
      <c r="S113" t="s">
        <v>133</v>
      </c>
      <c r="T113" t="str" cm="1">
        <f t="array" ref="T113:U113">_xlfn.TEXTSPLIT(S113,"/")</f>
        <v>publishing</v>
      </c>
      <c r="U113" t="str">
        <v>radio &amp; podcasts</v>
      </c>
    </row>
    <row r="114" spans="1:2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tr">
        <f t="shared" si="8"/>
        <v>1000 to 4999</v>
      </c>
      <c r="G114" s="19">
        <f t="shared" si="9"/>
        <v>268.82978723404256</v>
      </c>
      <c r="H114" t="s">
        <v>20</v>
      </c>
      <c r="I114">
        <v>361</v>
      </c>
      <c r="J114" s="10">
        <f t="shared" si="5"/>
        <v>35</v>
      </c>
      <c r="K114" t="s">
        <v>26</v>
      </c>
      <c r="L114" t="s">
        <v>27</v>
      </c>
      <c r="M114">
        <v>1408856400</v>
      </c>
      <c r="N114">
        <v>1410152400</v>
      </c>
      <c r="O114" s="8">
        <f t="shared" si="6"/>
        <v>41875.208333333336</v>
      </c>
      <c r="P114" s="8">
        <f t="shared" si="7"/>
        <v>41890.208333333336</v>
      </c>
      <c r="Q114" t="b">
        <v>0</v>
      </c>
      <c r="R114" t="b">
        <v>0</v>
      </c>
      <c r="S114" t="s">
        <v>28</v>
      </c>
      <c r="T114" t="str" cm="1">
        <f t="array" ref="T114:U114">_xlfn.TEXTSPLIT(S114,"/")</f>
        <v>technology</v>
      </c>
      <c r="U114" t="str">
        <v>web</v>
      </c>
    </row>
    <row r="115" spans="1:2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tr">
        <f t="shared" si="8"/>
        <v>1000 to 4999</v>
      </c>
      <c r="G115" s="19">
        <f t="shared" si="9"/>
        <v>376.87878787878788</v>
      </c>
      <c r="H115" t="s">
        <v>20</v>
      </c>
      <c r="I115">
        <v>131</v>
      </c>
      <c r="J115" s="10">
        <f t="shared" si="5"/>
        <v>94.938931297709928</v>
      </c>
      <c r="K115" t="s">
        <v>21</v>
      </c>
      <c r="L115" t="s">
        <v>22</v>
      </c>
      <c r="M115">
        <v>1505192400</v>
      </c>
      <c r="N115">
        <v>1505797200</v>
      </c>
      <c r="O115" s="8">
        <f t="shared" si="6"/>
        <v>42990.208333333328</v>
      </c>
      <c r="P115" s="8">
        <f t="shared" si="7"/>
        <v>42997.208333333328</v>
      </c>
      <c r="Q115" t="b">
        <v>0</v>
      </c>
      <c r="R115" t="b">
        <v>0</v>
      </c>
      <c r="S115" t="s">
        <v>17</v>
      </c>
      <c r="T115" t="str" cm="1">
        <f t="array" ref="T115:U115">_xlfn.TEXTSPLIT(S115,"/")</f>
        <v>food</v>
      </c>
      <c r="U115" t="str">
        <v>food trucks</v>
      </c>
    </row>
    <row r="116" spans="1:2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tr">
        <f t="shared" si="8"/>
        <v>1000 to 4999</v>
      </c>
      <c r="G116" s="19">
        <f t="shared" si="9"/>
        <v>727.15789473684208</v>
      </c>
      <c r="H116" t="s">
        <v>20</v>
      </c>
      <c r="I116">
        <v>126</v>
      </c>
      <c r="J116" s="10">
        <f t="shared" si="5"/>
        <v>109.65079365079364</v>
      </c>
      <c r="K116" t="s">
        <v>21</v>
      </c>
      <c r="L116" t="s">
        <v>22</v>
      </c>
      <c r="M116">
        <v>1554786000</v>
      </c>
      <c r="N116">
        <v>1554872400</v>
      </c>
      <c r="O116" s="8">
        <f t="shared" si="6"/>
        <v>43564.208333333328</v>
      </c>
      <c r="P116" s="8">
        <f t="shared" si="7"/>
        <v>43565.208333333328</v>
      </c>
      <c r="Q116" t="b">
        <v>0</v>
      </c>
      <c r="R116" t="b">
        <v>1</v>
      </c>
      <c r="S116" t="s">
        <v>65</v>
      </c>
      <c r="T116" t="str" cm="1">
        <f t="array" ref="T116:U116">_xlfn.TEXTSPLIT(S116,"/")</f>
        <v>technology</v>
      </c>
      <c r="U116" t="str">
        <v>wearables</v>
      </c>
    </row>
    <row r="117" spans="1:2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tr">
        <f t="shared" si="8"/>
        <v>Greater than or equal to 50000</v>
      </c>
      <c r="G117" s="19">
        <f t="shared" si="9"/>
        <v>87.211757648470297</v>
      </c>
      <c r="H117" t="s">
        <v>14</v>
      </c>
      <c r="I117">
        <v>3304</v>
      </c>
      <c r="J117" s="10">
        <f t="shared" si="5"/>
        <v>44.001815980629537</v>
      </c>
      <c r="K117" t="s">
        <v>107</v>
      </c>
      <c r="L117" t="s">
        <v>108</v>
      </c>
      <c r="M117">
        <v>1510898400</v>
      </c>
      <c r="N117">
        <v>1513922400</v>
      </c>
      <c r="O117" s="8">
        <f t="shared" si="6"/>
        <v>43056.25</v>
      </c>
      <c r="P117" s="8">
        <f t="shared" si="7"/>
        <v>43091.25</v>
      </c>
      <c r="Q117" t="b">
        <v>0</v>
      </c>
      <c r="R117" t="b">
        <v>0</v>
      </c>
      <c r="S117" t="s">
        <v>119</v>
      </c>
      <c r="T117" t="str" cm="1">
        <f t="array" ref="T117:U117">_xlfn.TEXTSPLIT(S117,"/")</f>
        <v>publishing</v>
      </c>
      <c r="U117" t="str">
        <v>fiction</v>
      </c>
    </row>
    <row r="118" spans="1:21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tr">
        <f t="shared" si="8"/>
        <v>5000 to 9999</v>
      </c>
      <c r="G118" s="19">
        <f t="shared" si="9"/>
        <v>88</v>
      </c>
      <c r="H118" t="s">
        <v>14</v>
      </c>
      <c r="I118">
        <v>73</v>
      </c>
      <c r="J118" s="10">
        <f t="shared" si="5"/>
        <v>86.794520547945211</v>
      </c>
      <c r="K118" t="s">
        <v>21</v>
      </c>
      <c r="L118" t="s">
        <v>22</v>
      </c>
      <c r="M118">
        <v>1442552400</v>
      </c>
      <c r="N118">
        <v>1442638800</v>
      </c>
      <c r="O118" s="8">
        <f t="shared" si="6"/>
        <v>42265.208333333328</v>
      </c>
      <c r="P118" s="8">
        <f t="shared" si="7"/>
        <v>42266.208333333328</v>
      </c>
      <c r="Q118" t="b">
        <v>0</v>
      </c>
      <c r="R118" t="b">
        <v>0</v>
      </c>
      <c r="S118" t="s">
        <v>33</v>
      </c>
      <c r="T118" t="str" cm="1">
        <f t="array" ref="T118:U118">_xlfn.TEXTSPLIT(S118,"/")</f>
        <v>theater</v>
      </c>
      <c r="U118" t="str">
        <v>plays</v>
      </c>
    </row>
    <row r="119" spans="1:2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tr">
        <f t="shared" si="8"/>
        <v>1000 to 4999</v>
      </c>
      <c r="G119" s="19">
        <f t="shared" si="9"/>
        <v>173.9387755102041</v>
      </c>
      <c r="H119" t="s">
        <v>20</v>
      </c>
      <c r="I119">
        <v>275</v>
      </c>
      <c r="J119" s="10">
        <f t="shared" si="5"/>
        <v>30.992727272727272</v>
      </c>
      <c r="K119" t="s">
        <v>21</v>
      </c>
      <c r="L119" t="s">
        <v>22</v>
      </c>
      <c r="M119">
        <v>1316667600</v>
      </c>
      <c r="N119">
        <v>1317186000</v>
      </c>
      <c r="O119" s="8">
        <f t="shared" si="6"/>
        <v>40808.208333333336</v>
      </c>
      <c r="P119" s="8">
        <f t="shared" si="7"/>
        <v>40814.208333333336</v>
      </c>
      <c r="Q119" t="b">
        <v>0</v>
      </c>
      <c r="R119" t="b">
        <v>0</v>
      </c>
      <c r="S119" t="s">
        <v>269</v>
      </c>
      <c r="T119" t="str" cm="1">
        <f t="array" ref="T119:U119">_xlfn.TEXTSPLIT(S119,"/")</f>
        <v>film &amp; video</v>
      </c>
      <c r="U119" t="str">
        <v>television</v>
      </c>
    </row>
    <row r="120" spans="1:2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tr">
        <f t="shared" si="8"/>
        <v>5000 to 9999</v>
      </c>
      <c r="G120" s="19">
        <f t="shared" si="9"/>
        <v>117.61111111111111</v>
      </c>
      <c r="H120" t="s">
        <v>20</v>
      </c>
      <c r="I120">
        <v>67</v>
      </c>
      <c r="J120" s="10">
        <f t="shared" si="5"/>
        <v>94.791044776119406</v>
      </c>
      <c r="K120" t="s">
        <v>21</v>
      </c>
      <c r="L120" t="s">
        <v>22</v>
      </c>
      <c r="M120">
        <v>1390716000</v>
      </c>
      <c r="N120">
        <v>1391234400</v>
      </c>
      <c r="O120" s="8">
        <f t="shared" si="6"/>
        <v>41665.25</v>
      </c>
      <c r="P120" s="8">
        <f t="shared" si="7"/>
        <v>41671.25</v>
      </c>
      <c r="Q120" t="b">
        <v>0</v>
      </c>
      <c r="R120" t="b">
        <v>0</v>
      </c>
      <c r="S120" t="s">
        <v>122</v>
      </c>
      <c r="T120" t="str" cm="1">
        <f t="array" ref="T120:U120">_xlfn.TEXTSPLIT(S120,"/")</f>
        <v>photography</v>
      </c>
      <c r="U120" t="str">
        <v>photography books</v>
      </c>
    </row>
    <row r="121" spans="1:21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tr">
        <f t="shared" si="8"/>
        <v>5000 to 9999</v>
      </c>
      <c r="G121" s="19">
        <f t="shared" si="9"/>
        <v>214.96</v>
      </c>
      <c r="H121" t="s">
        <v>20</v>
      </c>
      <c r="I121">
        <v>154</v>
      </c>
      <c r="J121" s="10">
        <f t="shared" si="5"/>
        <v>69.79220779220779</v>
      </c>
      <c r="K121" t="s">
        <v>21</v>
      </c>
      <c r="L121" t="s">
        <v>22</v>
      </c>
      <c r="M121">
        <v>1402894800</v>
      </c>
      <c r="N121">
        <v>1404363600</v>
      </c>
      <c r="O121" s="8">
        <f t="shared" si="6"/>
        <v>41806.208333333336</v>
      </c>
      <c r="P121" s="8">
        <f t="shared" si="7"/>
        <v>41823.208333333336</v>
      </c>
      <c r="Q121" t="b">
        <v>0</v>
      </c>
      <c r="R121" t="b">
        <v>1</v>
      </c>
      <c r="S121" t="s">
        <v>42</v>
      </c>
      <c r="T121" t="str" cm="1">
        <f t="array" ref="T121:U121">_xlfn.TEXTSPLIT(S121,"/")</f>
        <v>film &amp; video</v>
      </c>
      <c r="U121" t="str">
        <v>documentary</v>
      </c>
    </row>
    <row r="122" spans="1:2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tr">
        <f t="shared" si="8"/>
        <v>Greater than or equal to 50000</v>
      </c>
      <c r="G122" s="19">
        <f t="shared" si="9"/>
        <v>149.49667110519306</v>
      </c>
      <c r="H122" t="s">
        <v>20</v>
      </c>
      <c r="I122">
        <v>1782</v>
      </c>
      <c r="J122" s="10">
        <f t="shared" si="5"/>
        <v>63.003367003367003</v>
      </c>
      <c r="K122" t="s">
        <v>21</v>
      </c>
      <c r="L122" t="s">
        <v>22</v>
      </c>
      <c r="M122">
        <v>1429246800</v>
      </c>
      <c r="N122">
        <v>1429592400</v>
      </c>
      <c r="O122" s="8">
        <f t="shared" si="6"/>
        <v>42111.208333333328</v>
      </c>
      <c r="P122" s="8">
        <f t="shared" si="7"/>
        <v>42115.208333333328</v>
      </c>
      <c r="Q122" t="b">
        <v>0</v>
      </c>
      <c r="R122" t="b">
        <v>1</v>
      </c>
      <c r="S122" t="s">
        <v>292</v>
      </c>
      <c r="T122" t="str" cm="1">
        <f t="array" ref="T122:U122">_xlfn.TEXTSPLIT(S122,"/")</f>
        <v>games</v>
      </c>
      <c r="U122" t="str">
        <v>mobile games</v>
      </c>
    </row>
    <row r="123" spans="1:2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tr">
        <f t="shared" si="8"/>
        <v>45000 to 49999</v>
      </c>
      <c r="G123" s="19">
        <f t="shared" si="9"/>
        <v>219.33995584988963</v>
      </c>
      <c r="H123" t="s">
        <v>20</v>
      </c>
      <c r="I123">
        <v>903</v>
      </c>
      <c r="J123" s="10">
        <f t="shared" si="5"/>
        <v>110.0343300110742</v>
      </c>
      <c r="K123" t="s">
        <v>21</v>
      </c>
      <c r="L123" t="s">
        <v>22</v>
      </c>
      <c r="M123">
        <v>1412485200</v>
      </c>
      <c r="N123">
        <v>1413608400</v>
      </c>
      <c r="O123" s="8">
        <f t="shared" si="6"/>
        <v>41917.208333333336</v>
      </c>
      <c r="P123" s="8">
        <f t="shared" si="7"/>
        <v>41930.208333333336</v>
      </c>
      <c r="Q123" t="b">
        <v>0</v>
      </c>
      <c r="R123" t="b">
        <v>0</v>
      </c>
      <c r="S123" t="s">
        <v>89</v>
      </c>
      <c r="T123" t="str" cm="1">
        <f t="array" ref="T123:U123">_xlfn.TEXTSPLIT(S123,"/")</f>
        <v>games</v>
      </c>
      <c r="U123" t="str">
        <v>video games</v>
      </c>
    </row>
    <row r="124" spans="1:2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tr">
        <f t="shared" si="8"/>
        <v>Greater than or equal to 50000</v>
      </c>
      <c r="G124" s="19">
        <f t="shared" si="9"/>
        <v>64.367690058479525</v>
      </c>
      <c r="H124" t="s">
        <v>14</v>
      </c>
      <c r="I124">
        <v>3387</v>
      </c>
      <c r="J124" s="10">
        <f t="shared" si="5"/>
        <v>25.997933274284026</v>
      </c>
      <c r="K124" t="s">
        <v>21</v>
      </c>
      <c r="L124" t="s">
        <v>22</v>
      </c>
      <c r="M124">
        <v>1417068000</v>
      </c>
      <c r="N124">
        <v>1419400800</v>
      </c>
      <c r="O124" s="8">
        <f t="shared" si="6"/>
        <v>41970.25</v>
      </c>
      <c r="P124" s="8">
        <f t="shared" si="7"/>
        <v>41997.25</v>
      </c>
      <c r="Q124" t="b">
        <v>0</v>
      </c>
      <c r="R124" t="b">
        <v>0</v>
      </c>
      <c r="S124" t="s">
        <v>119</v>
      </c>
      <c r="T124" t="str" cm="1">
        <f t="array" ref="T124:U124">_xlfn.TEXTSPLIT(S124,"/")</f>
        <v>publishing</v>
      </c>
      <c r="U124" t="str">
        <v>fiction</v>
      </c>
    </row>
    <row r="125" spans="1:2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tr">
        <f t="shared" si="8"/>
        <v>Greater than or equal to 50000</v>
      </c>
      <c r="G125" s="19">
        <f t="shared" si="9"/>
        <v>18.622397298818232</v>
      </c>
      <c r="H125" t="s">
        <v>14</v>
      </c>
      <c r="I125">
        <v>662</v>
      </c>
      <c r="J125" s="10">
        <f t="shared" si="5"/>
        <v>49.987915407854985</v>
      </c>
      <c r="K125" t="s">
        <v>15</v>
      </c>
      <c r="L125" t="s">
        <v>16</v>
      </c>
      <c r="M125">
        <v>1448344800</v>
      </c>
      <c r="N125">
        <v>1448604000</v>
      </c>
      <c r="O125" s="8">
        <f t="shared" si="6"/>
        <v>42332.25</v>
      </c>
      <c r="P125" s="8">
        <f t="shared" si="7"/>
        <v>42335.25</v>
      </c>
      <c r="Q125" t="b">
        <v>1</v>
      </c>
      <c r="R125" t="b">
        <v>0</v>
      </c>
      <c r="S125" t="s">
        <v>33</v>
      </c>
      <c r="T125" t="str" cm="1">
        <f t="array" ref="T125:U125">_xlfn.TEXTSPLIT(S125,"/")</f>
        <v>theater</v>
      </c>
      <c r="U125" t="str">
        <v>plays</v>
      </c>
    </row>
    <row r="126" spans="1:2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tr">
        <f t="shared" si="8"/>
        <v>1000 to 4999</v>
      </c>
      <c r="G126" s="19">
        <f t="shared" si="9"/>
        <v>367.76923076923077</v>
      </c>
      <c r="H126" t="s">
        <v>20</v>
      </c>
      <c r="I126">
        <v>94</v>
      </c>
      <c r="J126" s="10">
        <f t="shared" si="5"/>
        <v>101.72340425531915</v>
      </c>
      <c r="K126" t="s">
        <v>107</v>
      </c>
      <c r="L126" t="s">
        <v>108</v>
      </c>
      <c r="M126">
        <v>1557723600</v>
      </c>
      <c r="N126">
        <v>1562302800</v>
      </c>
      <c r="O126" s="8">
        <f t="shared" si="6"/>
        <v>43598.208333333328</v>
      </c>
      <c r="P126" s="8">
        <f t="shared" si="7"/>
        <v>43651.208333333328</v>
      </c>
      <c r="Q126" t="b">
        <v>0</v>
      </c>
      <c r="R126" t="b">
        <v>0</v>
      </c>
      <c r="S126" t="s">
        <v>122</v>
      </c>
      <c r="T126" t="str" cm="1">
        <f t="array" ref="T126:U126">_xlfn.TEXTSPLIT(S126,"/")</f>
        <v>photography</v>
      </c>
      <c r="U126" t="str">
        <v>photography books</v>
      </c>
    </row>
    <row r="127" spans="1:21" x14ac:dyDescent="0.25">
      <c r="A127">
        <v>125</v>
      </c>
      <c r="B127" t="s">
        <v>301</v>
      </c>
      <c r="C127" s="3" t="s">
        <v>302</v>
      </c>
      <c r="D127" s="16">
        <v>5300</v>
      </c>
      <c r="E127">
        <v>8475</v>
      </c>
      <c r="F127" t="str">
        <f t="shared" si="8"/>
        <v>5000 to 9999</v>
      </c>
      <c r="G127" s="19">
        <f t="shared" si="9"/>
        <v>159.90566037735849</v>
      </c>
      <c r="H127" t="s">
        <v>20</v>
      </c>
      <c r="I127">
        <v>180</v>
      </c>
      <c r="J127" s="10">
        <f t="shared" si="5"/>
        <v>47.083333333333336</v>
      </c>
      <c r="K127" t="s">
        <v>21</v>
      </c>
      <c r="L127" t="s">
        <v>22</v>
      </c>
      <c r="M127">
        <v>1537333200</v>
      </c>
      <c r="N127">
        <v>1537678800</v>
      </c>
      <c r="O127" s="8">
        <f t="shared" si="6"/>
        <v>43362.208333333328</v>
      </c>
      <c r="P127" s="8">
        <f t="shared" si="7"/>
        <v>43366.208333333328</v>
      </c>
      <c r="Q127" t="b">
        <v>0</v>
      </c>
      <c r="R127" t="b">
        <v>0</v>
      </c>
      <c r="S127" t="s">
        <v>33</v>
      </c>
      <c r="T127" t="str" cm="1">
        <f t="array" ref="T127:U127">_xlfn.TEXTSPLIT(S127,"/")</f>
        <v>theater</v>
      </c>
      <c r="U127" t="str">
        <v>plays</v>
      </c>
    </row>
    <row r="128" spans="1:2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tr">
        <f t="shared" si="8"/>
        <v>Greater than or equal to 50000</v>
      </c>
      <c r="G128" s="19">
        <f t="shared" si="9"/>
        <v>38.633185349611544</v>
      </c>
      <c r="H128" t="s">
        <v>14</v>
      </c>
      <c r="I128">
        <v>774</v>
      </c>
      <c r="J128" s="10">
        <f t="shared" si="5"/>
        <v>89.944444444444443</v>
      </c>
      <c r="K128" t="s">
        <v>21</v>
      </c>
      <c r="L128" t="s">
        <v>22</v>
      </c>
      <c r="M128">
        <v>1471150800</v>
      </c>
      <c r="N128">
        <v>1473570000</v>
      </c>
      <c r="O128" s="8">
        <f t="shared" si="6"/>
        <v>42596.208333333328</v>
      </c>
      <c r="P128" s="8">
        <f t="shared" si="7"/>
        <v>42624.208333333328</v>
      </c>
      <c r="Q128" t="b">
        <v>0</v>
      </c>
      <c r="R128" t="b">
        <v>1</v>
      </c>
      <c r="S128" t="s">
        <v>33</v>
      </c>
      <c r="T128" t="str" cm="1">
        <f t="array" ref="T128:U128">_xlfn.TEXTSPLIT(S128,"/")</f>
        <v>theater</v>
      </c>
      <c r="U128" t="str">
        <v>plays</v>
      </c>
    </row>
    <row r="129" spans="1:2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tr">
        <f t="shared" si="8"/>
        <v>Greater than or equal to 50000</v>
      </c>
      <c r="G129" s="19">
        <f t="shared" si="9"/>
        <v>51.42151162790698</v>
      </c>
      <c r="H129" t="s">
        <v>14</v>
      </c>
      <c r="I129">
        <v>672</v>
      </c>
      <c r="J129" s="10">
        <f t="shared" si="5"/>
        <v>78.96875</v>
      </c>
      <c r="K129" t="s">
        <v>15</v>
      </c>
      <c r="L129" t="s">
        <v>16</v>
      </c>
      <c r="M129">
        <v>1273640400</v>
      </c>
      <c r="N129">
        <v>1273899600</v>
      </c>
      <c r="O129" s="8">
        <f t="shared" si="6"/>
        <v>40310.208333333336</v>
      </c>
      <c r="P129" s="8">
        <f t="shared" si="7"/>
        <v>40313.208333333336</v>
      </c>
      <c r="Q129" t="b">
        <v>0</v>
      </c>
      <c r="R129" t="b">
        <v>0</v>
      </c>
      <c r="S129" t="s">
        <v>33</v>
      </c>
      <c r="T129" t="str" cm="1">
        <f t="array" ref="T129:U129">_xlfn.TEXTSPLIT(S129,"/")</f>
        <v>theater</v>
      </c>
      <c r="U129" t="str">
        <v>plays</v>
      </c>
    </row>
    <row r="130" spans="1:2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tr">
        <f t="shared" si="8"/>
        <v>Greater than or equal to 50000</v>
      </c>
      <c r="G130" s="19">
        <f t="shared" si="9"/>
        <v>60.334277620396605</v>
      </c>
      <c r="H130" t="s">
        <v>74</v>
      </c>
      <c r="I130">
        <v>532</v>
      </c>
      <c r="J130" s="10">
        <f t="shared" ref="J130:J193" si="10">IFERROR(E130/I130,0)</f>
        <v>80.067669172932327</v>
      </c>
      <c r="K130" t="s">
        <v>21</v>
      </c>
      <c r="L130" t="s">
        <v>22</v>
      </c>
      <c r="M130">
        <v>1282885200</v>
      </c>
      <c r="N130">
        <v>1284008400</v>
      </c>
      <c r="O130" s="8">
        <f t="shared" ref="O130:O193" si="11">(((M130/60)/60)/24)+DATE(1970,1,1)</f>
        <v>40417.208333333336</v>
      </c>
      <c r="P130" s="8">
        <f t="shared" ref="P130:P193" si="12">(((N130/60)/60)/24)+DATE(1970,1,1)</f>
        <v>40430.208333333336</v>
      </c>
      <c r="Q130" t="b">
        <v>0</v>
      </c>
      <c r="R130" t="b">
        <v>0</v>
      </c>
      <c r="S130" t="s">
        <v>23</v>
      </c>
      <c r="T130" t="str" cm="1">
        <f t="array" ref="T130:U130">_xlfn.TEXTSPLIT(S130,"/")</f>
        <v>music</v>
      </c>
      <c r="U130" t="str">
        <v>rock</v>
      </c>
    </row>
    <row r="131" spans="1:2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tr">
        <f t="shared" ref="F131:F194" si="13">IF(D131&lt;1000,"Less Than 1000",IF(AND(D131&gt;=1000,D131&lt;=4999),"1000 to 4999",IF(AND(D131&gt;=5000,D131&lt;=9999),"5000 to 9999",IF(AND(D131&gt;=10000,D131&lt;=14999),"10000 to 14999",IF(AND(D131&gt;=15000,D131&lt;=19999),"15000 to 19999",IF(AND(D131&gt;=20000,D131&lt;=24999),"20000 to 24999",IF(AND(D131&gt;=25000,D131&lt;=29999),"25000 to 29999",IF(AND(D131&gt;=30000,D131&lt;=34999),"30000 to 34999",IF(AND(D131&gt;=35000,D131&lt;=39999),"35000 to 39999",IF(AND(D131&gt;=40000,D131&lt;=44999),"40000 to 44999",IF(AND(D131&gt;=45000,D131&lt;=49999),"45000 to 49999",IF(D131&gt;=50000,"Greater than or equal to 50000"))))))))))))</f>
        <v>Greater than or equal to 50000</v>
      </c>
      <c r="G131" s="19">
        <f t="shared" ref="G131:G194" si="14">(E131/D131)*100</f>
        <v>3.202693602693603</v>
      </c>
      <c r="H131" t="s">
        <v>74</v>
      </c>
      <c r="I131">
        <v>55</v>
      </c>
      <c r="J131" s="10">
        <f t="shared" si="10"/>
        <v>86.472727272727269</v>
      </c>
      <c r="K131" t="s">
        <v>26</v>
      </c>
      <c r="L131" t="s">
        <v>27</v>
      </c>
      <c r="M131">
        <v>1422943200</v>
      </c>
      <c r="N131">
        <v>1425103200</v>
      </c>
      <c r="O131" s="8">
        <f t="shared" si="11"/>
        <v>42038.25</v>
      </c>
      <c r="P131" s="8">
        <f t="shared" si="12"/>
        <v>42063.25</v>
      </c>
      <c r="Q131" t="b">
        <v>0</v>
      </c>
      <c r="R131" t="b">
        <v>0</v>
      </c>
      <c r="S131" t="s">
        <v>17</v>
      </c>
      <c r="T131" t="str" cm="1">
        <f t="array" ref="T131:U131">_xlfn.TEXTSPLIT(S131,"/")</f>
        <v>food</v>
      </c>
      <c r="U131" t="str">
        <v>food trucks</v>
      </c>
    </row>
    <row r="132" spans="1:2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tr">
        <f t="shared" si="13"/>
        <v>5000 to 9999</v>
      </c>
      <c r="G132" s="19">
        <f t="shared" si="14"/>
        <v>155.46875</v>
      </c>
      <c r="H132" t="s">
        <v>20</v>
      </c>
      <c r="I132">
        <v>533</v>
      </c>
      <c r="J132" s="10">
        <f t="shared" si="10"/>
        <v>28.001876172607879</v>
      </c>
      <c r="K132" t="s">
        <v>36</v>
      </c>
      <c r="L132" t="s">
        <v>37</v>
      </c>
      <c r="M132">
        <v>1319605200</v>
      </c>
      <c r="N132">
        <v>1320991200</v>
      </c>
      <c r="O132" s="8">
        <f t="shared" si="11"/>
        <v>40842.208333333336</v>
      </c>
      <c r="P132" s="8">
        <f t="shared" si="12"/>
        <v>40858.25</v>
      </c>
      <c r="Q132" t="b">
        <v>0</v>
      </c>
      <c r="R132" t="b">
        <v>0</v>
      </c>
      <c r="S132" t="s">
        <v>53</v>
      </c>
      <c r="T132" t="str" cm="1">
        <f t="array" ref="T132:U132">_xlfn.TEXTSPLIT(S132,"/")</f>
        <v>film &amp; video</v>
      </c>
      <c r="U132" t="str">
        <v>drama</v>
      </c>
    </row>
    <row r="133" spans="1:21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tr">
        <f t="shared" si="13"/>
        <v>Greater than or equal to 50000</v>
      </c>
      <c r="G133" s="19">
        <f t="shared" si="14"/>
        <v>100.85974499089254</v>
      </c>
      <c r="H133" t="s">
        <v>20</v>
      </c>
      <c r="I133">
        <v>2443</v>
      </c>
      <c r="J133" s="10">
        <f t="shared" si="10"/>
        <v>67.996725337699544</v>
      </c>
      <c r="K133" t="s">
        <v>40</v>
      </c>
      <c r="L133" t="s">
        <v>41</v>
      </c>
      <c r="M133">
        <v>1385704800</v>
      </c>
      <c r="N133">
        <v>1386828000</v>
      </c>
      <c r="O133" s="8">
        <f t="shared" si="11"/>
        <v>41607.25</v>
      </c>
      <c r="P133" s="8">
        <f t="shared" si="12"/>
        <v>41620.25</v>
      </c>
      <c r="Q133" t="b">
        <v>0</v>
      </c>
      <c r="R133" t="b">
        <v>0</v>
      </c>
      <c r="S133" t="s">
        <v>28</v>
      </c>
      <c r="T133" t="str" cm="1">
        <f t="array" ref="T133:U133">_xlfn.TEXTSPLIT(S133,"/")</f>
        <v>technology</v>
      </c>
      <c r="U133" t="str">
        <v>web</v>
      </c>
    </row>
    <row r="134" spans="1:21" x14ac:dyDescent="0.25">
      <c r="A134">
        <v>132</v>
      </c>
      <c r="B134" t="s">
        <v>315</v>
      </c>
      <c r="C134" s="3" t="s">
        <v>316</v>
      </c>
      <c r="D134" s="16">
        <v>3300</v>
      </c>
      <c r="E134">
        <v>3834</v>
      </c>
      <c r="F134" t="str">
        <f t="shared" si="13"/>
        <v>1000 to 4999</v>
      </c>
      <c r="G134" s="19">
        <f t="shared" si="14"/>
        <v>116.18181818181819</v>
      </c>
      <c r="H134" t="s">
        <v>20</v>
      </c>
      <c r="I134">
        <v>89</v>
      </c>
      <c r="J134" s="10">
        <f t="shared" si="10"/>
        <v>43.078651685393261</v>
      </c>
      <c r="K134" t="s">
        <v>21</v>
      </c>
      <c r="L134" t="s">
        <v>22</v>
      </c>
      <c r="M134">
        <v>1515736800</v>
      </c>
      <c r="N134">
        <v>1517119200</v>
      </c>
      <c r="O134" s="8">
        <f t="shared" si="11"/>
        <v>43112.25</v>
      </c>
      <c r="P134" s="8">
        <f t="shared" si="12"/>
        <v>43128.25</v>
      </c>
      <c r="Q134" t="b">
        <v>0</v>
      </c>
      <c r="R134" t="b">
        <v>1</v>
      </c>
      <c r="S134" t="s">
        <v>33</v>
      </c>
      <c r="T134" t="str" cm="1">
        <f t="array" ref="T134:U134">_xlfn.TEXTSPLIT(S134,"/")</f>
        <v>theater</v>
      </c>
      <c r="U134" t="str">
        <v>plays</v>
      </c>
    </row>
    <row r="135" spans="1:2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tr">
        <f t="shared" si="13"/>
        <v>1000 to 4999</v>
      </c>
      <c r="G135" s="19">
        <f t="shared" si="14"/>
        <v>310.77777777777777</v>
      </c>
      <c r="H135" t="s">
        <v>20</v>
      </c>
      <c r="I135">
        <v>159</v>
      </c>
      <c r="J135" s="10">
        <f t="shared" si="10"/>
        <v>87.95597484276729</v>
      </c>
      <c r="K135" t="s">
        <v>21</v>
      </c>
      <c r="L135" t="s">
        <v>22</v>
      </c>
      <c r="M135">
        <v>1313125200</v>
      </c>
      <c r="N135">
        <v>1315026000</v>
      </c>
      <c r="O135" s="8">
        <f t="shared" si="11"/>
        <v>40767.208333333336</v>
      </c>
      <c r="P135" s="8">
        <f t="shared" si="12"/>
        <v>40789.208333333336</v>
      </c>
      <c r="Q135" t="b">
        <v>0</v>
      </c>
      <c r="R135" t="b">
        <v>0</v>
      </c>
      <c r="S135" t="s">
        <v>319</v>
      </c>
      <c r="T135" t="str" cm="1">
        <f t="array" ref="T135:U135">_xlfn.TEXTSPLIT(S135,"/")</f>
        <v>music</v>
      </c>
      <c r="U135" t="str">
        <v>world music</v>
      </c>
    </row>
    <row r="136" spans="1:2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tr">
        <f t="shared" si="13"/>
        <v>Greater than or equal to 50000</v>
      </c>
      <c r="G136" s="19">
        <f t="shared" si="14"/>
        <v>89.73668341708543</v>
      </c>
      <c r="H136" t="s">
        <v>14</v>
      </c>
      <c r="I136">
        <v>940</v>
      </c>
      <c r="J136" s="10">
        <f t="shared" si="10"/>
        <v>94.987234042553197</v>
      </c>
      <c r="K136" t="s">
        <v>98</v>
      </c>
      <c r="L136" t="s">
        <v>99</v>
      </c>
      <c r="M136">
        <v>1308459600</v>
      </c>
      <c r="N136">
        <v>1312693200</v>
      </c>
      <c r="O136" s="8">
        <f t="shared" si="11"/>
        <v>40713.208333333336</v>
      </c>
      <c r="P136" s="8">
        <f t="shared" si="12"/>
        <v>40762.208333333336</v>
      </c>
      <c r="Q136" t="b">
        <v>0</v>
      </c>
      <c r="R136" t="b">
        <v>1</v>
      </c>
      <c r="S136" t="s">
        <v>42</v>
      </c>
      <c r="T136" t="str" cm="1">
        <f t="array" ref="T136:U136">_xlfn.TEXTSPLIT(S136,"/")</f>
        <v>film &amp; video</v>
      </c>
      <c r="U136" t="str">
        <v>documentary</v>
      </c>
    </row>
    <row r="137" spans="1:2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tr">
        <f t="shared" si="13"/>
        <v>5000 to 9999</v>
      </c>
      <c r="G137" s="19">
        <f t="shared" si="14"/>
        <v>71.27272727272728</v>
      </c>
      <c r="H137" t="s">
        <v>14</v>
      </c>
      <c r="I137">
        <v>117</v>
      </c>
      <c r="J137" s="10">
        <f t="shared" si="10"/>
        <v>46.905982905982903</v>
      </c>
      <c r="K137" t="s">
        <v>21</v>
      </c>
      <c r="L137" t="s">
        <v>22</v>
      </c>
      <c r="M137">
        <v>1362636000</v>
      </c>
      <c r="N137">
        <v>1363064400</v>
      </c>
      <c r="O137" s="8">
        <f t="shared" si="11"/>
        <v>41340.25</v>
      </c>
      <c r="P137" s="8">
        <f t="shared" si="12"/>
        <v>41345.208333333336</v>
      </c>
      <c r="Q137" t="b">
        <v>0</v>
      </c>
      <c r="R137" t="b">
        <v>1</v>
      </c>
      <c r="S137" t="s">
        <v>33</v>
      </c>
      <c r="T137" t="str" cm="1">
        <f t="array" ref="T137:U137">_xlfn.TEXTSPLIT(S137,"/")</f>
        <v>theater</v>
      </c>
      <c r="U137" t="str">
        <v>plays</v>
      </c>
    </row>
    <row r="138" spans="1:2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tr">
        <f t="shared" si="13"/>
        <v>Greater than or equal to 50000</v>
      </c>
      <c r="G138" s="19">
        <f t="shared" si="14"/>
        <v>3.2862318840579712</v>
      </c>
      <c r="H138" t="s">
        <v>74</v>
      </c>
      <c r="I138">
        <v>58</v>
      </c>
      <c r="J138" s="10">
        <f t="shared" si="10"/>
        <v>46.913793103448278</v>
      </c>
      <c r="K138" t="s">
        <v>21</v>
      </c>
      <c r="L138" t="s">
        <v>22</v>
      </c>
      <c r="M138">
        <v>1402117200</v>
      </c>
      <c r="N138">
        <v>1403154000</v>
      </c>
      <c r="O138" s="8">
        <f t="shared" si="11"/>
        <v>41797.208333333336</v>
      </c>
      <c r="P138" s="8">
        <f t="shared" si="12"/>
        <v>41809.208333333336</v>
      </c>
      <c r="Q138" t="b">
        <v>0</v>
      </c>
      <c r="R138" t="b">
        <v>1</v>
      </c>
      <c r="S138" t="s">
        <v>53</v>
      </c>
      <c r="T138" t="str" cm="1">
        <f t="array" ref="T138:U138">_xlfn.TEXTSPLIT(S138,"/")</f>
        <v>film &amp; video</v>
      </c>
      <c r="U138" t="str">
        <v>drama</v>
      </c>
    </row>
    <row r="139" spans="1:2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tr">
        <f t="shared" si="13"/>
        <v>1000 to 4999</v>
      </c>
      <c r="G139" s="19">
        <f t="shared" si="14"/>
        <v>261.77777777777777</v>
      </c>
      <c r="H139" t="s">
        <v>20</v>
      </c>
      <c r="I139">
        <v>50</v>
      </c>
      <c r="J139" s="10">
        <f t="shared" si="10"/>
        <v>94.24</v>
      </c>
      <c r="K139" t="s">
        <v>21</v>
      </c>
      <c r="L139" t="s">
        <v>22</v>
      </c>
      <c r="M139">
        <v>1286341200</v>
      </c>
      <c r="N139">
        <v>1286859600</v>
      </c>
      <c r="O139" s="8">
        <f t="shared" si="11"/>
        <v>40457.208333333336</v>
      </c>
      <c r="P139" s="8">
        <f t="shared" si="12"/>
        <v>40463.208333333336</v>
      </c>
      <c r="Q139" t="b">
        <v>0</v>
      </c>
      <c r="R139" t="b">
        <v>0</v>
      </c>
      <c r="S139" t="s">
        <v>68</v>
      </c>
      <c r="T139" t="str" cm="1">
        <f t="array" ref="T139:U139">_xlfn.TEXTSPLIT(S139,"/")</f>
        <v>publishing</v>
      </c>
      <c r="U139" t="str">
        <v>nonfiction</v>
      </c>
    </row>
    <row r="140" spans="1:21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tr">
        <f t="shared" si="13"/>
        <v>5000 to 9999</v>
      </c>
      <c r="G140" s="19">
        <f t="shared" si="14"/>
        <v>96</v>
      </c>
      <c r="H140" t="s">
        <v>14</v>
      </c>
      <c r="I140">
        <v>115</v>
      </c>
      <c r="J140" s="10">
        <f t="shared" si="10"/>
        <v>80.139130434782615</v>
      </c>
      <c r="K140" t="s">
        <v>21</v>
      </c>
      <c r="L140" t="s">
        <v>22</v>
      </c>
      <c r="M140">
        <v>1348808400</v>
      </c>
      <c r="N140">
        <v>1349326800</v>
      </c>
      <c r="O140" s="8">
        <f t="shared" si="11"/>
        <v>41180.208333333336</v>
      </c>
      <c r="P140" s="8">
        <f t="shared" si="12"/>
        <v>41186.208333333336</v>
      </c>
      <c r="Q140" t="b">
        <v>0</v>
      </c>
      <c r="R140" t="b">
        <v>0</v>
      </c>
      <c r="S140" t="s">
        <v>292</v>
      </c>
      <c r="T140" t="str" cm="1">
        <f t="array" ref="T140:U140">_xlfn.TEXTSPLIT(S140,"/")</f>
        <v>games</v>
      </c>
      <c r="U140" t="str">
        <v>mobile games</v>
      </c>
    </row>
    <row r="141" spans="1:2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tr">
        <f t="shared" si="13"/>
        <v>Greater than or equal to 50000</v>
      </c>
      <c r="G141" s="19">
        <f t="shared" si="14"/>
        <v>20.896851248642779</v>
      </c>
      <c r="H141" t="s">
        <v>14</v>
      </c>
      <c r="I141">
        <v>326</v>
      </c>
      <c r="J141" s="10">
        <f t="shared" si="10"/>
        <v>59.036809815950917</v>
      </c>
      <c r="K141" t="s">
        <v>21</v>
      </c>
      <c r="L141" t="s">
        <v>22</v>
      </c>
      <c r="M141">
        <v>1429592400</v>
      </c>
      <c r="N141">
        <v>1430974800</v>
      </c>
      <c r="O141" s="8">
        <f t="shared" si="11"/>
        <v>42115.208333333328</v>
      </c>
      <c r="P141" s="8">
        <f t="shared" si="12"/>
        <v>42131.208333333328</v>
      </c>
      <c r="Q141" t="b">
        <v>0</v>
      </c>
      <c r="R141" t="b">
        <v>1</v>
      </c>
      <c r="S141" t="s">
        <v>65</v>
      </c>
      <c r="T141" t="str" cm="1">
        <f t="array" ref="T141:U141">_xlfn.TEXTSPLIT(S141,"/")</f>
        <v>technology</v>
      </c>
      <c r="U141" t="str">
        <v>wearables</v>
      </c>
    </row>
    <row r="142" spans="1:21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tr">
        <f t="shared" si="13"/>
        <v>5000 to 9999</v>
      </c>
      <c r="G142" s="19">
        <f t="shared" si="14"/>
        <v>223.16363636363636</v>
      </c>
      <c r="H142" t="s">
        <v>20</v>
      </c>
      <c r="I142">
        <v>186</v>
      </c>
      <c r="J142" s="10">
        <f t="shared" si="10"/>
        <v>65.989247311827953</v>
      </c>
      <c r="K142" t="s">
        <v>21</v>
      </c>
      <c r="L142" t="s">
        <v>22</v>
      </c>
      <c r="M142">
        <v>1519538400</v>
      </c>
      <c r="N142">
        <v>1519970400</v>
      </c>
      <c r="O142" s="8">
        <f t="shared" si="11"/>
        <v>43156.25</v>
      </c>
      <c r="P142" s="8">
        <f t="shared" si="12"/>
        <v>43161.25</v>
      </c>
      <c r="Q142" t="b">
        <v>0</v>
      </c>
      <c r="R142" t="b">
        <v>0</v>
      </c>
      <c r="S142" t="s">
        <v>42</v>
      </c>
      <c r="T142" t="str" cm="1">
        <f t="array" ref="T142:U142">_xlfn.TEXTSPLIT(S142,"/")</f>
        <v>film &amp; video</v>
      </c>
      <c r="U142" t="str">
        <v>documentary</v>
      </c>
    </row>
    <row r="143" spans="1:2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tr">
        <f t="shared" si="13"/>
        <v>Greater than or equal to 50000</v>
      </c>
      <c r="G143" s="19">
        <f t="shared" si="14"/>
        <v>101.59097978227061</v>
      </c>
      <c r="H143" t="s">
        <v>20</v>
      </c>
      <c r="I143">
        <v>1071</v>
      </c>
      <c r="J143" s="10">
        <f t="shared" si="10"/>
        <v>60.992530345471522</v>
      </c>
      <c r="K143" t="s">
        <v>21</v>
      </c>
      <c r="L143" t="s">
        <v>22</v>
      </c>
      <c r="M143">
        <v>1434085200</v>
      </c>
      <c r="N143">
        <v>1434603600</v>
      </c>
      <c r="O143" s="8">
        <f t="shared" si="11"/>
        <v>42167.208333333328</v>
      </c>
      <c r="P143" s="8">
        <f t="shared" si="12"/>
        <v>42173.208333333328</v>
      </c>
      <c r="Q143" t="b">
        <v>0</v>
      </c>
      <c r="R143" t="b">
        <v>0</v>
      </c>
      <c r="S143" t="s">
        <v>28</v>
      </c>
      <c r="T143" t="str" cm="1">
        <f t="array" ref="T143:U143">_xlfn.TEXTSPLIT(S143,"/")</f>
        <v>technology</v>
      </c>
      <c r="U143" t="str">
        <v>web</v>
      </c>
    </row>
    <row r="144" spans="1:2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tr">
        <f t="shared" si="13"/>
        <v>5000 to 9999</v>
      </c>
      <c r="G144" s="19">
        <f t="shared" si="14"/>
        <v>230.03999999999996</v>
      </c>
      <c r="H144" t="s">
        <v>20</v>
      </c>
      <c r="I144">
        <v>117</v>
      </c>
      <c r="J144" s="10">
        <f t="shared" si="10"/>
        <v>98.307692307692307</v>
      </c>
      <c r="K144" t="s">
        <v>21</v>
      </c>
      <c r="L144" t="s">
        <v>22</v>
      </c>
      <c r="M144">
        <v>1333688400</v>
      </c>
      <c r="N144">
        <v>1337230800</v>
      </c>
      <c r="O144" s="8">
        <f t="shared" si="11"/>
        <v>41005.208333333336</v>
      </c>
      <c r="P144" s="8">
        <f t="shared" si="12"/>
        <v>41046.208333333336</v>
      </c>
      <c r="Q144" t="b">
        <v>0</v>
      </c>
      <c r="R144" t="b">
        <v>0</v>
      </c>
      <c r="S144" t="s">
        <v>28</v>
      </c>
      <c r="T144" t="str" cm="1">
        <f t="array" ref="T144:U144">_xlfn.TEXTSPLIT(S144,"/")</f>
        <v>technology</v>
      </c>
      <c r="U144" t="str">
        <v>web</v>
      </c>
    </row>
    <row r="145" spans="1:2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tr">
        <f t="shared" si="13"/>
        <v>5000 to 9999</v>
      </c>
      <c r="G145" s="19">
        <f t="shared" si="14"/>
        <v>135.59259259259261</v>
      </c>
      <c r="H145" t="s">
        <v>20</v>
      </c>
      <c r="I145">
        <v>70</v>
      </c>
      <c r="J145" s="10">
        <f t="shared" si="10"/>
        <v>104.6</v>
      </c>
      <c r="K145" t="s">
        <v>21</v>
      </c>
      <c r="L145" t="s">
        <v>22</v>
      </c>
      <c r="M145">
        <v>1277701200</v>
      </c>
      <c r="N145">
        <v>1279429200</v>
      </c>
      <c r="O145" s="8">
        <f t="shared" si="11"/>
        <v>40357.208333333336</v>
      </c>
      <c r="P145" s="8">
        <f t="shared" si="12"/>
        <v>40377.208333333336</v>
      </c>
      <c r="Q145" t="b">
        <v>0</v>
      </c>
      <c r="R145" t="b">
        <v>0</v>
      </c>
      <c r="S145" t="s">
        <v>60</v>
      </c>
      <c r="T145" t="str" cm="1">
        <f t="array" ref="T145:U145">_xlfn.TEXTSPLIT(S145,"/")</f>
        <v>music</v>
      </c>
      <c r="U145" t="str">
        <v>indie rock</v>
      </c>
    </row>
    <row r="146" spans="1:21" x14ac:dyDescent="0.25">
      <c r="A146">
        <v>144</v>
      </c>
      <c r="B146" t="s">
        <v>340</v>
      </c>
      <c r="C146" s="3" t="s">
        <v>341</v>
      </c>
      <c r="D146" s="16">
        <v>9000</v>
      </c>
      <c r="E146">
        <v>11619</v>
      </c>
      <c r="F146" t="str">
        <f t="shared" si="13"/>
        <v>5000 to 9999</v>
      </c>
      <c r="G146" s="19">
        <f t="shared" si="14"/>
        <v>129.1</v>
      </c>
      <c r="H146" t="s">
        <v>20</v>
      </c>
      <c r="I146">
        <v>135</v>
      </c>
      <c r="J146" s="10">
        <f t="shared" si="10"/>
        <v>86.066666666666663</v>
      </c>
      <c r="K146" t="s">
        <v>21</v>
      </c>
      <c r="L146" t="s">
        <v>22</v>
      </c>
      <c r="M146">
        <v>1560747600</v>
      </c>
      <c r="N146">
        <v>1561438800</v>
      </c>
      <c r="O146" s="8">
        <f t="shared" si="11"/>
        <v>43633.208333333328</v>
      </c>
      <c r="P146" s="8">
        <f t="shared" si="12"/>
        <v>43641.208333333328</v>
      </c>
      <c r="Q146" t="b">
        <v>0</v>
      </c>
      <c r="R146" t="b">
        <v>0</v>
      </c>
      <c r="S146" t="s">
        <v>33</v>
      </c>
      <c r="T146" t="str" cm="1">
        <f t="array" ref="T146:U146">_xlfn.TEXTSPLIT(S146,"/")</f>
        <v>theater</v>
      </c>
      <c r="U146" t="str">
        <v>plays</v>
      </c>
    </row>
    <row r="147" spans="1:2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tr">
        <f t="shared" si="13"/>
        <v>25000 to 29999</v>
      </c>
      <c r="G147" s="19">
        <f t="shared" si="14"/>
        <v>236.512</v>
      </c>
      <c r="H147" t="s">
        <v>20</v>
      </c>
      <c r="I147">
        <v>768</v>
      </c>
      <c r="J147" s="10">
        <f t="shared" si="10"/>
        <v>76.989583333333329</v>
      </c>
      <c r="K147" t="s">
        <v>98</v>
      </c>
      <c r="L147" t="s">
        <v>99</v>
      </c>
      <c r="M147">
        <v>1410066000</v>
      </c>
      <c r="N147">
        <v>1410498000</v>
      </c>
      <c r="O147" s="8">
        <f t="shared" si="11"/>
        <v>41889.208333333336</v>
      </c>
      <c r="P147" s="8">
        <f t="shared" si="12"/>
        <v>41894.208333333336</v>
      </c>
      <c r="Q147" t="b">
        <v>0</v>
      </c>
      <c r="R147" t="b">
        <v>0</v>
      </c>
      <c r="S147" t="s">
        <v>65</v>
      </c>
      <c r="T147" t="str" cm="1">
        <f t="array" ref="T147:U147">_xlfn.TEXTSPLIT(S147,"/")</f>
        <v>technology</v>
      </c>
      <c r="U147" t="str">
        <v>wearables</v>
      </c>
    </row>
    <row r="148" spans="1:21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tr">
        <f t="shared" si="13"/>
        <v>5000 to 9999</v>
      </c>
      <c r="G148" s="19">
        <f t="shared" si="14"/>
        <v>17.25</v>
      </c>
      <c r="H148" t="s">
        <v>74</v>
      </c>
      <c r="I148">
        <v>51</v>
      </c>
      <c r="J148" s="10">
        <f t="shared" si="10"/>
        <v>29.764705882352942</v>
      </c>
      <c r="K148" t="s">
        <v>21</v>
      </c>
      <c r="L148" t="s">
        <v>22</v>
      </c>
      <c r="M148">
        <v>1320732000</v>
      </c>
      <c r="N148">
        <v>1322460000</v>
      </c>
      <c r="O148" s="8">
        <f t="shared" si="11"/>
        <v>40855.25</v>
      </c>
      <c r="P148" s="8">
        <f t="shared" si="12"/>
        <v>40875.25</v>
      </c>
      <c r="Q148" t="b">
        <v>0</v>
      </c>
      <c r="R148" t="b">
        <v>0</v>
      </c>
      <c r="S148" t="s">
        <v>33</v>
      </c>
      <c r="T148" t="str" cm="1">
        <f t="array" ref="T148:U148">_xlfn.TEXTSPLIT(S148,"/")</f>
        <v>theater</v>
      </c>
      <c r="U148" t="str">
        <v>plays</v>
      </c>
    </row>
    <row r="149" spans="1:21" x14ac:dyDescent="0.25">
      <c r="A149">
        <v>147</v>
      </c>
      <c r="B149" t="s">
        <v>346</v>
      </c>
      <c r="C149" s="3" t="s">
        <v>347</v>
      </c>
      <c r="D149" s="16">
        <v>8300</v>
      </c>
      <c r="E149">
        <v>9337</v>
      </c>
      <c r="F149" t="str">
        <f t="shared" si="13"/>
        <v>5000 to 9999</v>
      </c>
      <c r="G149" s="19">
        <f t="shared" si="14"/>
        <v>112.49397590361446</v>
      </c>
      <c r="H149" t="s">
        <v>20</v>
      </c>
      <c r="I149">
        <v>199</v>
      </c>
      <c r="J149" s="10">
        <f t="shared" si="10"/>
        <v>46.91959798994975</v>
      </c>
      <c r="K149" t="s">
        <v>21</v>
      </c>
      <c r="L149" t="s">
        <v>22</v>
      </c>
      <c r="M149">
        <v>1465794000</v>
      </c>
      <c r="N149">
        <v>1466312400</v>
      </c>
      <c r="O149" s="8">
        <f t="shared" si="11"/>
        <v>42534.208333333328</v>
      </c>
      <c r="P149" s="8">
        <f t="shared" si="12"/>
        <v>42540.208333333328</v>
      </c>
      <c r="Q149" t="b">
        <v>0</v>
      </c>
      <c r="R149" t="b">
        <v>1</v>
      </c>
      <c r="S149" t="s">
        <v>33</v>
      </c>
      <c r="T149" t="str" cm="1">
        <f t="array" ref="T149:U149">_xlfn.TEXTSPLIT(S149,"/")</f>
        <v>theater</v>
      </c>
      <c r="U149" t="str">
        <v>plays</v>
      </c>
    </row>
    <row r="150" spans="1:2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tr">
        <f t="shared" si="13"/>
        <v>5000 to 9999</v>
      </c>
      <c r="G150" s="19">
        <f t="shared" si="14"/>
        <v>121.02150537634408</v>
      </c>
      <c r="H150" t="s">
        <v>20</v>
      </c>
      <c r="I150">
        <v>107</v>
      </c>
      <c r="J150" s="10">
        <f t="shared" si="10"/>
        <v>105.18691588785046</v>
      </c>
      <c r="K150" t="s">
        <v>21</v>
      </c>
      <c r="L150" t="s">
        <v>22</v>
      </c>
      <c r="M150">
        <v>1500958800</v>
      </c>
      <c r="N150">
        <v>1501736400</v>
      </c>
      <c r="O150" s="8">
        <f t="shared" si="11"/>
        <v>42941.208333333328</v>
      </c>
      <c r="P150" s="8">
        <f t="shared" si="12"/>
        <v>42950.208333333328</v>
      </c>
      <c r="Q150" t="b">
        <v>0</v>
      </c>
      <c r="R150" t="b">
        <v>0</v>
      </c>
      <c r="S150" t="s">
        <v>65</v>
      </c>
      <c r="T150" t="str" cm="1">
        <f t="array" ref="T150:U150">_xlfn.TEXTSPLIT(S150,"/")</f>
        <v>technology</v>
      </c>
      <c r="U150" t="str">
        <v>wearables</v>
      </c>
    </row>
    <row r="151" spans="1:2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tr">
        <f t="shared" si="13"/>
        <v>5000 to 9999</v>
      </c>
      <c r="G151" s="19">
        <f t="shared" si="14"/>
        <v>219.87096774193549</v>
      </c>
      <c r="H151" t="s">
        <v>20</v>
      </c>
      <c r="I151">
        <v>195</v>
      </c>
      <c r="J151" s="10">
        <f t="shared" si="10"/>
        <v>69.907692307692301</v>
      </c>
      <c r="K151" t="s">
        <v>21</v>
      </c>
      <c r="L151" t="s">
        <v>22</v>
      </c>
      <c r="M151">
        <v>1357020000</v>
      </c>
      <c r="N151">
        <v>1361512800</v>
      </c>
      <c r="O151" s="8">
        <f t="shared" si="11"/>
        <v>41275.25</v>
      </c>
      <c r="P151" s="8">
        <f t="shared" si="12"/>
        <v>41327.25</v>
      </c>
      <c r="Q151" t="b">
        <v>0</v>
      </c>
      <c r="R151" t="b">
        <v>0</v>
      </c>
      <c r="S151" t="s">
        <v>60</v>
      </c>
      <c r="T151" t="str" cm="1">
        <f t="array" ref="T151:U151">_xlfn.TEXTSPLIT(S151,"/")</f>
        <v>music</v>
      </c>
      <c r="U151" t="str">
        <v>indie rock</v>
      </c>
    </row>
    <row r="152" spans="1:2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tr">
        <f t="shared" si="13"/>
        <v>Less Than 1000</v>
      </c>
      <c r="G152" s="19">
        <f t="shared" si="14"/>
        <v>1</v>
      </c>
      <c r="H152" t="s">
        <v>14</v>
      </c>
      <c r="I152">
        <v>1</v>
      </c>
      <c r="J152" s="10">
        <f t="shared" si="10"/>
        <v>1</v>
      </c>
      <c r="K152" t="s">
        <v>21</v>
      </c>
      <c r="L152" t="s">
        <v>22</v>
      </c>
      <c r="M152">
        <v>1544940000</v>
      </c>
      <c r="N152">
        <v>1545026400</v>
      </c>
      <c r="O152" s="8">
        <f t="shared" si="11"/>
        <v>43450.25</v>
      </c>
      <c r="P152" s="8">
        <f t="shared" si="12"/>
        <v>43451.25</v>
      </c>
      <c r="Q152" t="b">
        <v>0</v>
      </c>
      <c r="R152" t="b">
        <v>0</v>
      </c>
      <c r="S152" t="s">
        <v>23</v>
      </c>
      <c r="T152" t="str" cm="1">
        <f t="array" ref="T152:U152">_xlfn.TEXTSPLIT(S152,"/")</f>
        <v>music</v>
      </c>
      <c r="U152" t="str">
        <v>rock</v>
      </c>
    </row>
    <row r="153" spans="1:2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tr">
        <f t="shared" si="13"/>
        <v>Greater than or equal to 50000</v>
      </c>
      <c r="G153" s="19">
        <f t="shared" si="14"/>
        <v>64.166909620991248</v>
      </c>
      <c r="H153" t="s">
        <v>14</v>
      </c>
      <c r="I153">
        <v>1467</v>
      </c>
      <c r="J153" s="10">
        <f t="shared" si="10"/>
        <v>60.011588275391958</v>
      </c>
      <c r="K153" t="s">
        <v>21</v>
      </c>
      <c r="L153" t="s">
        <v>22</v>
      </c>
      <c r="M153">
        <v>1402290000</v>
      </c>
      <c r="N153">
        <v>1406696400</v>
      </c>
      <c r="O153" s="8">
        <f t="shared" si="11"/>
        <v>41799.208333333336</v>
      </c>
      <c r="P153" s="8">
        <f t="shared" si="12"/>
        <v>41850.208333333336</v>
      </c>
      <c r="Q153" t="b">
        <v>0</v>
      </c>
      <c r="R153" t="b">
        <v>0</v>
      </c>
      <c r="S153" t="s">
        <v>50</v>
      </c>
      <c r="T153" t="str" cm="1">
        <f t="array" ref="T153:U153">_xlfn.TEXTSPLIT(S153,"/")</f>
        <v>music</v>
      </c>
      <c r="U153" t="str">
        <v>electric music</v>
      </c>
    </row>
    <row r="154" spans="1:2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tr">
        <f t="shared" si="13"/>
        <v>40000 to 44999</v>
      </c>
      <c r="G154" s="19">
        <f t="shared" si="14"/>
        <v>423.06746987951806</v>
      </c>
      <c r="H154" t="s">
        <v>20</v>
      </c>
      <c r="I154">
        <v>3376</v>
      </c>
      <c r="J154" s="10">
        <f t="shared" si="10"/>
        <v>52.006220379146917</v>
      </c>
      <c r="K154" t="s">
        <v>21</v>
      </c>
      <c r="L154" t="s">
        <v>22</v>
      </c>
      <c r="M154">
        <v>1487311200</v>
      </c>
      <c r="N154">
        <v>1487916000</v>
      </c>
      <c r="O154" s="8">
        <f t="shared" si="11"/>
        <v>42783.25</v>
      </c>
      <c r="P154" s="8">
        <f t="shared" si="12"/>
        <v>42790.25</v>
      </c>
      <c r="Q154" t="b">
        <v>0</v>
      </c>
      <c r="R154" t="b">
        <v>0</v>
      </c>
      <c r="S154" t="s">
        <v>60</v>
      </c>
      <c r="T154" t="str" cm="1">
        <f t="array" ref="T154:U154">_xlfn.TEXTSPLIT(S154,"/")</f>
        <v>music</v>
      </c>
      <c r="U154" t="str">
        <v>indie rock</v>
      </c>
    </row>
    <row r="155" spans="1:2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tr">
        <f t="shared" si="13"/>
        <v>Greater than or equal to 50000</v>
      </c>
      <c r="G155" s="19">
        <f t="shared" si="14"/>
        <v>92.984160506863773</v>
      </c>
      <c r="H155" t="s">
        <v>14</v>
      </c>
      <c r="I155">
        <v>5681</v>
      </c>
      <c r="J155" s="10">
        <f t="shared" si="10"/>
        <v>31.000176025347649</v>
      </c>
      <c r="K155" t="s">
        <v>21</v>
      </c>
      <c r="L155" t="s">
        <v>22</v>
      </c>
      <c r="M155">
        <v>1350622800</v>
      </c>
      <c r="N155">
        <v>1351141200</v>
      </c>
      <c r="O155" s="8">
        <f t="shared" si="11"/>
        <v>41201.208333333336</v>
      </c>
      <c r="P155" s="8">
        <f t="shared" si="12"/>
        <v>41207.208333333336</v>
      </c>
      <c r="Q155" t="b">
        <v>0</v>
      </c>
      <c r="R155" t="b">
        <v>0</v>
      </c>
      <c r="S155" t="s">
        <v>33</v>
      </c>
      <c r="T155" t="str" cm="1">
        <f t="array" ref="T155:U155">_xlfn.TEXTSPLIT(S155,"/")</f>
        <v>theater</v>
      </c>
      <c r="U155" t="str">
        <v>plays</v>
      </c>
    </row>
    <row r="156" spans="1:2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tr">
        <f t="shared" si="13"/>
        <v>Greater than or equal to 50000</v>
      </c>
      <c r="G156" s="19">
        <f t="shared" si="14"/>
        <v>58.756567425569173</v>
      </c>
      <c r="H156" t="s">
        <v>14</v>
      </c>
      <c r="I156">
        <v>1059</v>
      </c>
      <c r="J156" s="10">
        <f t="shared" si="10"/>
        <v>95.042492917847028</v>
      </c>
      <c r="K156" t="s">
        <v>21</v>
      </c>
      <c r="L156" t="s">
        <v>22</v>
      </c>
      <c r="M156">
        <v>1463029200</v>
      </c>
      <c r="N156">
        <v>1465016400</v>
      </c>
      <c r="O156" s="8">
        <f t="shared" si="11"/>
        <v>42502.208333333328</v>
      </c>
      <c r="P156" s="8">
        <f t="shared" si="12"/>
        <v>42525.208333333328</v>
      </c>
      <c r="Q156" t="b">
        <v>0</v>
      </c>
      <c r="R156" t="b">
        <v>1</v>
      </c>
      <c r="S156" t="s">
        <v>60</v>
      </c>
      <c r="T156" t="str" cm="1">
        <f t="array" ref="T156:U156">_xlfn.TEXTSPLIT(S156,"/")</f>
        <v>music</v>
      </c>
      <c r="U156" t="str">
        <v>indie rock</v>
      </c>
    </row>
    <row r="157" spans="1:2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tr">
        <f t="shared" si="13"/>
        <v>Greater than or equal to 50000</v>
      </c>
      <c r="G157" s="19">
        <f t="shared" si="14"/>
        <v>65.022222222222226</v>
      </c>
      <c r="H157" t="s">
        <v>14</v>
      </c>
      <c r="I157">
        <v>1194</v>
      </c>
      <c r="J157" s="10">
        <f t="shared" si="10"/>
        <v>75.968174204355108</v>
      </c>
      <c r="K157" t="s">
        <v>21</v>
      </c>
      <c r="L157" t="s">
        <v>22</v>
      </c>
      <c r="M157">
        <v>1269493200</v>
      </c>
      <c r="N157">
        <v>1270789200</v>
      </c>
      <c r="O157" s="8">
        <f t="shared" si="11"/>
        <v>40262.208333333336</v>
      </c>
      <c r="P157" s="8">
        <f t="shared" si="12"/>
        <v>40277.208333333336</v>
      </c>
      <c r="Q157" t="b">
        <v>0</v>
      </c>
      <c r="R157" t="b">
        <v>0</v>
      </c>
      <c r="S157" t="s">
        <v>33</v>
      </c>
      <c r="T157" t="str" cm="1">
        <f t="array" ref="T157:U157">_xlfn.TEXTSPLIT(S157,"/")</f>
        <v>theater</v>
      </c>
      <c r="U157" t="str">
        <v>plays</v>
      </c>
    </row>
    <row r="158" spans="1:2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tr">
        <f t="shared" si="13"/>
        <v>35000 to 39999</v>
      </c>
      <c r="G158" s="19">
        <f t="shared" si="14"/>
        <v>73.939560439560438</v>
      </c>
      <c r="H158" t="s">
        <v>74</v>
      </c>
      <c r="I158">
        <v>379</v>
      </c>
      <c r="J158" s="10">
        <f t="shared" si="10"/>
        <v>71.013192612137203</v>
      </c>
      <c r="K158" t="s">
        <v>26</v>
      </c>
      <c r="L158" t="s">
        <v>27</v>
      </c>
      <c r="M158">
        <v>1570251600</v>
      </c>
      <c r="N158">
        <v>1572325200</v>
      </c>
      <c r="O158" s="8">
        <f t="shared" si="11"/>
        <v>43743.208333333328</v>
      </c>
      <c r="P158" s="8">
        <f t="shared" si="12"/>
        <v>43767.208333333328</v>
      </c>
      <c r="Q158" t="b">
        <v>0</v>
      </c>
      <c r="R158" t="b">
        <v>0</v>
      </c>
      <c r="S158" t="s">
        <v>23</v>
      </c>
      <c r="T158" t="str" cm="1">
        <f t="array" ref="T158:U158">_xlfn.TEXTSPLIT(S158,"/")</f>
        <v>music</v>
      </c>
      <c r="U158" t="str">
        <v>rock</v>
      </c>
    </row>
    <row r="159" spans="1:2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tr">
        <f t="shared" si="13"/>
        <v>1000 to 4999</v>
      </c>
      <c r="G159" s="19">
        <f t="shared" si="14"/>
        <v>52.666666666666664</v>
      </c>
      <c r="H159" t="s">
        <v>14</v>
      </c>
      <c r="I159">
        <v>30</v>
      </c>
      <c r="J159" s="10">
        <f t="shared" si="10"/>
        <v>73.733333333333334</v>
      </c>
      <c r="K159" t="s">
        <v>26</v>
      </c>
      <c r="L159" t="s">
        <v>27</v>
      </c>
      <c r="M159">
        <v>1388383200</v>
      </c>
      <c r="N159">
        <v>1389420000</v>
      </c>
      <c r="O159" s="8">
        <f t="shared" si="11"/>
        <v>41638.25</v>
      </c>
      <c r="P159" s="8">
        <f t="shared" si="12"/>
        <v>41650.25</v>
      </c>
      <c r="Q159" t="b">
        <v>0</v>
      </c>
      <c r="R159" t="b">
        <v>0</v>
      </c>
      <c r="S159" t="s">
        <v>122</v>
      </c>
      <c r="T159" t="str" cm="1">
        <f t="array" ref="T159:U159">_xlfn.TEXTSPLIT(S159,"/")</f>
        <v>photography</v>
      </c>
      <c r="U159" t="str">
        <v>photography books</v>
      </c>
    </row>
    <row r="160" spans="1:2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tr">
        <f t="shared" si="13"/>
        <v>1000 to 4999</v>
      </c>
      <c r="G160" s="19">
        <f t="shared" si="14"/>
        <v>220.95238095238096</v>
      </c>
      <c r="H160" t="s">
        <v>20</v>
      </c>
      <c r="I160">
        <v>41</v>
      </c>
      <c r="J160" s="10">
        <f t="shared" si="10"/>
        <v>113.17073170731707</v>
      </c>
      <c r="K160" t="s">
        <v>21</v>
      </c>
      <c r="L160" t="s">
        <v>22</v>
      </c>
      <c r="M160">
        <v>1449554400</v>
      </c>
      <c r="N160">
        <v>1449640800</v>
      </c>
      <c r="O160" s="8">
        <f t="shared" si="11"/>
        <v>42346.25</v>
      </c>
      <c r="P160" s="8">
        <f t="shared" si="12"/>
        <v>42347.25</v>
      </c>
      <c r="Q160" t="b">
        <v>0</v>
      </c>
      <c r="R160" t="b">
        <v>0</v>
      </c>
      <c r="S160" t="s">
        <v>23</v>
      </c>
      <c r="T160" t="str" cm="1">
        <f t="array" ref="T160:U160">_xlfn.TEXTSPLIT(S160,"/")</f>
        <v>music</v>
      </c>
      <c r="U160" t="str">
        <v>rock</v>
      </c>
    </row>
    <row r="161" spans="1:21" x14ac:dyDescent="0.25">
      <c r="A161">
        <v>159</v>
      </c>
      <c r="B161" t="s">
        <v>370</v>
      </c>
      <c r="C161" s="3" t="s">
        <v>371</v>
      </c>
      <c r="D161" s="16">
        <v>191200</v>
      </c>
      <c r="E161">
        <v>191222</v>
      </c>
      <c r="F161" t="str">
        <f t="shared" si="13"/>
        <v>Greater than or equal to 50000</v>
      </c>
      <c r="G161" s="19">
        <f t="shared" si="14"/>
        <v>100.01150627615063</v>
      </c>
      <c r="H161" t="s">
        <v>20</v>
      </c>
      <c r="I161">
        <v>1821</v>
      </c>
      <c r="J161" s="10">
        <f t="shared" si="10"/>
        <v>105.00933552992861</v>
      </c>
      <c r="K161" t="s">
        <v>21</v>
      </c>
      <c r="L161" t="s">
        <v>22</v>
      </c>
      <c r="M161">
        <v>1553662800</v>
      </c>
      <c r="N161">
        <v>1555218000</v>
      </c>
      <c r="O161" s="8">
        <f t="shared" si="11"/>
        <v>43551.208333333328</v>
      </c>
      <c r="P161" s="8">
        <f t="shared" si="12"/>
        <v>43569.208333333328</v>
      </c>
      <c r="Q161" t="b">
        <v>0</v>
      </c>
      <c r="R161" t="b">
        <v>1</v>
      </c>
      <c r="S161" t="s">
        <v>33</v>
      </c>
      <c r="T161" t="str" cm="1">
        <f t="array" ref="T161:U161">_xlfn.TEXTSPLIT(S161,"/")</f>
        <v>theater</v>
      </c>
      <c r="U161" t="str">
        <v>plays</v>
      </c>
    </row>
    <row r="162" spans="1:2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tr">
        <f t="shared" si="13"/>
        <v>5000 to 9999</v>
      </c>
      <c r="G162" s="19">
        <f t="shared" si="14"/>
        <v>162.3125</v>
      </c>
      <c r="H162" t="s">
        <v>20</v>
      </c>
      <c r="I162">
        <v>164</v>
      </c>
      <c r="J162" s="10">
        <f t="shared" si="10"/>
        <v>79.176829268292678</v>
      </c>
      <c r="K162" t="s">
        <v>21</v>
      </c>
      <c r="L162" t="s">
        <v>22</v>
      </c>
      <c r="M162">
        <v>1556341200</v>
      </c>
      <c r="N162">
        <v>1557723600</v>
      </c>
      <c r="O162" s="8">
        <f t="shared" si="11"/>
        <v>43582.208333333328</v>
      </c>
      <c r="P162" s="8">
        <f t="shared" si="12"/>
        <v>43598.208333333328</v>
      </c>
      <c r="Q162" t="b">
        <v>0</v>
      </c>
      <c r="R162" t="b">
        <v>0</v>
      </c>
      <c r="S162" t="s">
        <v>65</v>
      </c>
      <c r="T162" t="str" cm="1">
        <f t="array" ref="T162:U162">_xlfn.TEXTSPLIT(S162,"/")</f>
        <v>technology</v>
      </c>
      <c r="U162" t="str">
        <v>wearables</v>
      </c>
    </row>
    <row r="163" spans="1:21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tr">
        <f t="shared" si="13"/>
        <v>5000 to 9999</v>
      </c>
      <c r="G163" s="19">
        <f t="shared" si="14"/>
        <v>78.181818181818187</v>
      </c>
      <c r="H163" t="s">
        <v>14</v>
      </c>
      <c r="I163">
        <v>75</v>
      </c>
      <c r="J163" s="10">
        <f t="shared" si="10"/>
        <v>57.333333333333336</v>
      </c>
      <c r="K163" t="s">
        <v>21</v>
      </c>
      <c r="L163" t="s">
        <v>22</v>
      </c>
      <c r="M163">
        <v>1442984400</v>
      </c>
      <c r="N163">
        <v>1443502800</v>
      </c>
      <c r="O163" s="8">
        <f t="shared" si="11"/>
        <v>42270.208333333328</v>
      </c>
      <c r="P163" s="8">
        <f t="shared" si="12"/>
        <v>42276.208333333328</v>
      </c>
      <c r="Q163" t="b">
        <v>0</v>
      </c>
      <c r="R163" t="b">
        <v>1</v>
      </c>
      <c r="S163" t="s">
        <v>28</v>
      </c>
      <c r="T163" t="str" cm="1">
        <f t="array" ref="T163:U163">_xlfn.TEXTSPLIT(S163,"/")</f>
        <v>technology</v>
      </c>
      <c r="U163" t="str">
        <v>web</v>
      </c>
    </row>
    <row r="164" spans="1:21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tr">
        <f t="shared" si="13"/>
        <v>5000 to 9999</v>
      </c>
      <c r="G164" s="19">
        <f t="shared" si="14"/>
        <v>149.73770491803279</v>
      </c>
      <c r="H164" t="s">
        <v>20</v>
      </c>
      <c r="I164">
        <v>157</v>
      </c>
      <c r="J164" s="10">
        <f t="shared" si="10"/>
        <v>58.178343949044589</v>
      </c>
      <c r="K164" t="s">
        <v>98</v>
      </c>
      <c r="L164" t="s">
        <v>99</v>
      </c>
      <c r="M164">
        <v>1544248800</v>
      </c>
      <c r="N164">
        <v>1546840800</v>
      </c>
      <c r="O164" s="8">
        <f t="shared" si="11"/>
        <v>43442.25</v>
      </c>
      <c r="P164" s="8">
        <f t="shared" si="12"/>
        <v>43472.25</v>
      </c>
      <c r="Q164" t="b">
        <v>0</v>
      </c>
      <c r="R164" t="b">
        <v>0</v>
      </c>
      <c r="S164" t="s">
        <v>23</v>
      </c>
      <c r="T164" t="str" cm="1">
        <f t="array" ref="T164:U164">_xlfn.TEXTSPLIT(S164,"/")</f>
        <v>music</v>
      </c>
      <c r="U164" t="str">
        <v>rock</v>
      </c>
    </row>
    <row r="165" spans="1:2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tr">
        <f t="shared" si="13"/>
        <v>1000 to 4999</v>
      </c>
      <c r="G165" s="19">
        <f t="shared" si="14"/>
        <v>253.25714285714284</v>
      </c>
      <c r="H165" t="s">
        <v>20</v>
      </c>
      <c r="I165">
        <v>246</v>
      </c>
      <c r="J165" s="10">
        <f t="shared" si="10"/>
        <v>36.032520325203251</v>
      </c>
      <c r="K165" t="s">
        <v>21</v>
      </c>
      <c r="L165" t="s">
        <v>22</v>
      </c>
      <c r="M165">
        <v>1508475600</v>
      </c>
      <c r="N165">
        <v>1512712800</v>
      </c>
      <c r="O165" s="8">
        <f t="shared" si="11"/>
        <v>43028.208333333328</v>
      </c>
      <c r="P165" s="8">
        <f t="shared" si="12"/>
        <v>43077.25</v>
      </c>
      <c r="Q165" t="b">
        <v>0</v>
      </c>
      <c r="R165" t="b">
        <v>1</v>
      </c>
      <c r="S165" t="s">
        <v>122</v>
      </c>
      <c r="T165" t="str" cm="1">
        <f t="array" ref="T165:U165">_xlfn.TEXTSPLIT(S165,"/")</f>
        <v>photography</v>
      </c>
      <c r="U165" t="str">
        <v>photography books</v>
      </c>
    </row>
    <row r="166" spans="1:21" x14ac:dyDescent="0.25">
      <c r="A166">
        <v>164</v>
      </c>
      <c r="B166" t="s">
        <v>380</v>
      </c>
      <c r="C166" s="3" t="s">
        <v>381</v>
      </c>
      <c r="D166" s="16">
        <v>150500</v>
      </c>
      <c r="E166">
        <v>150755</v>
      </c>
      <c r="F166" t="str">
        <f t="shared" si="13"/>
        <v>Greater than or equal to 50000</v>
      </c>
      <c r="G166" s="19">
        <f t="shared" si="14"/>
        <v>100.16943521594683</v>
      </c>
      <c r="H166" t="s">
        <v>20</v>
      </c>
      <c r="I166">
        <v>1396</v>
      </c>
      <c r="J166" s="10">
        <f t="shared" si="10"/>
        <v>107.99068767908309</v>
      </c>
      <c r="K166" t="s">
        <v>21</v>
      </c>
      <c r="L166" t="s">
        <v>22</v>
      </c>
      <c r="M166">
        <v>1507438800</v>
      </c>
      <c r="N166">
        <v>1507525200</v>
      </c>
      <c r="O166" s="8">
        <f t="shared" si="11"/>
        <v>43016.208333333328</v>
      </c>
      <c r="P166" s="8">
        <f t="shared" si="12"/>
        <v>43017.208333333328</v>
      </c>
      <c r="Q166" t="b">
        <v>0</v>
      </c>
      <c r="R166" t="b">
        <v>0</v>
      </c>
      <c r="S166" t="s">
        <v>33</v>
      </c>
      <c r="T166" t="str" cm="1">
        <f t="array" ref="T166:U166">_xlfn.TEXTSPLIT(S166,"/")</f>
        <v>theater</v>
      </c>
      <c r="U166" t="str">
        <v>plays</v>
      </c>
    </row>
    <row r="167" spans="1:2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tr">
        <f t="shared" si="13"/>
        <v>Greater than or equal to 50000</v>
      </c>
      <c r="G167" s="19">
        <f t="shared" si="14"/>
        <v>121.99004424778761</v>
      </c>
      <c r="H167" t="s">
        <v>20</v>
      </c>
      <c r="I167">
        <v>2506</v>
      </c>
      <c r="J167" s="10">
        <f t="shared" si="10"/>
        <v>44.005985634477256</v>
      </c>
      <c r="K167" t="s">
        <v>21</v>
      </c>
      <c r="L167" t="s">
        <v>22</v>
      </c>
      <c r="M167">
        <v>1501563600</v>
      </c>
      <c r="N167">
        <v>1504328400</v>
      </c>
      <c r="O167" s="8">
        <f t="shared" si="11"/>
        <v>42948.208333333328</v>
      </c>
      <c r="P167" s="8">
        <f t="shared" si="12"/>
        <v>42980.208333333328</v>
      </c>
      <c r="Q167" t="b">
        <v>0</v>
      </c>
      <c r="R167" t="b">
        <v>0</v>
      </c>
      <c r="S167" t="s">
        <v>28</v>
      </c>
      <c r="T167" t="str" cm="1">
        <f t="array" ref="T167:U167">_xlfn.TEXTSPLIT(S167,"/")</f>
        <v>technology</v>
      </c>
      <c r="U167" t="str">
        <v>web</v>
      </c>
    </row>
    <row r="168" spans="1:2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tr">
        <f t="shared" si="13"/>
        <v>5000 to 9999</v>
      </c>
      <c r="G168" s="19">
        <f t="shared" si="14"/>
        <v>137.13265306122449</v>
      </c>
      <c r="H168" t="s">
        <v>20</v>
      </c>
      <c r="I168">
        <v>244</v>
      </c>
      <c r="J168" s="10">
        <f t="shared" si="10"/>
        <v>55.077868852459019</v>
      </c>
      <c r="K168" t="s">
        <v>21</v>
      </c>
      <c r="L168" t="s">
        <v>22</v>
      </c>
      <c r="M168">
        <v>1292997600</v>
      </c>
      <c r="N168">
        <v>1293343200</v>
      </c>
      <c r="O168" s="8">
        <f t="shared" si="11"/>
        <v>40534.25</v>
      </c>
      <c r="P168" s="8">
        <f t="shared" si="12"/>
        <v>40538.25</v>
      </c>
      <c r="Q168" t="b">
        <v>0</v>
      </c>
      <c r="R168" t="b">
        <v>0</v>
      </c>
      <c r="S168" t="s">
        <v>122</v>
      </c>
      <c r="T168" t="str" cm="1">
        <f t="array" ref="T168:U168">_xlfn.TEXTSPLIT(S168,"/")</f>
        <v>photography</v>
      </c>
      <c r="U168" t="str">
        <v>photography books</v>
      </c>
    </row>
    <row r="169" spans="1:21" x14ac:dyDescent="0.25">
      <c r="A169">
        <v>167</v>
      </c>
      <c r="B169" t="s">
        <v>386</v>
      </c>
      <c r="C169" s="3" t="s">
        <v>387</v>
      </c>
      <c r="D169" s="16">
        <v>2600</v>
      </c>
      <c r="E169">
        <v>10804</v>
      </c>
      <c r="F169" t="str">
        <f t="shared" si="13"/>
        <v>1000 to 4999</v>
      </c>
      <c r="G169" s="19">
        <f t="shared" si="14"/>
        <v>415.53846153846149</v>
      </c>
      <c r="H169" t="s">
        <v>20</v>
      </c>
      <c r="I169">
        <v>146</v>
      </c>
      <c r="J169" s="10">
        <f t="shared" si="10"/>
        <v>74</v>
      </c>
      <c r="K169" t="s">
        <v>26</v>
      </c>
      <c r="L169" t="s">
        <v>27</v>
      </c>
      <c r="M169">
        <v>1370840400</v>
      </c>
      <c r="N169">
        <v>1371704400</v>
      </c>
      <c r="O169" s="8">
        <f t="shared" si="11"/>
        <v>41435.208333333336</v>
      </c>
      <c r="P169" s="8">
        <f t="shared" si="12"/>
        <v>41445.208333333336</v>
      </c>
      <c r="Q169" t="b">
        <v>0</v>
      </c>
      <c r="R169" t="b">
        <v>0</v>
      </c>
      <c r="S169" t="s">
        <v>33</v>
      </c>
      <c r="T169" t="str" cm="1">
        <f t="array" ref="T169:U169">_xlfn.TEXTSPLIT(S169,"/")</f>
        <v>theater</v>
      </c>
      <c r="U169" t="str">
        <v>plays</v>
      </c>
    </row>
    <row r="170" spans="1:2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tr">
        <f t="shared" si="13"/>
        <v>Greater than or equal to 50000</v>
      </c>
      <c r="G170" s="19">
        <f t="shared" si="14"/>
        <v>31.30913348946136</v>
      </c>
      <c r="H170" t="s">
        <v>14</v>
      </c>
      <c r="I170">
        <v>955</v>
      </c>
      <c r="J170" s="10">
        <f t="shared" si="10"/>
        <v>41.996858638743454</v>
      </c>
      <c r="K170" t="s">
        <v>36</v>
      </c>
      <c r="L170" t="s">
        <v>37</v>
      </c>
      <c r="M170">
        <v>1550815200</v>
      </c>
      <c r="N170">
        <v>1552798800</v>
      </c>
      <c r="O170" s="8">
        <f t="shared" si="11"/>
        <v>43518.25</v>
      </c>
      <c r="P170" s="8">
        <f t="shared" si="12"/>
        <v>43541.208333333328</v>
      </c>
      <c r="Q170" t="b">
        <v>0</v>
      </c>
      <c r="R170" t="b">
        <v>1</v>
      </c>
      <c r="S170" t="s">
        <v>60</v>
      </c>
      <c r="T170" t="str" cm="1">
        <f t="array" ref="T170:U170">_xlfn.TEXTSPLIT(S170,"/")</f>
        <v>music</v>
      </c>
      <c r="U170" t="str">
        <v>indie rock</v>
      </c>
    </row>
    <row r="171" spans="1:2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tr">
        <f t="shared" si="13"/>
        <v>20000 to 24999</v>
      </c>
      <c r="G171" s="19">
        <f t="shared" si="14"/>
        <v>424.08154506437768</v>
      </c>
      <c r="H171" t="s">
        <v>20</v>
      </c>
      <c r="I171">
        <v>1267</v>
      </c>
      <c r="J171" s="10">
        <f t="shared" si="10"/>
        <v>77.988161010260455</v>
      </c>
      <c r="K171" t="s">
        <v>21</v>
      </c>
      <c r="L171" t="s">
        <v>22</v>
      </c>
      <c r="M171">
        <v>1339909200</v>
      </c>
      <c r="N171">
        <v>1342328400</v>
      </c>
      <c r="O171" s="8">
        <f t="shared" si="11"/>
        <v>41077.208333333336</v>
      </c>
      <c r="P171" s="8">
        <f t="shared" si="12"/>
        <v>41105.208333333336</v>
      </c>
      <c r="Q171" t="b">
        <v>0</v>
      </c>
      <c r="R171" t="b">
        <v>1</v>
      </c>
      <c r="S171" t="s">
        <v>100</v>
      </c>
      <c r="T171" t="str" cm="1">
        <f t="array" ref="T171:U171">_xlfn.TEXTSPLIT(S171,"/")</f>
        <v>film &amp; video</v>
      </c>
      <c r="U171" t="str">
        <v>shorts</v>
      </c>
    </row>
    <row r="172" spans="1:2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tr">
        <f t="shared" si="13"/>
        <v>Greater than or equal to 50000</v>
      </c>
      <c r="G172" s="19">
        <f t="shared" si="14"/>
        <v>2.93886230728336</v>
      </c>
      <c r="H172" t="s">
        <v>14</v>
      </c>
      <c r="I172">
        <v>67</v>
      </c>
      <c r="J172" s="10">
        <f t="shared" si="10"/>
        <v>82.507462686567166</v>
      </c>
      <c r="K172" t="s">
        <v>21</v>
      </c>
      <c r="L172" t="s">
        <v>22</v>
      </c>
      <c r="M172">
        <v>1501736400</v>
      </c>
      <c r="N172">
        <v>1502341200</v>
      </c>
      <c r="O172" s="8">
        <f t="shared" si="11"/>
        <v>42950.208333333328</v>
      </c>
      <c r="P172" s="8">
        <f t="shared" si="12"/>
        <v>42957.208333333328</v>
      </c>
      <c r="Q172" t="b">
        <v>0</v>
      </c>
      <c r="R172" t="b">
        <v>0</v>
      </c>
      <c r="S172" t="s">
        <v>60</v>
      </c>
      <c r="T172" t="str" cm="1">
        <f t="array" ref="T172:U172">_xlfn.TEXTSPLIT(S172,"/")</f>
        <v>music</v>
      </c>
      <c r="U172" t="str">
        <v>indie rock</v>
      </c>
    </row>
    <row r="173" spans="1:21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tr">
        <f t="shared" si="13"/>
        <v>1000 to 4999</v>
      </c>
      <c r="G173" s="19">
        <f t="shared" si="14"/>
        <v>10.63265306122449</v>
      </c>
      <c r="H173" t="s">
        <v>14</v>
      </c>
      <c r="I173">
        <v>5</v>
      </c>
      <c r="J173" s="10">
        <f t="shared" si="10"/>
        <v>104.2</v>
      </c>
      <c r="K173" t="s">
        <v>21</v>
      </c>
      <c r="L173" t="s">
        <v>22</v>
      </c>
      <c r="M173">
        <v>1395291600</v>
      </c>
      <c r="N173">
        <v>1397192400</v>
      </c>
      <c r="O173" s="8">
        <f t="shared" si="11"/>
        <v>41718.208333333336</v>
      </c>
      <c r="P173" s="8">
        <f t="shared" si="12"/>
        <v>41740.208333333336</v>
      </c>
      <c r="Q173" t="b">
        <v>0</v>
      </c>
      <c r="R173" t="b">
        <v>0</v>
      </c>
      <c r="S173" t="s">
        <v>206</v>
      </c>
      <c r="T173" t="str" cm="1">
        <f t="array" ref="T173:U173">_xlfn.TEXTSPLIT(S173,"/")</f>
        <v>publishing</v>
      </c>
      <c r="U173" t="str">
        <v>translations</v>
      </c>
    </row>
    <row r="174" spans="1:2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tr">
        <f t="shared" si="13"/>
        <v>Less Than 1000</v>
      </c>
      <c r="G174" s="19">
        <f t="shared" si="14"/>
        <v>82.875</v>
      </c>
      <c r="H174" t="s">
        <v>14</v>
      </c>
      <c r="I174">
        <v>26</v>
      </c>
      <c r="J174" s="10">
        <f t="shared" si="10"/>
        <v>25.5</v>
      </c>
      <c r="K174" t="s">
        <v>21</v>
      </c>
      <c r="L174" t="s">
        <v>22</v>
      </c>
      <c r="M174">
        <v>1405746000</v>
      </c>
      <c r="N174">
        <v>1407042000</v>
      </c>
      <c r="O174" s="8">
        <f t="shared" si="11"/>
        <v>41839.208333333336</v>
      </c>
      <c r="P174" s="8">
        <f t="shared" si="12"/>
        <v>41854.208333333336</v>
      </c>
      <c r="Q174" t="b">
        <v>0</v>
      </c>
      <c r="R174" t="b">
        <v>1</v>
      </c>
      <c r="S174" t="s">
        <v>42</v>
      </c>
      <c r="T174" t="str" cm="1">
        <f t="array" ref="T174:U174">_xlfn.TEXTSPLIT(S174,"/")</f>
        <v>film &amp; video</v>
      </c>
      <c r="U174" t="str">
        <v>documentary</v>
      </c>
    </row>
    <row r="175" spans="1:21" x14ac:dyDescent="0.25">
      <c r="A175">
        <v>173</v>
      </c>
      <c r="B175" t="s">
        <v>398</v>
      </c>
      <c r="C175" s="3" t="s">
        <v>399</v>
      </c>
      <c r="D175" s="16">
        <v>96700</v>
      </c>
      <c r="E175">
        <v>157635</v>
      </c>
      <c r="F175" t="str">
        <f t="shared" si="13"/>
        <v>Greater than or equal to 50000</v>
      </c>
      <c r="G175" s="19">
        <f t="shared" si="14"/>
        <v>163.01447776628748</v>
      </c>
      <c r="H175" t="s">
        <v>20</v>
      </c>
      <c r="I175">
        <v>1561</v>
      </c>
      <c r="J175" s="10">
        <f t="shared" si="10"/>
        <v>100.98334401024984</v>
      </c>
      <c r="K175" t="s">
        <v>21</v>
      </c>
      <c r="L175" t="s">
        <v>22</v>
      </c>
      <c r="M175">
        <v>1368853200</v>
      </c>
      <c r="N175">
        <v>1369371600</v>
      </c>
      <c r="O175" s="8">
        <f t="shared" si="11"/>
        <v>41412.208333333336</v>
      </c>
      <c r="P175" s="8">
        <f t="shared" si="12"/>
        <v>41418.208333333336</v>
      </c>
      <c r="Q175" t="b">
        <v>0</v>
      </c>
      <c r="R175" t="b">
        <v>0</v>
      </c>
      <c r="S175" t="s">
        <v>33</v>
      </c>
      <c r="T175" t="str" cm="1">
        <f t="array" ref="T175:U175">_xlfn.TEXTSPLIT(S175,"/")</f>
        <v>theater</v>
      </c>
      <c r="U175" t="str">
        <v>plays</v>
      </c>
    </row>
    <row r="176" spans="1:2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tr">
        <f t="shared" si="13"/>
        <v>Less Than 1000</v>
      </c>
      <c r="G176" s="19">
        <f t="shared" si="14"/>
        <v>894.66666666666674</v>
      </c>
      <c r="H176" t="s">
        <v>20</v>
      </c>
      <c r="I176">
        <v>48</v>
      </c>
      <c r="J176" s="10">
        <f t="shared" si="10"/>
        <v>111.83333333333333</v>
      </c>
      <c r="K176" t="s">
        <v>21</v>
      </c>
      <c r="L176" t="s">
        <v>22</v>
      </c>
      <c r="M176">
        <v>1444021200</v>
      </c>
      <c r="N176">
        <v>1444107600</v>
      </c>
      <c r="O176" s="8">
        <f t="shared" si="11"/>
        <v>42282.208333333328</v>
      </c>
      <c r="P176" s="8">
        <f t="shared" si="12"/>
        <v>42283.208333333328</v>
      </c>
      <c r="Q176" t="b">
        <v>0</v>
      </c>
      <c r="R176" t="b">
        <v>1</v>
      </c>
      <c r="S176" t="s">
        <v>65</v>
      </c>
      <c r="T176" t="str" cm="1">
        <f t="array" ref="T176:U176">_xlfn.TEXTSPLIT(S176,"/")</f>
        <v>technology</v>
      </c>
      <c r="U176" t="str">
        <v>wearables</v>
      </c>
    </row>
    <row r="177" spans="1:2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tr">
        <f t="shared" si="13"/>
        <v>Greater than or equal to 50000</v>
      </c>
      <c r="G177" s="19">
        <f t="shared" si="14"/>
        <v>26.191501103752756</v>
      </c>
      <c r="H177" t="s">
        <v>14</v>
      </c>
      <c r="I177">
        <v>1130</v>
      </c>
      <c r="J177" s="10">
        <f t="shared" si="10"/>
        <v>41.999115044247787</v>
      </c>
      <c r="K177" t="s">
        <v>21</v>
      </c>
      <c r="L177" t="s">
        <v>22</v>
      </c>
      <c r="M177">
        <v>1472619600</v>
      </c>
      <c r="N177">
        <v>1474261200</v>
      </c>
      <c r="O177" s="8">
        <f t="shared" si="11"/>
        <v>42613.208333333328</v>
      </c>
      <c r="P177" s="8">
        <f t="shared" si="12"/>
        <v>42632.208333333328</v>
      </c>
      <c r="Q177" t="b">
        <v>0</v>
      </c>
      <c r="R177" t="b">
        <v>0</v>
      </c>
      <c r="S177" t="s">
        <v>33</v>
      </c>
      <c r="T177" t="str" cm="1">
        <f t="array" ref="T177:U177">_xlfn.TEXTSPLIT(S177,"/")</f>
        <v>theater</v>
      </c>
      <c r="U177" t="str">
        <v>plays</v>
      </c>
    </row>
    <row r="178" spans="1:21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tr">
        <f t="shared" si="13"/>
        <v>Greater than or equal to 50000</v>
      </c>
      <c r="G178" s="19">
        <f t="shared" si="14"/>
        <v>74.834782608695647</v>
      </c>
      <c r="H178" t="s">
        <v>14</v>
      </c>
      <c r="I178">
        <v>782</v>
      </c>
      <c r="J178" s="10">
        <f t="shared" si="10"/>
        <v>110.05115089514067</v>
      </c>
      <c r="K178" t="s">
        <v>21</v>
      </c>
      <c r="L178" t="s">
        <v>22</v>
      </c>
      <c r="M178">
        <v>1472878800</v>
      </c>
      <c r="N178">
        <v>1473656400</v>
      </c>
      <c r="O178" s="8">
        <f t="shared" si="11"/>
        <v>42616.208333333328</v>
      </c>
      <c r="P178" s="8">
        <f t="shared" si="12"/>
        <v>42625.208333333328</v>
      </c>
      <c r="Q178" t="b">
        <v>0</v>
      </c>
      <c r="R178" t="b">
        <v>0</v>
      </c>
      <c r="S178" t="s">
        <v>33</v>
      </c>
      <c r="T178" t="str" cm="1">
        <f t="array" ref="T178:U178">_xlfn.TEXTSPLIT(S178,"/")</f>
        <v>theater</v>
      </c>
      <c r="U178" t="str">
        <v>plays</v>
      </c>
    </row>
    <row r="179" spans="1:21" x14ac:dyDescent="0.25">
      <c r="A179">
        <v>177</v>
      </c>
      <c r="B179" t="s">
        <v>406</v>
      </c>
      <c r="C179" s="3" t="s">
        <v>407</v>
      </c>
      <c r="D179" s="16">
        <v>38800</v>
      </c>
      <c r="E179">
        <v>161593</v>
      </c>
      <c r="F179" t="str">
        <f t="shared" si="13"/>
        <v>35000 to 39999</v>
      </c>
      <c r="G179" s="19">
        <f t="shared" si="14"/>
        <v>416.47680412371136</v>
      </c>
      <c r="H179" t="s">
        <v>20</v>
      </c>
      <c r="I179">
        <v>2739</v>
      </c>
      <c r="J179" s="10">
        <f t="shared" si="10"/>
        <v>58.997079225994888</v>
      </c>
      <c r="K179" t="s">
        <v>21</v>
      </c>
      <c r="L179" t="s">
        <v>22</v>
      </c>
      <c r="M179">
        <v>1289800800</v>
      </c>
      <c r="N179">
        <v>1291960800</v>
      </c>
      <c r="O179" s="8">
        <f t="shared" si="11"/>
        <v>40497.25</v>
      </c>
      <c r="P179" s="8">
        <f t="shared" si="12"/>
        <v>40522.25</v>
      </c>
      <c r="Q179" t="b">
        <v>0</v>
      </c>
      <c r="R179" t="b">
        <v>0</v>
      </c>
      <c r="S179" t="s">
        <v>33</v>
      </c>
      <c r="T179" t="str" cm="1">
        <f t="array" ref="T179:U179">_xlfn.TEXTSPLIT(S179,"/")</f>
        <v>theater</v>
      </c>
      <c r="U179" t="str">
        <v>plays</v>
      </c>
    </row>
    <row r="180" spans="1:2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tr">
        <f t="shared" si="13"/>
        <v>5000 to 9999</v>
      </c>
      <c r="G180" s="19">
        <f t="shared" si="14"/>
        <v>96.208333333333329</v>
      </c>
      <c r="H180" t="s">
        <v>14</v>
      </c>
      <c r="I180">
        <v>210</v>
      </c>
      <c r="J180" s="10">
        <f t="shared" si="10"/>
        <v>32.985714285714288</v>
      </c>
      <c r="K180" t="s">
        <v>21</v>
      </c>
      <c r="L180" t="s">
        <v>22</v>
      </c>
      <c r="M180">
        <v>1505970000</v>
      </c>
      <c r="N180">
        <v>1506747600</v>
      </c>
      <c r="O180" s="8">
        <f t="shared" si="11"/>
        <v>42999.208333333328</v>
      </c>
      <c r="P180" s="8">
        <f t="shared" si="12"/>
        <v>43008.208333333328</v>
      </c>
      <c r="Q180" t="b">
        <v>0</v>
      </c>
      <c r="R180" t="b">
        <v>0</v>
      </c>
      <c r="S180" t="s">
        <v>17</v>
      </c>
      <c r="T180" t="str" cm="1">
        <f t="array" ref="T180:U180">_xlfn.TEXTSPLIT(S180,"/")</f>
        <v>food</v>
      </c>
      <c r="U180" t="str">
        <v>food trucks</v>
      </c>
    </row>
    <row r="181" spans="1:21" ht="31.5" x14ac:dyDescent="0.25">
      <c r="A181">
        <v>179</v>
      </c>
      <c r="B181" t="s">
        <v>410</v>
      </c>
      <c r="C181" s="3" t="s">
        <v>411</v>
      </c>
      <c r="D181" s="16">
        <v>44500</v>
      </c>
      <c r="E181">
        <v>159185</v>
      </c>
      <c r="F181" t="str">
        <f t="shared" si="13"/>
        <v>40000 to 44999</v>
      </c>
      <c r="G181" s="19">
        <f t="shared" si="14"/>
        <v>357.71910112359546</v>
      </c>
      <c r="H181" t="s">
        <v>20</v>
      </c>
      <c r="I181">
        <v>3537</v>
      </c>
      <c r="J181" s="10">
        <f t="shared" si="10"/>
        <v>45.005654509471306</v>
      </c>
      <c r="K181" t="s">
        <v>15</v>
      </c>
      <c r="L181" t="s">
        <v>16</v>
      </c>
      <c r="M181">
        <v>1363496400</v>
      </c>
      <c r="N181">
        <v>1363582800</v>
      </c>
      <c r="O181" s="8">
        <f t="shared" si="11"/>
        <v>41350.208333333336</v>
      </c>
      <c r="P181" s="8">
        <f t="shared" si="12"/>
        <v>41351.208333333336</v>
      </c>
      <c r="Q181" t="b">
        <v>0</v>
      </c>
      <c r="R181" t="b">
        <v>1</v>
      </c>
      <c r="S181" t="s">
        <v>33</v>
      </c>
      <c r="T181" t="str" cm="1">
        <f t="array" ref="T181:U181">_xlfn.TEXTSPLIT(S181,"/")</f>
        <v>theater</v>
      </c>
      <c r="U181" t="str">
        <v>plays</v>
      </c>
    </row>
    <row r="182" spans="1:2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tr">
        <f t="shared" si="13"/>
        <v>Greater than or equal to 50000</v>
      </c>
      <c r="G182" s="19">
        <f t="shared" si="14"/>
        <v>308.45714285714286</v>
      </c>
      <c r="H182" t="s">
        <v>20</v>
      </c>
      <c r="I182">
        <v>2107</v>
      </c>
      <c r="J182" s="10">
        <f t="shared" si="10"/>
        <v>81.98196487897485</v>
      </c>
      <c r="K182" t="s">
        <v>26</v>
      </c>
      <c r="L182" t="s">
        <v>27</v>
      </c>
      <c r="M182">
        <v>1269234000</v>
      </c>
      <c r="N182">
        <v>1269666000</v>
      </c>
      <c r="O182" s="8">
        <f t="shared" si="11"/>
        <v>40259.208333333336</v>
      </c>
      <c r="P182" s="8">
        <f t="shared" si="12"/>
        <v>40264.208333333336</v>
      </c>
      <c r="Q182" t="b">
        <v>0</v>
      </c>
      <c r="R182" t="b">
        <v>0</v>
      </c>
      <c r="S182" t="s">
        <v>65</v>
      </c>
      <c r="T182" t="str" cm="1">
        <f t="array" ref="T182:U182">_xlfn.TEXTSPLIT(S182,"/")</f>
        <v>technology</v>
      </c>
      <c r="U182" t="str">
        <v>wearables</v>
      </c>
    </row>
    <row r="183" spans="1:2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tr">
        <f t="shared" si="13"/>
        <v>5000 to 9999</v>
      </c>
      <c r="G183" s="19">
        <f t="shared" si="14"/>
        <v>61.802325581395344</v>
      </c>
      <c r="H183" t="s">
        <v>14</v>
      </c>
      <c r="I183">
        <v>136</v>
      </c>
      <c r="J183" s="10">
        <f t="shared" si="10"/>
        <v>39.080882352941174</v>
      </c>
      <c r="K183" t="s">
        <v>21</v>
      </c>
      <c r="L183" t="s">
        <v>22</v>
      </c>
      <c r="M183">
        <v>1507093200</v>
      </c>
      <c r="N183">
        <v>1508648400</v>
      </c>
      <c r="O183" s="8">
        <f t="shared" si="11"/>
        <v>43012.208333333328</v>
      </c>
      <c r="P183" s="8">
        <f t="shared" si="12"/>
        <v>43030.208333333328</v>
      </c>
      <c r="Q183" t="b">
        <v>0</v>
      </c>
      <c r="R183" t="b">
        <v>0</v>
      </c>
      <c r="S183" t="s">
        <v>28</v>
      </c>
      <c r="T183" t="str" cm="1">
        <f t="array" ref="T183:U183">_xlfn.TEXTSPLIT(S183,"/")</f>
        <v>technology</v>
      </c>
      <c r="U183" t="str">
        <v>web</v>
      </c>
    </row>
    <row r="184" spans="1:21" ht="31.5" x14ac:dyDescent="0.25">
      <c r="A184">
        <v>182</v>
      </c>
      <c r="B184" t="s">
        <v>416</v>
      </c>
      <c r="C184" s="3" t="s">
        <v>417</v>
      </c>
      <c r="D184" s="16">
        <v>27100</v>
      </c>
      <c r="E184">
        <v>195750</v>
      </c>
      <c r="F184" t="str">
        <f t="shared" si="13"/>
        <v>25000 to 29999</v>
      </c>
      <c r="G184" s="19">
        <f t="shared" si="14"/>
        <v>722.32472324723244</v>
      </c>
      <c r="H184" t="s">
        <v>20</v>
      </c>
      <c r="I184">
        <v>3318</v>
      </c>
      <c r="J184" s="10">
        <f t="shared" si="10"/>
        <v>58.996383363471971</v>
      </c>
      <c r="K184" t="s">
        <v>36</v>
      </c>
      <c r="L184" t="s">
        <v>37</v>
      </c>
      <c r="M184">
        <v>1560574800</v>
      </c>
      <c r="N184">
        <v>1561957200</v>
      </c>
      <c r="O184" s="8">
        <f t="shared" si="11"/>
        <v>43631.208333333328</v>
      </c>
      <c r="P184" s="8">
        <f t="shared" si="12"/>
        <v>43647.208333333328</v>
      </c>
      <c r="Q184" t="b">
        <v>0</v>
      </c>
      <c r="R184" t="b">
        <v>0</v>
      </c>
      <c r="S184" t="s">
        <v>33</v>
      </c>
      <c r="T184" t="str" cm="1">
        <f t="array" ref="T184:U184">_xlfn.TEXTSPLIT(S184,"/")</f>
        <v>theater</v>
      </c>
      <c r="U184" t="str">
        <v>plays</v>
      </c>
    </row>
    <row r="185" spans="1:21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tr">
        <f t="shared" si="13"/>
        <v>5000 to 9999</v>
      </c>
      <c r="G185" s="19">
        <f t="shared" si="14"/>
        <v>69.117647058823522</v>
      </c>
      <c r="H185" t="s">
        <v>14</v>
      </c>
      <c r="I185">
        <v>86</v>
      </c>
      <c r="J185" s="10">
        <f t="shared" si="10"/>
        <v>40.988372093023258</v>
      </c>
      <c r="K185" t="s">
        <v>15</v>
      </c>
      <c r="L185" t="s">
        <v>16</v>
      </c>
      <c r="M185">
        <v>1284008400</v>
      </c>
      <c r="N185">
        <v>1285131600</v>
      </c>
      <c r="O185" s="8">
        <f t="shared" si="11"/>
        <v>40430.208333333336</v>
      </c>
      <c r="P185" s="8">
        <f t="shared" si="12"/>
        <v>40443.208333333336</v>
      </c>
      <c r="Q185" t="b">
        <v>0</v>
      </c>
      <c r="R185" t="b">
        <v>0</v>
      </c>
      <c r="S185" t="s">
        <v>23</v>
      </c>
      <c r="T185" t="str" cm="1">
        <f t="array" ref="T185:U185">_xlfn.TEXTSPLIT(S185,"/")</f>
        <v>music</v>
      </c>
      <c r="U185" t="str">
        <v>rock</v>
      </c>
    </row>
    <row r="186" spans="1:21" x14ac:dyDescent="0.25">
      <c r="A186">
        <v>184</v>
      </c>
      <c r="B186" t="s">
        <v>420</v>
      </c>
      <c r="C186" s="3" t="s">
        <v>421</v>
      </c>
      <c r="D186" s="16">
        <v>3600</v>
      </c>
      <c r="E186">
        <v>10550</v>
      </c>
      <c r="F186" t="str">
        <f t="shared" si="13"/>
        <v>1000 to 4999</v>
      </c>
      <c r="G186" s="19">
        <f t="shared" si="14"/>
        <v>293.05555555555554</v>
      </c>
      <c r="H186" t="s">
        <v>20</v>
      </c>
      <c r="I186">
        <v>340</v>
      </c>
      <c r="J186" s="10">
        <f t="shared" si="10"/>
        <v>31.029411764705884</v>
      </c>
      <c r="K186" t="s">
        <v>21</v>
      </c>
      <c r="L186" t="s">
        <v>22</v>
      </c>
      <c r="M186">
        <v>1556859600</v>
      </c>
      <c r="N186">
        <v>1556946000</v>
      </c>
      <c r="O186" s="8">
        <f t="shared" si="11"/>
        <v>43588.208333333328</v>
      </c>
      <c r="P186" s="8">
        <f t="shared" si="12"/>
        <v>43589.208333333328</v>
      </c>
      <c r="Q186" t="b">
        <v>0</v>
      </c>
      <c r="R186" t="b">
        <v>0</v>
      </c>
      <c r="S186" t="s">
        <v>33</v>
      </c>
      <c r="T186" t="str" cm="1">
        <f t="array" ref="T186:U186">_xlfn.TEXTSPLIT(S186,"/")</f>
        <v>theater</v>
      </c>
      <c r="U186" t="str">
        <v>plays</v>
      </c>
    </row>
    <row r="187" spans="1:2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tr">
        <f t="shared" si="13"/>
        <v>1000 to 4999</v>
      </c>
      <c r="G187" s="19">
        <f t="shared" si="14"/>
        <v>71.8</v>
      </c>
      <c r="H187" t="s">
        <v>14</v>
      </c>
      <c r="I187">
        <v>19</v>
      </c>
      <c r="J187" s="10">
        <f t="shared" si="10"/>
        <v>37.789473684210527</v>
      </c>
      <c r="K187" t="s">
        <v>21</v>
      </c>
      <c r="L187" t="s">
        <v>22</v>
      </c>
      <c r="M187">
        <v>1526187600</v>
      </c>
      <c r="N187">
        <v>1527138000</v>
      </c>
      <c r="O187" s="8">
        <f t="shared" si="11"/>
        <v>43233.208333333328</v>
      </c>
      <c r="P187" s="8">
        <f t="shared" si="12"/>
        <v>43244.208333333328</v>
      </c>
      <c r="Q187" t="b">
        <v>0</v>
      </c>
      <c r="R187" t="b">
        <v>0</v>
      </c>
      <c r="S187" t="s">
        <v>269</v>
      </c>
      <c r="T187" t="str" cm="1">
        <f t="array" ref="T187:U187">_xlfn.TEXTSPLIT(S187,"/")</f>
        <v>film &amp; video</v>
      </c>
      <c r="U187" t="str">
        <v>television</v>
      </c>
    </row>
    <row r="188" spans="1:2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tr">
        <f t="shared" si="13"/>
        <v>Greater than or equal to 50000</v>
      </c>
      <c r="G188" s="19">
        <f t="shared" si="14"/>
        <v>31.934684684684683</v>
      </c>
      <c r="H188" t="s">
        <v>14</v>
      </c>
      <c r="I188">
        <v>886</v>
      </c>
      <c r="J188" s="10">
        <f t="shared" si="10"/>
        <v>32.006772009029348</v>
      </c>
      <c r="K188" t="s">
        <v>21</v>
      </c>
      <c r="L188" t="s">
        <v>22</v>
      </c>
      <c r="M188">
        <v>1400821200</v>
      </c>
      <c r="N188">
        <v>1402117200</v>
      </c>
      <c r="O188" s="8">
        <f t="shared" si="11"/>
        <v>41782.208333333336</v>
      </c>
      <c r="P188" s="8">
        <f t="shared" si="12"/>
        <v>41797.208333333336</v>
      </c>
      <c r="Q188" t="b">
        <v>0</v>
      </c>
      <c r="R188" t="b">
        <v>0</v>
      </c>
      <c r="S188" t="s">
        <v>33</v>
      </c>
      <c r="T188" t="str" cm="1">
        <f t="array" ref="T188:U188">_xlfn.TEXTSPLIT(S188,"/")</f>
        <v>theater</v>
      </c>
      <c r="U188" t="str">
        <v>plays</v>
      </c>
    </row>
    <row r="189" spans="1:2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tr">
        <f t="shared" si="13"/>
        <v>Greater than or equal to 50000</v>
      </c>
      <c r="G189" s="19">
        <f t="shared" si="14"/>
        <v>229.87375415282392</v>
      </c>
      <c r="H189" t="s">
        <v>20</v>
      </c>
      <c r="I189">
        <v>1442</v>
      </c>
      <c r="J189" s="10">
        <f t="shared" si="10"/>
        <v>95.966712898751737</v>
      </c>
      <c r="K189" t="s">
        <v>15</v>
      </c>
      <c r="L189" t="s">
        <v>16</v>
      </c>
      <c r="M189">
        <v>1361599200</v>
      </c>
      <c r="N189">
        <v>1364014800</v>
      </c>
      <c r="O189" s="8">
        <f t="shared" si="11"/>
        <v>41328.25</v>
      </c>
      <c r="P189" s="8">
        <f t="shared" si="12"/>
        <v>41356.208333333336</v>
      </c>
      <c r="Q189" t="b">
        <v>0</v>
      </c>
      <c r="R189" t="b">
        <v>1</v>
      </c>
      <c r="S189" t="s">
        <v>100</v>
      </c>
      <c r="T189" t="str" cm="1">
        <f t="array" ref="T189:U189">_xlfn.TEXTSPLIT(S189,"/")</f>
        <v>film &amp; video</v>
      </c>
      <c r="U189" t="str">
        <v>shorts</v>
      </c>
    </row>
    <row r="190" spans="1:2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tr">
        <f t="shared" si="13"/>
        <v>5000 to 9999</v>
      </c>
      <c r="G190" s="19">
        <f t="shared" si="14"/>
        <v>32.012195121951223</v>
      </c>
      <c r="H190" t="s">
        <v>14</v>
      </c>
      <c r="I190">
        <v>35</v>
      </c>
      <c r="J190" s="10">
        <f t="shared" si="10"/>
        <v>75</v>
      </c>
      <c r="K190" t="s">
        <v>107</v>
      </c>
      <c r="L190" t="s">
        <v>108</v>
      </c>
      <c r="M190">
        <v>1417500000</v>
      </c>
      <c r="N190">
        <v>1417586400</v>
      </c>
      <c r="O190" s="8">
        <f t="shared" si="11"/>
        <v>41975.25</v>
      </c>
      <c r="P190" s="8">
        <f t="shared" si="12"/>
        <v>41976.25</v>
      </c>
      <c r="Q190" t="b">
        <v>0</v>
      </c>
      <c r="R190" t="b">
        <v>0</v>
      </c>
      <c r="S190" t="s">
        <v>33</v>
      </c>
      <c r="T190" t="str" cm="1">
        <f t="array" ref="T190:U190">_xlfn.TEXTSPLIT(S190,"/")</f>
        <v>theater</v>
      </c>
      <c r="U190" t="str">
        <v>plays</v>
      </c>
    </row>
    <row r="191" spans="1:2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tr">
        <f t="shared" si="13"/>
        <v>Greater than or equal to 50000</v>
      </c>
      <c r="G191" s="19">
        <f t="shared" si="14"/>
        <v>23.525352848928385</v>
      </c>
      <c r="H191" t="s">
        <v>74</v>
      </c>
      <c r="I191">
        <v>441</v>
      </c>
      <c r="J191" s="10">
        <f t="shared" si="10"/>
        <v>102.0498866213152</v>
      </c>
      <c r="K191" t="s">
        <v>21</v>
      </c>
      <c r="L191" t="s">
        <v>22</v>
      </c>
      <c r="M191">
        <v>1457071200</v>
      </c>
      <c r="N191">
        <v>1457071200</v>
      </c>
      <c r="O191" s="8">
        <f t="shared" si="11"/>
        <v>42433.25</v>
      </c>
      <c r="P191" s="8">
        <f t="shared" si="12"/>
        <v>42433.25</v>
      </c>
      <c r="Q191" t="b">
        <v>0</v>
      </c>
      <c r="R191" t="b">
        <v>0</v>
      </c>
      <c r="S191" t="s">
        <v>33</v>
      </c>
      <c r="T191" t="str" cm="1">
        <f t="array" ref="T191:U191">_xlfn.TEXTSPLIT(S191,"/")</f>
        <v>theater</v>
      </c>
      <c r="U191" t="str">
        <v>plays</v>
      </c>
    </row>
    <row r="192" spans="1:2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tr">
        <f t="shared" si="13"/>
        <v>1000 to 4999</v>
      </c>
      <c r="G192" s="19">
        <f t="shared" si="14"/>
        <v>68.594594594594597</v>
      </c>
      <c r="H192" t="s">
        <v>14</v>
      </c>
      <c r="I192">
        <v>24</v>
      </c>
      <c r="J192" s="10">
        <f t="shared" si="10"/>
        <v>105.75</v>
      </c>
      <c r="K192" t="s">
        <v>21</v>
      </c>
      <c r="L192" t="s">
        <v>22</v>
      </c>
      <c r="M192">
        <v>1370322000</v>
      </c>
      <c r="N192">
        <v>1370408400</v>
      </c>
      <c r="O192" s="8">
        <f t="shared" si="11"/>
        <v>41429.208333333336</v>
      </c>
      <c r="P192" s="8">
        <f t="shared" si="12"/>
        <v>41430.208333333336</v>
      </c>
      <c r="Q192" t="b">
        <v>0</v>
      </c>
      <c r="R192" t="b">
        <v>1</v>
      </c>
      <c r="S192" t="s">
        <v>33</v>
      </c>
      <c r="T192" t="str" cm="1">
        <f t="array" ref="T192:U192">_xlfn.TEXTSPLIT(S192,"/")</f>
        <v>theater</v>
      </c>
      <c r="U192" t="str">
        <v>plays</v>
      </c>
    </row>
    <row r="193" spans="1:2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tr">
        <f t="shared" si="13"/>
        <v>5000 to 9999</v>
      </c>
      <c r="G193" s="19">
        <f t="shared" si="14"/>
        <v>37.952380952380956</v>
      </c>
      <c r="H193" t="s">
        <v>14</v>
      </c>
      <c r="I193">
        <v>86</v>
      </c>
      <c r="J193" s="10">
        <f t="shared" si="10"/>
        <v>37.069767441860463</v>
      </c>
      <c r="K193" t="s">
        <v>107</v>
      </c>
      <c r="L193" t="s">
        <v>108</v>
      </c>
      <c r="M193">
        <v>1552366800</v>
      </c>
      <c r="N193">
        <v>1552626000</v>
      </c>
      <c r="O193" s="8">
        <f t="shared" si="11"/>
        <v>43536.208333333328</v>
      </c>
      <c r="P193" s="8">
        <f t="shared" si="12"/>
        <v>43539.208333333328</v>
      </c>
      <c r="Q193" t="b">
        <v>0</v>
      </c>
      <c r="R193" t="b">
        <v>0</v>
      </c>
      <c r="S193" t="s">
        <v>33</v>
      </c>
      <c r="T193" t="str" cm="1">
        <f t="array" ref="T193:U193">_xlfn.TEXTSPLIT(S193,"/")</f>
        <v>theater</v>
      </c>
      <c r="U193" t="str">
        <v>plays</v>
      </c>
    </row>
    <row r="194" spans="1:2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tr">
        <f t="shared" si="13"/>
        <v>40000 to 44999</v>
      </c>
      <c r="G194" s="19">
        <f t="shared" si="14"/>
        <v>19.992957746478872</v>
      </c>
      <c r="H194" t="s">
        <v>14</v>
      </c>
      <c r="I194">
        <v>243</v>
      </c>
      <c r="J194" s="10">
        <f t="shared" ref="J194:J257" si="15">IFERROR(E194/I194,0)</f>
        <v>35.049382716049379</v>
      </c>
      <c r="K194" t="s">
        <v>21</v>
      </c>
      <c r="L194" t="s">
        <v>22</v>
      </c>
      <c r="M194">
        <v>1403845200</v>
      </c>
      <c r="N194">
        <v>1404190800</v>
      </c>
      <c r="O194" s="8">
        <f t="shared" ref="O194:O257" si="16">(((M194/60)/60)/24)+DATE(1970,1,1)</f>
        <v>41817.208333333336</v>
      </c>
      <c r="P194" s="8">
        <f t="shared" ref="P194:P257" si="17">(((N194/60)/60)/24)+DATE(1970,1,1)</f>
        <v>41821.208333333336</v>
      </c>
      <c r="Q194" t="b">
        <v>0</v>
      </c>
      <c r="R194" t="b">
        <v>0</v>
      </c>
      <c r="S194" t="s">
        <v>23</v>
      </c>
      <c r="T194" t="str" cm="1">
        <f t="array" ref="T194:U194">_xlfn.TEXTSPLIT(S194,"/")</f>
        <v>music</v>
      </c>
      <c r="U194" t="str">
        <v>rock</v>
      </c>
    </row>
    <row r="195" spans="1:2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tr">
        <f t="shared" ref="F195:F258" si="18">IF(D195&lt;1000,"Less Than 1000",IF(AND(D195&gt;=1000,D195&lt;=4999),"1000 to 4999",IF(AND(D195&gt;=5000,D195&lt;=9999),"5000 to 9999",IF(AND(D195&gt;=10000,D195&lt;=14999),"10000 to 14999",IF(AND(D195&gt;=15000,D195&lt;=19999),"15000 to 19999",IF(AND(D195&gt;=20000,D195&lt;=24999),"20000 to 24999",IF(AND(D195&gt;=25000,D195&lt;=29999),"25000 to 29999",IF(AND(D195&gt;=30000,D195&lt;=34999),"30000 to 34999",IF(AND(D195&gt;=35000,D195&lt;=39999),"35000 to 39999",IF(AND(D195&gt;=40000,D195&lt;=44999),"40000 to 44999",IF(AND(D195&gt;=45000,D195&lt;=49999),"45000 to 49999",IF(D195&gt;=50000,"Greater than or equal to 50000"))))))))))))</f>
        <v>5000 to 9999</v>
      </c>
      <c r="G195" s="19">
        <f t="shared" ref="G195:G258" si="19">(E195/D195)*100</f>
        <v>45.636363636363633</v>
      </c>
      <c r="H195" t="s">
        <v>14</v>
      </c>
      <c r="I195">
        <v>65</v>
      </c>
      <c r="J195" s="10">
        <f t="shared" si="15"/>
        <v>46.338461538461537</v>
      </c>
      <c r="K195" t="s">
        <v>21</v>
      </c>
      <c r="L195" t="s">
        <v>22</v>
      </c>
      <c r="M195">
        <v>1523163600</v>
      </c>
      <c r="N195">
        <v>1523509200</v>
      </c>
      <c r="O195" s="8">
        <f t="shared" si="16"/>
        <v>43198.208333333328</v>
      </c>
      <c r="P195" s="8">
        <f t="shared" si="17"/>
        <v>43202.208333333328</v>
      </c>
      <c r="Q195" t="b">
        <v>1</v>
      </c>
      <c r="R195" t="b">
        <v>0</v>
      </c>
      <c r="S195" t="s">
        <v>60</v>
      </c>
      <c r="T195" t="str" cm="1">
        <f t="array" ref="T195:U195">_xlfn.TEXTSPLIT(S195,"/")</f>
        <v>music</v>
      </c>
      <c r="U195" t="str">
        <v>indie rock</v>
      </c>
    </row>
    <row r="196" spans="1:2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tr">
        <f t="shared" si="18"/>
        <v>5000 to 9999</v>
      </c>
      <c r="G196" s="19">
        <f t="shared" si="19"/>
        <v>122.7605633802817</v>
      </c>
      <c r="H196" t="s">
        <v>20</v>
      </c>
      <c r="I196">
        <v>126</v>
      </c>
      <c r="J196" s="10">
        <f t="shared" si="15"/>
        <v>69.174603174603178</v>
      </c>
      <c r="K196" t="s">
        <v>21</v>
      </c>
      <c r="L196" t="s">
        <v>22</v>
      </c>
      <c r="M196">
        <v>1442206800</v>
      </c>
      <c r="N196">
        <v>1443589200</v>
      </c>
      <c r="O196" s="8">
        <f t="shared" si="16"/>
        <v>42261.208333333328</v>
      </c>
      <c r="P196" s="8">
        <f t="shared" si="17"/>
        <v>42277.208333333328</v>
      </c>
      <c r="Q196" t="b">
        <v>0</v>
      </c>
      <c r="R196" t="b">
        <v>0</v>
      </c>
      <c r="S196" t="s">
        <v>148</v>
      </c>
      <c r="T196" t="str" cm="1">
        <f t="array" ref="T196:U196">_xlfn.TEXTSPLIT(S196,"/")</f>
        <v>music</v>
      </c>
      <c r="U196" t="str">
        <v>metal</v>
      </c>
    </row>
    <row r="197" spans="1:2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tr">
        <f t="shared" si="18"/>
        <v>15000 to 19999</v>
      </c>
      <c r="G197" s="19">
        <f t="shared" si="19"/>
        <v>361.75316455696202</v>
      </c>
      <c r="H197" t="s">
        <v>20</v>
      </c>
      <c r="I197">
        <v>524</v>
      </c>
      <c r="J197" s="10">
        <f t="shared" si="15"/>
        <v>109.07824427480917</v>
      </c>
      <c r="K197" t="s">
        <v>21</v>
      </c>
      <c r="L197" t="s">
        <v>22</v>
      </c>
      <c r="M197">
        <v>1532840400</v>
      </c>
      <c r="N197">
        <v>1533445200</v>
      </c>
      <c r="O197" s="8">
        <f t="shared" si="16"/>
        <v>43310.208333333328</v>
      </c>
      <c r="P197" s="8">
        <f t="shared" si="17"/>
        <v>43317.208333333328</v>
      </c>
      <c r="Q197" t="b">
        <v>0</v>
      </c>
      <c r="R197" t="b">
        <v>0</v>
      </c>
      <c r="S197" t="s">
        <v>50</v>
      </c>
      <c r="T197" t="str" cm="1">
        <f t="array" ref="T197:U197">_xlfn.TEXTSPLIT(S197,"/")</f>
        <v>music</v>
      </c>
      <c r="U197" t="str">
        <v>electric music</v>
      </c>
    </row>
    <row r="198" spans="1:2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tr">
        <f t="shared" si="18"/>
        <v>5000 to 9999</v>
      </c>
      <c r="G198" s="19">
        <f t="shared" si="19"/>
        <v>63.146341463414636</v>
      </c>
      <c r="H198" t="s">
        <v>14</v>
      </c>
      <c r="I198">
        <v>100</v>
      </c>
      <c r="J198" s="10">
        <f t="shared" si="15"/>
        <v>51.78</v>
      </c>
      <c r="K198" t="s">
        <v>36</v>
      </c>
      <c r="L198" t="s">
        <v>37</v>
      </c>
      <c r="M198">
        <v>1472878800</v>
      </c>
      <c r="N198">
        <v>1474520400</v>
      </c>
      <c r="O198" s="8">
        <f t="shared" si="16"/>
        <v>42616.208333333328</v>
      </c>
      <c r="P198" s="8">
        <f t="shared" si="17"/>
        <v>42635.208333333328</v>
      </c>
      <c r="Q198" t="b">
        <v>0</v>
      </c>
      <c r="R198" t="b">
        <v>0</v>
      </c>
      <c r="S198" t="s">
        <v>65</v>
      </c>
      <c r="T198" t="str" cm="1">
        <f t="array" ref="T198:U198">_xlfn.TEXTSPLIT(S198,"/")</f>
        <v>technology</v>
      </c>
      <c r="U198" t="str">
        <v>wearables</v>
      </c>
    </row>
    <row r="199" spans="1:2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tr">
        <f t="shared" si="18"/>
        <v>Greater than or equal to 50000</v>
      </c>
      <c r="G199" s="19">
        <f t="shared" si="19"/>
        <v>298.20475319926874</v>
      </c>
      <c r="H199" t="s">
        <v>20</v>
      </c>
      <c r="I199">
        <v>1989</v>
      </c>
      <c r="J199" s="10">
        <f t="shared" si="15"/>
        <v>82.010055304172951</v>
      </c>
      <c r="K199" t="s">
        <v>21</v>
      </c>
      <c r="L199" t="s">
        <v>22</v>
      </c>
      <c r="M199">
        <v>1498194000</v>
      </c>
      <c r="N199">
        <v>1499403600</v>
      </c>
      <c r="O199" s="8">
        <f t="shared" si="16"/>
        <v>42909.208333333328</v>
      </c>
      <c r="P199" s="8">
        <f t="shared" si="17"/>
        <v>42923.208333333328</v>
      </c>
      <c r="Q199" t="b">
        <v>0</v>
      </c>
      <c r="R199" t="b">
        <v>0</v>
      </c>
      <c r="S199" t="s">
        <v>53</v>
      </c>
      <c r="T199" t="str" cm="1">
        <f t="array" ref="T199:U199">_xlfn.TEXTSPLIT(S199,"/")</f>
        <v>film &amp; video</v>
      </c>
      <c r="U199" t="str">
        <v>drama</v>
      </c>
    </row>
    <row r="200" spans="1:2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tr">
        <f t="shared" si="18"/>
        <v>Greater than or equal to 50000</v>
      </c>
      <c r="G200" s="19">
        <f t="shared" si="19"/>
        <v>9.5585443037974684</v>
      </c>
      <c r="H200" t="s">
        <v>14</v>
      </c>
      <c r="I200">
        <v>168</v>
      </c>
      <c r="J200" s="10">
        <f t="shared" si="15"/>
        <v>35.958333333333336</v>
      </c>
      <c r="K200" t="s">
        <v>21</v>
      </c>
      <c r="L200" t="s">
        <v>22</v>
      </c>
      <c r="M200">
        <v>1281070800</v>
      </c>
      <c r="N200">
        <v>1283576400</v>
      </c>
      <c r="O200" s="8">
        <f t="shared" si="16"/>
        <v>40396.208333333336</v>
      </c>
      <c r="P200" s="8">
        <f t="shared" si="17"/>
        <v>40425.208333333336</v>
      </c>
      <c r="Q200" t="b">
        <v>0</v>
      </c>
      <c r="R200" t="b">
        <v>0</v>
      </c>
      <c r="S200" t="s">
        <v>50</v>
      </c>
      <c r="T200" t="str" cm="1">
        <f t="array" ref="T200:U200">_xlfn.TEXTSPLIT(S200,"/")</f>
        <v>music</v>
      </c>
      <c r="U200" t="str">
        <v>electric music</v>
      </c>
    </row>
    <row r="201" spans="1:2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tr">
        <f t="shared" si="18"/>
        <v>1000 to 4999</v>
      </c>
      <c r="G201" s="19">
        <f t="shared" si="19"/>
        <v>53.777777777777779</v>
      </c>
      <c r="H201" t="s">
        <v>14</v>
      </c>
      <c r="I201">
        <v>13</v>
      </c>
      <c r="J201" s="10">
        <f t="shared" si="15"/>
        <v>74.461538461538467</v>
      </c>
      <c r="K201" t="s">
        <v>21</v>
      </c>
      <c r="L201" t="s">
        <v>22</v>
      </c>
      <c r="M201">
        <v>1436245200</v>
      </c>
      <c r="N201">
        <v>1436590800</v>
      </c>
      <c r="O201" s="8">
        <f t="shared" si="16"/>
        <v>42192.208333333328</v>
      </c>
      <c r="P201" s="8">
        <f t="shared" si="17"/>
        <v>42196.208333333328</v>
      </c>
      <c r="Q201" t="b">
        <v>0</v>
      </c>
      <c r="R201" t="b">
        <v>0</v>
      </c>
      <c r="S201" t="s">
        <v>23</v>
      </c>
      <c r="T201" t="str" cm="1">
        <f t="array" ref="T201:U201">_xlfn.TEXTSPLIT(S201,"/")</f>
        <v>music</v>
      </c>
      <c r="U201" t="str">
        <v>rock</v>
      </c>
    </row>
    <row r="202" spans="1:2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tr">
        <f t="shared" si="18"/>
        <v>Less Than 1000</v>
      </c>
      <c r="G202" s="19">
        <f t="shared" si="19"/>
        <v>2</v>
      </c>
      <c r="H202" t="s">
        <v>14</v>
      </c>
      <c r="I202">
        <v>1</v>
      </c>
      <c r="J202" s="10">
        <f t="shared" si="15"/>
        <v>2</v>
      </c>
      <c r="K202" t="s">
        <v>15</v>
      </c>
      <c r="L202" t="s">
        <v>16</v>
      </c>
      <c r="M202">
        <v>1269493200</v>
      </c>
      <c r="N202">
        <v>1270443600</v>
      </c>
      <c r="O202" s="8">
        <f t="shared" si="16"/>
        <v>40262.208333333336</v>
      </c>
      <c r="P202" s="8">
        <f t="shared" si="17"/>
        <v>40273.208333333336</v>
      </c>
      <c r="Q202" t="b">
        <v>0</v>
      </c>
      <c r="R202" t="b">
        <v>0</v>
      </c>
      <c r="S202" t="s">
        <v>33</v>
      </c>
      <c r="T202" t="str" cm="1">
        <f t="array" ref="T202:U202">_xlfn.TEXTSPLIT(S202,"/")</f>
        <v>theater</v>
      </c>
      <c r="U202" t="str">
        <v>plays</v>
      </c>
    </row>
    <row r="203" spans="1:2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tr">
        <f t="shared" si="18"/>
        <v>1000 to 4999</v>
      </c>
      <c r="G203" s="19">
        <f t="shared" si="19"/>
        <v>681.19047619047615</v>
      </c>
      <c r="H203" t="s">
        <v>20</v>
      </c>
      <c r="I203">
        <v>157</v>
      </c>
      <c r="J203" s="10">
        <f t="shared" si="15"/>
        <v>91.114649681528661</v>
      </c>
      <c r="K203" t="s">
        <v>21</v>
      </c>
      <c r="L203" t="s">
        <v>22</v>
      </c>
      <c r="M203">
        <v>1406264400</v>
      </c>
      <c r="N203">
        <v>1407819600</v>
      </c>
      <c r="O203" s="8">
        <f t="shared" si="16"/>
        <v>41845.208333333336</v>
      </c>
      <c r="P203" s="8">
        <f t="shared" si="17"/>
        <v>41863.208333333336</v>
      </c>
      <c r="Q203" t="b">
        <v>0</v>
      </c>
      <c r="R203" t="b">
        <v>0</v>
      </c>
      <c r="S203" t="s">
        <v>28</v>
      </c>
      <c r="T203" t="str" cm="1">
        <f t="array" ref="T203:U203">_xlfn.TEXTSPLIT(S203,"/")</f>
        <v>technology</v>
      </c>
      <c r="U203" t="str">
        <v>web</v>
      </c>
    </row>
    <row r="204" spans="1:2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tr">
        <f t="shared" si="18"/>
        <v>5000 to 9999</v>
      </c>
      <c r="G204" s="19">
        <f t="shared" si="19"/>
        <v>78.831325301204828</v>
      </c>
      <c r="H204" t="s">
        <v>74</v>
      </c>
      <c r="I204">
        <v>82</v>
      </c>
      <c r="J204" s="10">
        <f t="shared" si="15"/>
        <v>79.792682926829272</v>
      </c>
      <c r="K204" t="s">
        <v>21</v>
      </c>
      <c r="L204" t="s">
        <v>22</v>
      </c>
      <c r="M204">
        <v>1317531600</v>
      </c>
      <c r="N204">
        <v>1317877200</v>
      </c>
      <c r="O204" s="8">
        <f t="shared" si="16"/>
        <v>40818.208333333336</v>
      </c>
      <c r="P204" s="8">
        <f t="shared" si="17"/>
        <v>40822.208333333336</v>
      </c>
      <c r="Q204" t="b">
        <v>0</v>
      </c>
      <c r="R204" t="b">
        <v>0</v>
      </c>
      <c r="S204" t="s">
        <v>17</v>
      </c>
      <c r="T204" t="str" cm="1">
        <f t="array" ref="T204:U204">_xlfn.TEXTSPLIT(S204,"/")</f>
        <v>food</v>
      </c>
      <c r="U204" t="str">
        <v>food trucks</v>
      </c>
    </row>
    <row r="205" spans="1:21" ht="31.5" x14ac:dyDescent="0.25">
      <c r="A205">
        <v>203</v>
      </c>
      <c r="B205" t="s">
        <v>458</v>
      </c>
      <c r="C205" s="3" t="s">
        <v>459</v>
      </c>
      <c r="D205" s="16">
        <v>143900</v>
      </c>
      <c r="E205">
        <v>193413</v>
      </c>
      <c r="F205" t="str">
        <f t="shared" si="18"/>
        <v>Greater than or equal to 50000</v>
      </c>
      <c r="G205" s="19">
        <f t="shared" si="19"/>
        <v>134.40792216817235</v>
      </c>
      <c r="H205" t="s">
        <v>20</v>
      </c>
      <c r="I205">
        <v>4498</v>
      </c>
      <c r="J205" s="10">
        <f t="shared" si="15"/>
        <v>42.999777678968428</v>
      </c>
      <c r="K205" t="s">
        <v>26</v>
      </c>
      <c r="L205" t="s">
        <v>27</v>
      </c>
      <c r="M205">
        <v>1484632800</v>
      </c>
      <c r="N205">
        <v>1484805600</v>
      </c>
      <c r="O205" s="8">
        <f t="shared" si="16"/>
        <v>42752.25</v>
      </c>
      <c r="P205" s="8">
        <f t="shared" si="17"/>
        <v>42754.25</v>
      </c>
      <c r="Q205" t="b">
        <v>0</v>
      </c>
      <c r="R205" t="b">
        <v>0</v>
      </c>
      <c r="S205" t="s">
        <v>33</v>
      </c>
      <c r="T205" t="str" cm="1">
        <f t="array" ref="T205:U205">_xlfn.TEXTSPLIT(S205,"/")</f>
        <v>theater</v>
      </c>
      <c r="U205" t="str">
        <v>plays</v>
      </c>
    </row>
    <row r="206" spans="1:2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tr">
        <f t="shared" si="18"/>
        <v>Greater than or equal to 50000</v>
      </c>
      <c r="G206" s="19">
        <f t="shared" si="19"/>
        <v>3.3719999999999999</v>
      </c>
      <c r="H206" t="s">
        <v>14</v>
      </c>
      <c r="I206">
        <v>40</v>
      </c>
      <c r="J206" s="10">
        <f t="shared" si="15"/>
        <v>63.225000000000001</v>
      </c>
      <c r="K206" t="s">
        <v>21</v>
      </c>
      <c r="L206" t="s">
        <v>22</v>
      </c>
      <c r="M206">
        <v>1301806800</v>
      </c>
      <c r="N206">
        <v>1302670800</v>
      </c>
      <c r="O206" s="8">
        <f t="shared" si="16"/>
        <v>40636.208333333336</v>
      </c>
      <c r="P206" s="8">
        <f t="shared" si="17"/>
        <v>40646.208333333336</v>
      </c>
      <c r="Q206" t="b">
        <v>0</v>
      </c>
      <c r="R206" t="b">
        <v>0</v>
      </c>
      <c r="S206" t="s">
        <v>159</v>
      </c>
      <c r="T206" t="str" cm="1">
        <f t="array" ref="T206:U206">_xlfn.TEXTSPLIT(S206,"/")</f>
        <v>music</v>
      </c>
      <c r="U206" t="str">
        <v>jazz</v>
      </c>
    </row>
    <row r="207" spans="1:21" x14ac:dyDescent="0.25">
      <c r="A207">
        <v>205</v>
      </c>
      <c r="B207" t="s">
        <v>462</v>
      </c>
      <c r="C207" s="3" t="s">
        <v>463</v>
      </c>
      <c r="D207" s="16">
        <v>1300</v>
      </c>
      <c r="E207">
        <v>5614</v>
      </c>
      <c r="F207" t="str">
        <f t="shared" si="18"/>
        <v>1000 to 4999</v>
      </c>
      <c r="G207" s="19">
        <f t="shared" si="19"/>
        <v>431.84615384615387</v>
      </c>
      <c r="H207" t="s">
        <v>20</v>
      </c>
      <c r="I207">
        <v>80</v>
      </c>
      <c r="J207" s="10">
        <f t="shared" si="15"/>
        <v>70.174999999999997</v>
      </c>
      <c r="K207" t="s">
        <v>21</v>
      </c>
      <c r="L207" t="s">
        <v>22</v>
      </c>
      <c r="M207">
        <v>1539752400</v>
      </c>
      <c r="N207">
        <v>1540789200</v>
      </c>
      <c r="O207" s="8">
        <f t="shared" si="16"/>
        <v>43390.208333333328</v>
      </c>
      <c r="P207" s="8">
        <f t="shared" si="17"/>
        <v>43402.208333333328</v>
      </c>
      <c r="Q207" t="b">
        <v>1</v>
      </c>
      <c r="R207" t="b">
        <v>0</v>
      </c>
      <c r="S207" t="s">
        <v>33</v>
      </c>
      <c r="T207" t="str" cm="1">
        <f t="array" ref="T207:U207">_xlfn.TEXTSPLIT(S207,"/")</f>
        <v>theater</v>
      </c>
      <c r="U207" t="str">
        <v>plays</v>
      </c>
    </row>
    <row r="208" spans="1:2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tr">
        <f t="shared" si="18"/>
        <v>5000 to 9999</v>
      </c>
      <c r="G208" s="19">
        <f t="shared" si="19"/>
        <v>38.844444444444441</v>
      </c>
      <c r="H208" t="s">
        <v>74</v>
      </c>
      <c r="I208">
        <v>57</v>
      </c>
      <c r="J208" s="10">
        <f t="shared" si="15"/>
        <v>61.333333333333336</v>
      </c>
      <c r="K208" t="s">
        <v>21</v>
      </c>
      <c r="L208" t="s">
        <v>22</v>
      </c>
      <c r="M208">
        <v>1267250400</v>
      </c>
      <c r="N208">
        <v>1268028000</v>
      </c>
      <c r="O208" s="8">
        <f t="shared" si="16"/>
        <v>40236.25</v>
      </c>
      <c r="P208" s="8">
        <f t="shared" si="17"/>
        <v>40245.25</v>
      </c>
      <c r="Q208" t="b">
        <v>0</v>
      </c>
      <c r="R208" t="b">
        <v>0</v>
      </c>
      <c r="S208" t="s">
        <v>119</v>
      </c>
      <c r="T208" t="str" cm="1">
        <f t="array" ref="T208:U208">_xlfn.TEXTSPLIT(S208,"/")</f>
        <v>publishing</v>
      </c>
      <c r="U208" t="str">
        <v>fiction</v>
      </c>
    </row>
    <row r="209" spans="1:21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tr">
        <f t="shared" si="18"/>
        <v>1000 to 4999</v>
      </c>
      <c r="G209" s="19">
        <f t="shared" si="19"/>
        <v>425.7</v>
      </c>
      <c r="H209" t="s">
        <v>20</v>
      </c>
      <c r="I209">
        <v>43</v>
      </c>
      <c r="J209" s="10">
        <f t="shared" si="15"/>
        <v>99</v>
      </c>
      <c r="K209" t="s">
        <v>21</v>
      </c>
      <c r="L209" t="s">
        <v>22</v>
      </c>
      <c r="M209">
        <v>1535432400</v>
      </c>
      <c r="N209">
        <v>1537160400</v>
      </c>
      <c r="O209" s="8">
        <f t="shared" si="16"/>
        <v>43340.208333333328</v>
      </c>
      <c r="P209" s="8">
        <f t="shared" si="17"/>
        <v>43360.208333333328</v>
      </c>
      <c r="Q209" t="b">
        <v>0</v>
      </c>
      <c r="R209" t="b">
        <v>1</v>
      </c>
      <c r="S209" t="s">
        <v>23</v>
      </c>
      <c r="T209" t="str" cm="1">
        <f t="array" ref="T209:U209">_xlfn.TEXTSPLIT(S209,"/")</f>
        <v>music</v>
      </c>
      <c r="U209" t="str">
        <v>rock</v>
      </c>
    </row>
    <row r="210" spans="1:2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tr">
        <f t="shared" si="18"/>
        <v>Greater than or equal to 50000</v>
      </c>
      <c r="G210" s="19">
        <f t="shared" si="19"/>
        <v>101.12239715591672</v>
      </c>
      <c r="H210" t="s">
        <v>20</v>
      </c>
      <c r="I210">
        <v>2053</v>
      </c>
      <c r="J210" s="10">
        <f t="shared" si="15"/>
        <v>96.984900146127615</v>
      </c>
      <c r="K210" t="s">
        <v>21</v>
      </c>
      <c r="L210" t="s">
        <v>22</v>
      </c>
      <c r="M210">
        <v>1510207200</v>
      </c>
      <c r="N210">
        <v>1512280800</v>
      </c>
      <c r="O210" s="8">
        <f t="shared" si="16"/>
        <v>43048.25</v>
      </c>
      <c r="P210" s="8">
        <f t="shared" si="17"/>
        <v>43072.25</v>
      </c>
      <c r="Q210" t="b">
        <v>0</v>
      </c>
      <c r="R210" t="b">
        <v>0</v>
      </c>
      <c r="S210" t="s">
        <v>42</v>
      </c>
      <c r="T210" t="str" cm="1">
        <f t="array" ref="T210:U210">_xlfn.TEXTSPLIT(S210,"/")</f>
        <v>film &amp; video</v>
      </c>
      <c r="U210" t="str">
        <v>documentary</v>
      </c>
    </row>
    <row r="211" spans="1:2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tr">
        <f t="shared" si="18"/>
        <v>Greater than or equal to 50000</v>
      </c>
      <c r="G211" s="19">
        <f t="shared" si="19"/>
        <v>21.188688946015425</v>
      </c>
      <c r="H211" t="s">
        <v>47</v>
      </c>
      <c r="I211">
        <v>808</v>
      </c>
      <c r="J211" s="10">
        <f t="shared" si="15"/>
        <v>51.004950495049506</v>
      </c>
      <c r="K211" t="s">
        <v>26</v>
      </c>
      <c r="L211" t="s">
        <v>27</v>
      </c>
      <c r="M211">
        <v>1462510800</v>
      </c>
      <c r="N211">
        <v>1463115600</v>
      </c>
      <c r="O211" s="8">
        <f t="shared" si="16"/>
        <v>42496.208333333328</v>
      </c>
      <c r="P211" s="8">
        <f t="shared" si="17"/>
        <v>42503.208333333328</v>
      </c>
      <c r="Q211" t="b">
        <v>0</v>
      </c>
      <c r="R211" t="b">
        <v>0</v>
      </c>
      <c r="S211" t="s">
        <v>42</v>
      </c>
      <c r="T211" t="str" cm="1">
        <f t="array" ref="T211:U211">_xlfn.TEXTSPLIT(S211,"/")</f>
        <v>film &amp; video</v>
      </c>
      <c r="U211" t="str">
        <v>documentary</v>
      </c>
    </row>
    <row r="212" spans="1:2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tr">
        <f t="shared" si="18"/>
        <v>5000 to 9999</v>
      </c>
      <c r="G212" s="19">
        <f t="shared" si="19"/>
        <v>67.425531914893625</v>
      </c>
      <c r="H212" t="s">
        <v>14</v>
      </c>
      <c r="I212">
        <v>226</v>
      </c>
      <c r="J212" s="10">
        <f t="shared" si="15"/>
        <v>28.044247787610619</v>
      </c>
      <c r="K212" t="s">
        <v>36</v>
      </c>
      <c r="L212" t="s">
        <v>37</v>
      </c>
      <c r="M212">
        <v>1488520800</v>
      </c>
      <c r="N212">
        <v>1490850000</v>
      </c>
      <c r="O212" s="8">
        <f t="shared" si="16"/>
        <v>42797.25</v>
      </c>
      <c r="P212" s="8">
        <f t="shared" si="17"/>
        <v>42824.208333333328</v>
      </c>
      <c r="Q212" t="b">
        <v>0</v>
      </c>
      <c r="R212" t="b">
        <v>0</v>
      </c>
      <c r="S212" t="s">
        <v>474</v>
      </c>
      <c r="T212" t="str" cm="1">
        <f t="array" ref="T212:U212">_xlfn.TEXTSPLIT(S212,"/")</f>
        <v>film &amp; video</v>
      </c>
      <c r="U212" t="str">
        <v>science fiction</v>
      </c>
    </row>
    <row r="213" spans="1:21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tr">
        <f t="shared" si="18"/>
        <v>Greater than or equal to 50000</v>
      </c>
      <c r="G213" s="19">
        <f t="shared" si="19"/>
        <v>94.923371647509583</v>
      </c>
      <c r="H213" t="s">
        <v>14</v>
      </c>
      <c r="I213">
        <v>1625</v>
      </c>
      <c r="J213" s="10">
        <f t="shared" si="15"/>
        <v>60.984615384615381</v>
      </c>
      <c r="K213" t="s">
        <v>21</v>
      </c>
      <c r="L213" t="s">
        <v>22</v>
      </c>
      <c r="M213">
        <v>1377579600</v>
      </c>
      <c r="N213">
        <v>1379653200</v>
      </c>
      <c r="O213" s="8">
        <f t="shared" si="16"/>
        <v>41513.208333333336</v>
      </c>
      <c r="P213" s="8">
        <f t="shared" si="17"/>
        <v>41537.208333333336</v>
      </c>
      <c r="Q213" t="b">
        <v>0</v>
      </c>
      <c r="R213" t="b">
        <v>0</v>
      </c>
      <c r="S213" t="s">
        <v>33</v>
      </c>
      <c r="T213" t="str" cm="1">
        <f t="array" ref="T213:U213">_xlfn.TEXTSPLIT(S213,"/")</f>
        <v>theater</v>
      </c>
      <c r="U213" t="str">
        <v>plays</v>
      </c>
    </row>
    <row r="214" spans="1:21" x14ac:dyDescent="0.25">
      <c r="A214">
        <v>212</v>
      </c>
      <c r="B214" t="s">
        <v>477</v>
      </c>
      <c r="C214" s="3" t="s">
        <v>478</v>
      </c>
      <c r="D214" s="16">
        <v>8100</v>
      </c>
      <c r="E214">
        <v>12300</v>
      </c>
      <c r="F214" t="str">
        <f t="shared" si="18"/>
        <v>5000 to 9999</v>
      </c>
      <c r="G214" s="19">
        <f t="shared" si="19"/>
        <v>151.85185185185185</v>
      </c>
      <c r="H214" t="s">
        <v>20</v>
      </c>
      <c r="I214">
        <v>168</v>
      </c>
      <c r="J214" s="10">
        <f t="shared" si="15"/>
        <v>73.214285714285708</v>
      </c>
      <c r="K214" t="s">
        <v>21</v>
      </c>
      <c r="L214" t="s">
        <v>22</v>
      </c>
      <c r="M214">
        <v>1576389600</v>
      </c>
      <c r="N214">
        <v>1580364000</v>
      </c>
      <c r="O214" s="8">
        <f t="shared" si="16"/>
        <v>43814.25</v>
      </c>
      <c r="P214" s="8">
        <f t="shared" si="17"/>
        <v>43860.25</v>
      </c>
      <c r="Q214" t="b">
        <v>0</v>
      </c>
      <c r="R214" t="b">
        <v>0</v>
      </c>
      <c r="S214" t="s">
        <v>33</v>
      </c>
      <c r="T214" t="str" cm="1">
        <f t="array" ref="T214:U214">_xlfn.TEXTSPLIT(S214,"/")</f>
        <v>theater</v>
      </c>
      <c r="U214" t="str">
        <v>plays</v>
      </c>
    </row>
    <row r="215" spans="1:21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tr">
        <f t="shared" si="18"/>
        <v>Greater than or equal to 50000</v>
      </c>
      <c r="G215" s="19">
        <f t="shared" si="19"/>
        <v>195.16382252559728</v>
      </c>
      <c r="H215" t="s">
        <v>20</v>
      </c>
      <c r="I215">
        <v>4289</v>
      </c>
      <c r="J215" s="10">
        <f t="shared" si="15"/>
        <v>39.997435299603637</v>
      </c>
      <c r="K215" t="s">
        <v>21</v>
      </c>
      <c r="L215" t="s">
        <v>22</v>
      </c>
      <c r="M215">
        <v>1289019600</v>
      </c>
      <c r="N215">
        <v>1289714400</v>
      </c>
      <c r="O215" s="8">
        <f t="shared" si="16"/>
        <v>40488.208333333336</v>
      </c>
      <c r="P215" s="8">
        <f t="shared" si="17"/>
        <v>40496.25</v>
      </c>
      <c r="Q215" t="b">
        <v>0</v>
      </c>
      <c r="R215" t="b">
        <v>1</v>
      </c>
      <c r="S215" t="s">
        <v>60</v>
      </c>
      <c r="T215" t="str" cm="1">
        <f t="array" ref="T215:U215">_xlfn.TEXTSPLIT(S215,"/")</f>
        <v>music</v>
      </c>
      <c r="U215" t="str">
        <v>indie rock</v>
      </c>
    </row>
    <row r="216" spans="1:2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tr">
        <f t="shared" si="18"/>
        <v>1000 to 4999</v>
      </c>
      <c r="G216" s="19">
        <f t="shared" si="19"/>
        <v>1023.1428571428571</v>
      </c>
      <c r="H216" t="s">
        <v>20</v>
      </c>
      <c r="I216">
        <v>165</v>
      </c>
      <c r="J216" s="10">
        <f t="shared" si="15"/>
        <v>86.812121212121212</v>
      </c>
      <c r="K216" t="s">
        <v>21</v>
      </c>
      <c r="L216" t="s">
        <v>22</v>
      </c>
      <c r="M216">
        <v>1282194000</v>
      </c>
      <c r="N216">
        <v>1282712400</v>
      </c>
      <c r="O216" s="8">
        <f t="shared" si="16"/>
        <v>40409.208333333336</v>
      </c>
      <c r="P216" s="8">
        <f t="shared" si="17"/>
        <v>40415.208333333336</v>
      </c>
      <c r="Q216" t="b">
        <v>0</v>
      </c>
      <c r="R216" t="b">
        <v>0</v>
      </c>
      <c r="S216" t="s">
        <v>23</v>
      </c>
      <c r="T216" t="str" cm="1">
        <f t="array" ref="T216:U216">_xlfn.TEXTSPLIT(S216,"/")</f>
        <v>music</v>
      </c>
      <c r="U216" t="str">
        <v>rock</v>
      </c>
    </row>
    <row r="217" spans="1:2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tr">
        <f t="shared" si="18"/>
        <v>Greater than or equal to 50000</v>
      </c>
      <c r="G217" s="19">
        <f t="shared" si="19"/>
        <v>3.841836734693878</v>
      </c>
      <c r="H217" t="s">
        <v>14</v>
      </c>
      <c r="I217">
        <v>143</v>
      </c>
      <c r="J217" s="10">
        <f t="shared" si="15"/>
        <v>42.125874125874127</v>
      </c>
      <c r="K217" t="s">
        <v>21</v>
      </c>
      <c r="L217" t="s">
        <v>22</v>
      </c>
      <c r="M217">
        <v>1550037600</v>
      </c>
      <c r="N217">
        <v>1550210400</v>
      </c>
      <c r="O217" s="8">
        <f t="shared" si="16"/>
        <v>43509.25</v>
      </c>
      <c r="P217" s="8">
        <f t="shared" si="17"/>
        <v>43511.25</v>
      </c>
      <c r="Q217" t="b">
        <v>0</v>
      </c>
      <c r="R217" t="b">
        <v>0</v>
      </c>
      <c r="S217" t="s">
        <v>33</v>
      </c>
      <c r="T217" t="str" cm="1">
        <f t="array" ref="T217:U217">_xlfn.TEXTSPLIT(S217,"/")</f>
        <v>theater</v>
      </c>
      <c r="U217" t="str">
        <v>plays</v>
      </c>
    </row>
    <row r="218" spans="1:21" x14ac:dyDescent="0.25">
      <c r="A218">
        <v>216</v>
      </c>
      <c r="B218" t="s">
        <v>485</v>
      </c>
      <c r="C218" s="3" t="s">
        <v>486</v>
      </c>
      <c r="D218" s="16">
        <v>121700</v>
      </c>
      <c r="E218">
        <v>188721</v>
      </c>
      <c r="F218" t="str">
        <f t="shared" si="18"/>
        <v>Greater than or equal to 50000</v>
      </c>
      <c r="G218" s="19">
        <f t="shared" si="19"/>
        <v>155.07066557107643</v>
      </c>
      <c r="H218" t="s">
        <v>20</v>
      </c>
      <c r="I218">
        <v>1815</v>
      </c>
      <c r="J218" s="10">
        <f t="shared" si="15"/>
        <v>103.97851239669421</v>
      </c>
      <c r="K218" t="s">
        <v>21</v>
      </c>
      <c r="L218" t="s">
        <v>22</v>
      </c>
      <c r="M218">
        <v>1321941600</v>
      </c>
      <c r="N218">
        <v>1322114400</v>
      </c>
      <c r="O218" s="8">
        <f t="shared" si="16"/>
        <v>40869.25</v>
      </c>
      <c r="P218" s="8">
        <f t="shared" si="17"/>
        <v>40871.25</v>
      </c>
      <c r="Q218" t="b">
        <v>0</v>
      </c>
      <c r="R218" t="b">
        <v>0</v>
      </c>
      <c r="S218" t="s">
        <v>33</v>
      </c>
      <c r="T218" t="str" cm="1">
        <f t="array" ref="T218:U218">_xlfn.TEXTSPLIT(S218,"/")</f>
        <v>theater</v>
      </c>
      <c r="U218" t="str">
        <v>plays</v>
      </c>
    </row>
    <row r="219" spans="1:2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tr">
        <f t="shared" si="18"/>
        <v>Greater than or equal to 50000</v>
      </c>
      <c r="G219" s="19">
        <f t="shared" si="19"/>
        <v>44.753477588871718</v>
      </c>
      <c r="H219" t="s">
        <v>14</v>
      </c>
      <c r="I219">
        <v>934</v>
      </c>
      <c r="J219" s="10">
        <f t="shared" si="15"/>
        <v>62.003211991434689</v>
      </c>
      <c r="K219" t="s">
        <v>21</v>
      </c>
      <c r="L219" t="s">
        <v>22</v>
      </c>
      <c r="M219">
        <v>1556427600</v>
      </c>
      <c r="N219">
        <v>1557205200</v>
      </c>
      <c r="O219" s="8">
        <f t="shared" si="16"/>
        <v>43583.208333333328</v>
      </c>
      <c r="P219" s="8">
        <f t="shared" si="17"/>
        <v>43592.208333333328</v>
      </c>
      <c r="Q219" t="b">
        <v>0</v>
      </c>
      <c r="R219" t="b">
        <v>0</v>
      </c>
      <c r="S219" t="s">
        <v>474</v>
      </c>
      <c r="T219" t="str" cm="1">
        <f t="array" ref="T219:U219">_xlfn.TEXTSPLIT(S219,"/")</f>
        <v>film &amp; video</v>
      </c>
      <c r="U219" t="str">
        <v>science fiction</v>
      </c>
    </row>
    <row r="220" spans="1:2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tr">
        <f t="shared" si="18"/>
        <v>5000 to 9999</v>
      </c>
      <c r="G220" s="19">
        <f t="shared" si="19"/>
        <v>215.94736842105263</v>
      </c>
      <c r="H220" t="s">
        <v>20</v>
      </c>
      <c r="I220">
        <v>397</v>
      </c>
      <c r="J220" s="10">
        <f t="shared" si="15"/>
        <v>31.005037783375315</v>
      </c>
      <c r="K220" t="s">
        <v>40</v>
      </c>
      <c r="L220" t="s">
        <v>41</v>
      </c>
      <c r="M220">
        <v>1320991200</v>
      </c>
      <c r="N220">
        <v>1323928800</v>
      </c>
      <c r="O220" s="8">
        <f t="shared" si="16"/>
        <v>40858.25</v>
      </c>
      <c r="P220" s="8">
        <f t="shared" si="17"/>
        <v>40892.25</v>
      </c>
      <c r="Q220" t="b">
        <v>0</v>
      </c>
      <c r="R220" t="b">
        <v>1</v>
      </c>
      <c r="S220" t="s">
        <v>100</v>
      </c>
      <c r="T220" t="str" cm="1">
        <f t="array" ref="T220:U220">_xlfn.TEXTSPLIT(S220,"/")</f>
        <v>film &amp; video</v>
      </c>
      <c r="U220" t="str">
        <v>shorts</v>
      </c>
    </row>
    <row r="221" spans="1:2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tr">
        <f t="shared" si="18"/>
        <v>40000 to 44999</v>
      </c>
      <c r="G221" s="19">
        <f t="shared" si="19"/>
        <v>332.12709832134288</v>
      </c>
      <c r="H221" t="s">
        <v>20</v>
      </c>
      <c r="I221">
        <v>1539</v>
      </c>
      <c r="J221" s="10">
        <f t="shared" si="15"/>
        <v>89.991552956465242</v>
      </c>
      <c r="K221" t="s">
        <v>21</v>
      </c>
      <c r="L221" t="s">
        <v>22</v>
      </c>
      <c r="M221">
        <v>1345093200</v>
      </c>
      <c r="N221">
        <v>1346130000</v>
      </c>
      <c r="O221" s="8">
        <f t="shared" si="16"/>
        <v>41137.208333333336</v>
      </c>
      <c r="P221" s="8">
        <f t="shared" si="17"/>
        <v>41149.208333333336</v>
      </c>
      <c r="Q221" t="b">
        <v>0</v>
      </c>
      <c r="R221" t="b">
        <v>0</v>
      </c>
      <c r="S221" t="s">
        <v>71</v>
      </c>
      <c r="T221" t="str" cm="1">
        <f t="array" ref="T221:U221">_xlfn.TEXTSPLIT(S221,"/")</f>
        <v>film &amp; video</v>
      </c>
      <c r="U221" t="str">
        <v>animation</v>
      </c>
    </row>
    <row r="222" spans="1:2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tr">
        <f t="shared" si="18"/>
        <v>5000 to 9999</v>
      </c>
      <c r="G222" s="19">
        <f t="shared" si="19"/>
        <v>8.4430379746835449</v>
      </c>
      <c r="H222" t="s">
        <v>14</v>
      </c>
      <c r="I222">
        <v>17</v>
      </c>
      <c r="J222" s="10">
        <f t="shared" si="15"/>
        <v>39.235294117647058</v>
      </c>
      <c r="K222" t="s">
        <v>21</v>
      </c>
      <c r="L222" t="s">
        <v>22</v>
      </c>
      <c r="M222">
        <v>1309496400</v>
      </c>
      <c r="N222">
        <v>1311051600</v>
      </c>
      <c r="O222" s="8">
        <f t="shared" si="16"/>
        <v>40725.208333333336</v>
      </c>
      <c r="P222" s="8">
        <f t="shared" si="17"/>
        <v>40743.208333333336</v>
      </c>
      <c r="Q222" t="b">
        <v>1</v>
      </c>
      <c r="R222" t="b">
        <v>0</v>
      </c>
      <c r="S222" t="s">
        <v>33</v>
      </c>
      <c r="T222" t="str" cm="1">
        <f t="array" ref="T222:U222">_xlfn.TEXTSPLIT(S222,"/")</f>
        <v>theater</v>
      </c>
      <c r="U222" t="str">
        <v>plays</v>
      </c>
    </row>
    <row r="223" spans="1:21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tr">
        <f t="shared" si="18"/>
        <v>Greater than or equal to 50000</v>
      </c>
      <c r="G223" s="19">
        <f t="shared" si="19"/>
        <v>98.625514403292186</v>
      </c>
      <c r="H223" t="s">
        <v>14</v>
      </c>
      <c r="I223">
        <v>2179</v>
      </c>
      <c r="J223" s="10">
        <f t="shared" si="15"/>
        <v>54.993116108306566</v>
      </c>
      <c r="K223" t="s">
        <v>21</v>
      </c>
      <c r="L223" t="s">
        <v>22</v>
      </c>
      <c r="M223">
        <v>1340254800</v>
      </c>
      <c r="N223">
        <v>1340427600</v>
      </c>
      <c r="O223" s="8">
        <f t="shared" si="16"/>
        <v>41081.208333333336</v>
      </c>
      <c r="P223" s="8">
        <f t="shared" si="17"/>
        <v>41083.208333333336</v>
      </c>
      <c r="Q223" t="b">
        <v>1</v>
      </c>
      <c r="R223" t="b">
        <v>0</v>
      </c>
      <c r="S223" t="s">
        <v>17</v>
      </c>
      <c r="T223" t="str" cm="1">
        <f t="array" ref="T223:U223">_xlfn.TEXTSPLIT(S223,"/")</f>
        <v>food</v>
      </c>
      <c r="U223" t="str">
        <v>food trucks</v>
      </c>
    </row>
    <row r="224" spans="1:2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tr">
        <f t="shared" si="18"/>
        <v>1000 to 4999</v>
      </c>
      <c r="G224" s="19">
        <f t="shared" si="19"/>
        <v>137.97916666666669</v>
      </c>
      <c r="H224" t="s">
        <v>20</v>
      </c>
      <c r="I224">
        <v>138</v>
      </c>
      <c r="J224" s="10">
        <f t="shared" si="15"/>
        <v>47.992753623188406</v>
      </c>
      <c r="K224" t="s">
        <v>21</v>
      </c>
      <c r="L224" t="s">
        <v>22</v>
      </c>
      <c r="M224">
        <v>1412226000</v>
      </c>
      <c r="N224">
        <v>1412312400</v>
      </c>
      <c r="O224" s="8">
        <f t="shared" si="16"/>
        <v>41914.208333333336</v>
      </c>
      <c r="P224" s="8">
        <f t="shared" si="17"/>
        <v>41915.208333333336</v>
      </c>
      <c r="Q224" t="b">
        <v>0</v>
      </c>
      <c r="R224" t="b">
        <v>0</v>
      </c>
      <c r="S224" t="s">
        <v>122</v>
      </c>
      <c r="T224" t="str" cm="1">
        <f t="array" ref="T224:U224">_xlfn.TEXTSPLIT(S224,"/")</f>
        <v>photography</v>
      </c>
      <c r="U224" t="str">
        <v>photography books</v>
      </c>
    </row>
    <row r="225" spans="1:2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tr">
        <f t="shared" si="18"/>
        <v>Greater than or equal to 50000</v>
      </c>
      <c r="G225" s="19">
        <f t="shared" si="19"/>
        <v>93.81099656357388</v>
      </c>
      <c r="H225" t="s">
        <v>14</v>
      </c>
      <c r="I225">
        <v>931</v>
      </c>
      <c r="J225" s="10">
        <f t="shared" si="15"/>
        <v>87.966702470461868</v>
      </c>
      <c r="K225" t="s">
        <v>21</v>
      </c>
      <c r="L225" t="s">
        <v>22</v>
      </c>
      <c r="M225">
        <v>1458104400</v>
      </c>
      <c r="N225">
        <v>1459314000</v>
      </c>
      <c r="O225" s="8">
        <f t="shared" si="16"/>
        <v>42445.208333333328</v>
      </c>
      <c r="P225" s="8">
        <f t="shared" si="17"/>
        <v>42459.208333333328</v>
      </c>
      <c r="Q225" t="b">
        <v>0</v>
      </c>
      <c r="R225" t="b">
        <v>0</v>
      </c>
      <c r="S225" t="s">
        <v>33</v>
      </c>
      <c r="T225" t="str" cm="1">
        <f t="array" ref="T225:U225">_xlfn.TEXTSPLIT(S225,"/")</f>
        <v>theater</v>
      </c>
      <c r="U225" t="str">
        <v>plays</v>
      </c>
    </row>
    <row r="226" spans="1:2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tr">
        <f t="shared" si="18"/>
        <v>45000 to 49999</v>
      </c>
      <c r="G226" s="19">
        <f t="shared" si="19"/>
        <v>403.63930885529157</v>
      </c>
      <c r="H226" t="s">
        <v>20</v>
      </c>
      <c r="I226">
        <v>3594</v>
      </c>
      <c r="J226" s="10">
        <f t="shared" si="15"/>
        <v>51.999165275459099</v>
      </c>
      <c r="K226" t="s">
        <v>21</v>
      </c>
      <c r="L226" t="s">
        <v>22</v>
      </c>
      <c r="M226">
        <v>1411534800</v>
      </c>
      <c r="N226">
        <v>1415426400</v>
      </c>
      <c r="O226" s="8">
        <f t="shared" si="16"/>
        <v>41906.208333333336</v>
      </c>
      <c r="P226" s="8">
        <f t="shared" si="17"/>
        <v>41951.25</v>
      </c>
      <c r="Q226" t="b">
        <v>0</v>
      </c>
      <c r="R226" t="b">
        <v>0</v>
      </c>
      <c r="S226" t="s">
        <v>474</v>
      </c>
      <c r="T226" t="str" cm="1">
        <f t="array" ref="T226:U226">_xlfn.TEXTSPLIT(S226,"/")</f>
        <v>film &amp; video</v>
      </c>
      <c r="U226" t="str">
        <v>science fiction</v>
      </c>
    </row>
    <row r="227" spans="1:2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tr">
        <f t="shared" si="18"/>
        <v>Greater than or equal to 50000</v>
      </c>
      <c r="G227" s="19">
        <f t="shared" si="19"/>
        <v>260.1740412979351</v>
      </c>
      <c r="H227" t="s">
        <v>20</v>
      </c>
      <c r="I227">
        <v>5880</v>
      </c>
      <c r="J227" s="10">
        <f t="shared" si="15"/>
        <v>29.999659863945578</v>
      </c>
      <c r="K227" t="s">
        <v>21</v>
      </c>
      <c r="L227" t="s">
        <v>22</v>
      </c>
      <c r="M227">
        <v>1399093200</v>
      </c>
      <c r="N227">
        <v>1399093200</v>
      </c>
      <c r="O227" s="8">
        <f t="shared" si="16"/>
        <v>41762.208333333336</v>
      </c>
      <c r="P227" s="8">
        <f t="shared" si="17"/>
        <v>41762.208333333336</v>
      </c>
      <c r="Q227" t="b">
        <v>1</v>
      </c>
      <c r="R227" t="b">
        <v>0</v>
      </c>
      <c r="S227" t="s">
        <v>23</v>
      </c>
      <c r="T227" t="str" cm="1">
        <f t="array" ref="T227:U227">_xlfn.TEXTSPLIT(S227,"/")</f>
        <v>music</v>
      </c>
      <c r="U227" t="str">
        <v>rock</v>
      </c>
    </row>
    <row r="228" spans="1:2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tr">
        <f t="shared" si="18"/>
        <v>1000 to 4999</v>
      </c>
      <c r="G228" s="19">
        <f t="shared" si="19"/>
        <v>366.63333333333333</v>
      </c>
      <c r="H228" t="s">
        <v>20</v>
      </c>
      <c r="I228">
        <v>112</v>
      </c>
      <c r="J228" s="10">
        <f t="shared" si="15"/>
        <v>98.205357142857139</v>
      </c>
      <c r="K228" t="s">
        <v>21</v>
      </c>
      <c r="L228" t="s">
        <v>22</v>
      </c>
      <c r="M228">
        <v>1270702800</v>
      </c>
      <c r="N228">
        <v>1273899600</v>
      </c>
      <c r="O228" s="8">
        <f t="shared" si="16"/>
        <v>40276.208333333336</v>
      </c>
      <c r="P228" s="8">
        <f t="shared" si="17"/>
        <v>40313.208333333336</v>
      </c>
      <c r="Q228" t="b">
        <v>0</v>
      </c>
      <c r="R228" t="b">
        <v>0</v>
      </c>
      <c r="S228" t="s">
        <v>122</v>
      </c>
      <c r="T228" t="str" cm="1">
        <f t="array" ref="T228:U228">_xlfn.TEXTSPLIT(S228,"/")</f>
        <v>photography</v>
      </c>
      <c r="U228" t="str">
        <v>photography books</v>
      </c>
    </row>
    <row r="229" spans="1:2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tr">
        <f t="shared" si="18"/>
        <v>Greater than or equal to 50000</v>
      </c>
      <c r="G229" s="19">
        <f t="shared" si="19"/>
        <v>168.72085385878489</v>
      </c>
      <c r="H229" t="s">
        <v>20</v>
      </c>
      <c r="I229">
        <v>943</v>
      </c>
      <c r="J229" s="10">
        <f t="shared" si="15"/>
        <v>108.96182396606575</v>
      </c>
      <c r="K229" t="s">
        <v>21</v>
      </c>
      <c r="L229" t="s">
        <v>22</v>
      </c>
      <c r="M229">
        <v>1431666000</v>
      </c>
      <c r="N229">
        <v>1432184400</v>
      </c>
      <c r="O229" s="8">
        <f t="shared" si="16"/>
        <v>42139.208333333328</v>
      </c>
      <c r="P229" s="8">
        <f t="shared" si="17"/>
        <v>42145.208333333328</v>
      </c>
      <c r="Q229" t="b">
        <v>0</v>
      </c>
      <c r="R229" t="b">
        <v>0</v>
      </c>
      <c r="S229" t="s">
        <v>292</v>
      </c>
      <c r="T229" t="str" cm="1">
        <f t="array" ref="T229:U229">_xlfn.TEXTSPLIT(S229,"/")</f>
        <v>games</v>
      </c>
      <c r="U229" t="str">
        <v>mobile games</v>
      </c>
    </row>
    <row r="230" spans="1:2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tr">
        <f t="shared" si="18"/>
        <v>Greater than or equal to 50000</v>
      </c>
      <c r="G230" s="19">
        <f t="shared" si="19"/>
        <v>119.90717911530093</v>
      </c>
      <c r="H230" t="s">
        <v>20</v>
      </c>
      <c r="I230">
        <v>2468</v>
      </c>
      <c r="J230" s="10">
        <f t="shared" si="15"/>
        <v>66.998379254457049</v>
      </c>
      <c r="K230" t="s">
        <v>21</v>
      </c>
      <c r="L230" t="s">
        <v>22</v>
      </c>
      <c r="M230">
        <v>1472619600</v>
      </c>
      <c r="N230">
        <v>1474779600</v>
      </c>
      <c r="O230" s="8">
        <f t="shared" si="16"/>
        <v>42613.208333333328</v>
      </c>
      <c r="P230" s="8">
        <f t="shared" si="17"/>
        <v>42638.208333333328</v>
      </c>
      <c r="Q230" t="b">
        <v>0</v>
      </c>
      <c r="R230" t="b">
        <v>0</v>
      </c>
      <c r="S230" t="s">
        <v>71</v>
      </c>
      <c r="T230" t="str" cm="1">
        <f t="array" ref="T230:U230">_xlfn.TEXTSPLIT(S230,"/")</f>
        <v>film &amp; video</v>
      </c>
      <c r="U230" t="str">
        <v>animation</v>
      </c>
    </row>
    <row r="231" spans="1:2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tr">
        <f t="shared" si="18"/>
        <v>Greater than or equal to 50000</v>
      </c>
      <c r="G231" s="19">
        <f t="shared" si="19"/>
        <v>193.68925233644859</v>
      </c>
      <c r="H231" t="s">
        <v>20</v>
      </c>
      <c r="I231">
        <v>2551</v>
      </c>
      <c r="J231" s="10">
        <f t="shared" si="15"/>
        <v>64.99333594668758</v>
      </c>
      <c r="K231" t="s">
        <v>21</v>
      </c>
      <c r="L231" t="s">
        <v>22</v>
      </c>
      <c r="M231">
        <v>1496293200</v>
      </c>
      <c r="N231">
        <v>1500440400</v>
      </c>
      <c r="O231" s="8">
        <f t="shared" si="16"/>
        <v>42887.208333333328</v>
      </c>
      <c r="P231" s="8">
        <f t="shared" si="17"/>
        <v>42935.208333333328</v>
      </c>
      <c r="Q231" t="b">
        <v>0</v>
      </c>
      <c r="R231" t="b">
        <v>1</v>
      </c>
      <c r="S231" t="s">
        <v>292</v>
      </c>
      <c r="T231" t="str" cm="1">
        <f t="array" ref="T231:U231">_xlfn.TEXTSPLIT(S231,"/")</f>
        <v>games</v>
      </c>
      <c r="U231" t="str">
        <v>mobile games</v>
      </c>
    </row>
    <row r="232" spans="1:2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tr">
        <f t="shared" si="18"/>
        <v>1000 to 4999</v>
      </c>
      <c r="G232" s="19">
        <f t="shared" si="19"/>
        <v>420.16666666666669</v>
      </c>
      <c r="H232" t="s">
        <v>20</v>
      </c>
      <c r="I232">
        <v>101</v>
      </c>
      <c r="J232" s="10">
        <f t="shared" si="15"/>
        <v>99.841584158415841</v>
      </c>
      <c r="K232" t="s">
        <v>21</v>
      </c>
      <c r="L232" t="s">
        <v>22</v>
      </c>
      <c r="M232">
        <v>1575612000</v>
      </c>
      <c r="N232">
        <v>1575612000</v>
      </c>
      <c r="O232" s="8">
        <f t="shared" si="16"/>
        <v>43805.25</v>
      </c>
      <c r="P232" s="8">
        <f t="shared" si="17"/>
        <v>43805.25</v>
      </c>
      <c r="Q232" t="b">
        <v>0</v>
      </c>
      <c r="R232" t="b">
        <v>0</v>
      </c>
      <c r="S232" t="s">
        <v>89</v>
      </c>
      <c r="T232" t="str" cm="1">
        <f t="array" ref="T232:U232">_xlfn.TEXTSPLIT(S232,"/")</f>
        <v>games</v>
      </c>
      <c r="U232" t="str">
        <v>video games</v>
      </c>
    </row>
    <row r="233" spans="1:2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tr">
        <f t="shared" si="18"/>
        <v>5000 to 9999</v>
      </c>
      <c r="G233" s="19">
        <f t="shared" si="19"/>
        <v>76.708333333333329</v>
      </c>
      <c r="H233" t="s">
        <v>74</v>
      </c>
      <c r="I233">
        <v>67</v>
      </c>
      <c r="J233" s="10">
        <f t="shared" si="15"/>
        <v>82.432835820895519</v>
      </c>
      <c r="K233" t="s">
        <v>21</v>
      </c>
      <c r="L233" t="s">
        <v>22</v>
      </c>
      <c r="M233">
        <v>1369112400</v>
      </c>
      <c r="N233">
        <v>1374123600</v>
      </c>
      <c r="O233" s="8">
        <f t="shared" si="16"/>
        <v>41415.208333333336</v>
      </c>
      <c r="P233" s="8">
        <f t="shared" si="17"/>
        <v>41473.208333333336</v>
      </c>
      <c r="Q233" t="b">
        <v>0</v>
      </c>
      <c r="R233" t="b">
        <v>0</v>
      </c>
      <c r="S233" t="s">
        <v>33</v>
      </c>
      <c r="T233" t="str" cm="1">
        <f t="array" ref="T233:U233">_xlfn.TEXTSPLIT(S233,"/")</f>
        <v>theater</v>
      </c>
      <c r="U233" t="str">
        <v>plays</v>
      </c>
    </row>
    <row r="234" spans="1:21" x14ac:dyDescent="0.25">
      <c r="A234">
        <v>232</v>
      </c>
      <c r="B234" t="s">
        <v>516</v>
      </c>
      <c r="C234" s="3" t="s">
        <v>517</v>
      </c>
      <c r="D234" s="16">
        <v>3400</v>
      </c>
      <c r="E234">
        <v>5823</v>
      </c>
      <c r="F234" t="str">
        <f t="shared" si="18"/>
        <v>1000 to 4999</v>
      </c>
      <c r="G234" s="19">
        <f t="shared" si="19"/>
        <v>171.26470588235293</v>
      </c>
      <c r="H234" t="s">
        <v>20</v>
      </c>
      <c r="I234">
        <v>92</v>
      </c>
      <c r="J234" s="10">
        <f t="shared" si="15"/>
        <v>63.293478260869563</v>
      </c>
      <c r="K234" t="s">
        <v>21</v>
      </c>
      <c r="L234" t="s">
        <v>22</v>
      </c>
      <c r="M234">
        <v>1469422800</v>
      </c>
      <c r="N234">
        <v>1469509200</v>
      </c>
      <c r="O234" s="8">
        <f t="shared" si="16"/>
        <v>42576.208333333328</v>
      </c>
      <c r="P234" s="8">
        <f t="shared" si="17"/>
        <v>42577.208333333328</v>
      </c>
      <c r="Q234" t="b">
        <v>0</v>
      </c>
      <c r="R234" t="b">
        <v>0</v>
      </c>
      <c r="S234" t="s">
        <v>33</v>
      </c>
      <c r="T234" t="str" cm="1">
        <f t="array" ref="T234:U234">_xlfn.TEXTSPLIT(S234,"/")</f>
        <v>theater</v>
      </c>
      <c r="U234" t="str">
        <v>plays</v>
      </c>
    </row>
    <row r="235" spans="1:2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tr">
        <f t="shared" si="18"/>
        <v>1000 to 4999</v>
      </c>
      <c r="G235" s="19">
        <f t="shared" si="19"/>
        <v>157.89473684210526</v>
      </c>
      <c r="H235" t="s">
        <v>20</v>
      </c>
      <c r="I235">
        <v>62</v>
      </c>
      <c r="J235" s="10">
        <f t="shared" si="15"/>
        <v>96.774193548387103</v>
      </c>
      <c r="K235" t="s">
        <v>21</v>
      </c>
      <c r="L235" t="s">
        <v>22</v>
      </c>
      <c r="M235">
        <v>1307854800</v>
      </c>
      <c r="N235">
        <v>1309237200</v>
      </c>
      <c r="O235" s="8">
        <f t="shared" si="16"/>
        <v>40706.208333333336</v>
      </c>
      <c r="P235" s="8">
        <f t="shared" si="17"/>
        <v>40722.208333333336</v>
      </c>
      <c r="Q235" t="b">
        <v>0</v>
      </c>
      <c r="R235" t="b">
        <v>0</v>
      </c>
      <c r="S235" t="s">
        <v>71</v>
      </c>
      <c r="T235" t="str" cm="1">
        <f t="array" ref="T235:U235">_xlfn.TEXTSPLIT(S235,"/")</f>
        <v>film &amp; video</v>
      </c>
      <c r="U235" t="str">
        <v>animation</v>
      </c>
    </row>
    <row r="236" spans="1:2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tr">
        <f t="shared" si="18"/>
        <v>5000 to 9999</v>
      </c>
      <c r="G236" s="19">
        <f t="shared" si="19"/>
        <v>109.08</v>
      </c>
      <c r="H236" t="s">
        <v>20</v>
      </c>
      <c r="I236">
        <v>149</v>
      </c>
      <c r="J236" s="10">
        <f t="shared" si="15"/>
        <v>54.906040268456373</v>
      </c>
      <c r="K236" t="s">
        <v>107</v>
      </c>
      <c r="L236" t="s">
        <v>108</v>
      </c>
      <c r="M236">
        <v>1503378000</v>
      </c>
      <c r="N236">
        <v>1503982800</v>
      </c>
      <c r="O236" s="8">
        <f t="shared" si="16"/>
        <v>42969.208333333328</v>
      </c>
      <c r="P236" s="8">
        <f t="shared" si="17"/>
        <v>42976.208333333328</v>
      </c>
      <c r="Q236" t="b">
        <v>0</v>
      </c>
      <c r="R236" t="b">
        <v>1</v>
      </c>
      <c r="S236" t="s">
        <v>89</v>
      </c>
      <c r="T236" t="str" cm="1">
        <f t="array" ref="T236:U236">_xlfn.TEXTSPLIT(S236,"/")</f>
        <v>games</v>
      </c>
      <c r="U236" t="str">
        <v>video games</v>
      </c>
    </row>
    <row r="237" spans="1:21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tr">
        <f t="shared" si="18"/>
        <v>5000 to 9999</v>
      </c>
      <c r="G237" s="19">
        <f t="shared" si="19"/>
        <v>41.732558139534881</v>
      </c>
      <c r="H237" t="s">
        <v>14</v>
      </c>
      <c r="I237">
        <v>92</v>
      </c>
      <c r="J237" s="10">
        <f t="shared" si="15"/>
        <v>39.010869565217391</v>
      </c>
      <c r="K237" t="s">
        <v>21</v>
      </c>
      <c r="L237" t="s">
        <v>22</v>
      </c>
      <c r="M237">
        <v>1486965600</v>
      </c>
      <c r="N237">
        <v>1487397600</v>
      </c>
      <c r="O237" s="8">
        <f t="shared" si="16"/>
        <v>42779.25</v>
      </c>
      <c r="P237" s="8">
        <f t="shared" si="17"/>
        <v>42784.25</v>
      </c>
      <c r="Q237" t="b">
        <v>0</v>
      </c>
      <c r="R237" t="b">
        <v>0</v>
      </c>
      <c r="S237" t="s">
        <v>71</v>
      </c>
      <c r="T237" t="str" cm="1">
        <f t="array" ref="T237:U237">_xlfn.TEXTSPLIT(S237,"/")</f>
        <v>film &amp; video</v>
      </c>
      <c r="U237" t="str">
        <v>animation</v>
      </c>
    </row>
    <row r="238" spans="1:2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tr">
        <f t="shared" si="18"/>
        <v>35000 to 39999</v>
      </c>
      <c r="G238" s="19">
        <f t="shared" si="19"/>
        <v>10.944303797468354</v>
      </c>
      <c r="H238" t="s">
        <v>14</v>
      </c>
      <c r="I238">
        <v>57</v>
      </c>
      <c r="J238" s="10">
        <f t="shared" si="15"/>
        <v>75.84210526315789</v>
      </c>
      <c r="K238" t="s">
        <v>26</v>
      </c>
      <c r="L238" t="s">
        <v>27</v>
      </c>
      <c r="M238">
        <v>1561438800</v>
      </c>
      <c r="N238">
        <v>1562043600</v>
      </c>
      <c r="O238" s="8">
        <f t="shared" si="16"/>
        <v>43641.208333333328</v>
      </c>
      <c r="P238" s="8">
        <f t="shared" si="17"/>
        <v>43648.208333333328</v>
      </c>
      <c r="Q238" t="b">
        <v>0</v>
      </c>
      <c r="R238" t="b">
        <v>1</v>
      </c>
      <c r="S238" t="s">
        <v>23</v>
      </c>
      <c r="T238" t="str" cm="1">
        <f t="array" ref="T238:U238">_xlfn.TEXTSPLIT(S238,"/")</f>
        <v>music</v>
      </c>
      <c r="U238" t="str">
        <v>rock</v>
      </c>
    </row>
    <row r="239" spans="1:21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tr">
        <f t="shared" si="18"/>
        <v>5000 to 9999</v>
      </c>
      <c r="G239" s="19">
        <f t="shared" si="19"/>
        <v>159.3763440860215</v>
      </c>
      <c r="H239" t="s">
        <v>20</v>
      </c>
      <c r="I239">
        <v>329</v>
      </c>
      <c r="J239" s="10">
        <f t="shared" si="15"/>
        <v>45.051671732522799</v>
      </c>
      <c r="K239" t="s">
        <v>21</v>
      </c>
      <c r="L239" t="s">
        <v>22</v>
      </c>
      <c r="M239">
        <v>1398402000</v>
      </c>
      <c r="N239">
        <v>1398574800</v>
      </c>
      <c r="O239" s="8">
        <f t="shared" si="16"/>
        <v>41754.208333333336</v>
      </c>
      <c r="P239" s="8">
        <f t="shared" si="17"/>
        <v>41756.208333333336</v>
      </c>
      <c r="Q239" t="b">
        <v>0</v>
      </c>
      <c r="R239" t="b">
        <v>0</v>
      </c>
      <c r="S239" t="s">
        <v>71</v>
      </c>
      <c r="T239" t="str" cm="1">
        <f t="array" ref="T239:U239">_xlfn.TEXTSPLIT(S239,"/")</f>
        <v>film &amp; video</v>
      </c>
      <c r="U239" t="str">
        <v>animation</v>
      </c>
    </row>
    <row r="240" spans="1:21" x14ac:dyDescent="0.25">
      <c r="A240">
        <v>238</v>
      </c>
      <c r="B240" t="s">
        <v>528</v>
      </c>
      <c r="C240" s="3" t="s">
        <v>529</v>
      </c>
      <c r="D240" s="16">
        <v>2400</v>
      </c>
      <c r="E240">
        <v>10138</v>
      </c>
      <c r="F240" t="str">
        <f t="shared" si="18"/>
        <v>1000 to 4999</v>
      </c>
      <c r="G240" s="19">
        <f t="shared" si="19"/>
        <v>422.41666666666669</v>
      </c>
      <c r="H240" t="s">
        <v>20</v>
      </c>
      <c r="I240">
        <v>97</v>
      </c>
      <c r="J240" s="10">
        <f t="shared" si="15"/>
        <v>104.51546391752578</v>
      </c>
      <c r="K240" t="s">
        <v>36</v>
      </c>
      <c r="L240" t="s">
        <v>37</v>
      </c>
      <c r="M240">
        <v>1513231200</v>
      </c>
      <c r="N240">
        <v>1515391200</v>
      </c>
      <c r="O240" s="8">
        <f t="shared" si="16"/>
        <v>43083.25</v>
      </c>
      <c r="P240" s="8">
        <f t="shared" si="17"/>
        <v>43108.25</v>
      </c>
      <c r="Q240" t="b">
        <v>0</v>
      </c>
      <c r="R240" t="b">
        <v>1</v>
      </c>
      <c r="S240" t="s">
        <v>33</v>
      </c>
      <c r="T240" t="str" cm="1">
        <f t="array" ref="T240:U240">_xlfn.TEXTSPLIT(S240,"/")</f>
        <v>theater</v>
      </c>
      <c r="U240" t="str">
        <v>plays</v>
      </c>
    </row>
    <row r="241" spans="1:2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tr">
        <f t="shared" si="18"/>
        <v>1000 to 4999</v>
      </c>
      <c r="G241" s="19">
        <f t="shared" si="19"/>
        <v>97.71875</v>
      </c>
      <c r="H241" t="s">
        <v>14</v>
      </c>
      <c r="I241">
        <v>41</v>
      </c>
      <c r="J241" s="10">
        <f t="shared" si="15"/>
        <v>76.268292682926827</v>
      </c>
      <c r="K241" t="s">
        <v>21</v>
      </c>
      <c r="L241" t="s">
        <v>22</v>
      </c>
      <c r="M241">
        <v>1440824400</v>
      </c>
      <c r="N241">
        <v>1441170000</v>
      </c>
      <c r="O241" s="8">
        <f t="shared" si="16"/>
        <v>42245.208333333328</v>
      </c>
      <c r="P241" s="8">
        <f t="shared" si="17"/>
        <v>42249.208333333328</v>
      </c>
      <c r="Q241" t="b">
        <v>0</v>
      </c>
      <c r="R241" t="b">
        <v>0</v>
      </c>
      <c r="S241" t="s">
        <v>65</v>
      </c>
      <c r="T241" t="str" cm="1">
        <f t="array" ref="T241:U241">_xlfn.TEXTSPLIT(S241,"/")</f>
        <v>technology</v>
      </c>
      <c r="U241" t="str">
        <v>wearables</v>
      </c>
    </row>
    <row r="242" spans="1:21" x14ac:dyDescent="0.25">
      <c r="A242">
        <v>240</v>
      </c>
      <c r="B242" t="s">
        <v>532</v>
      </c>
      <c r="C242" s="3" t="s">
        <v>533</v>
      </c>
      <c r="D242" s="16">
        <v>29400</v>
      </c>
      <c r="E242">
        <v>123124</v>
      </c>
      <c r="F242" t="str">
        <f t="shared" si="18"/>
        <v>25000 to 29999</v>
      </c>
      <c r="G242" s="19">
        <f t="shared" si="19"/>
        <v>418.78911564625849</v>
      </c>
      <c r="H242" t="s">
        <v>20</v>
      </c>
      <c r="I242">
        <v>1784</v>
      </c>
      <c r="J242" s="10">
        <f t="shared" si="15"/>
        <v>69.015695067264573</v>
      </c>
      <c r="K242" t="s">
        <v>21</v>
      </c>
      <c r="L242" t="s">
        <v>22</v>
      </c>
      <c r="M242">
        <v>1281070800</v>
      </c>
      <c r="N242">
        <v>1281157200</v>
      </c>
      <c r="O242" s="8">
        <f t="shared" si="16"/>
        <v>40396.208333333336</v>
      </c>
      <c r="P242" s="8">
        <f t="shared" si="17"/>
        <v>40397.208333333336</v>
      </c>
      <c r="Q242" t="b">
        <v>0</v>
      </c>
      <c r="R242" t="b">
        <v>0</v>
      </c>
      <c r="S242" t="s">
        <v>33</v>
      </c>
      <c r="T242" t="str" cm="1">
        <f t="array" ref="T242:U242">_xlfn.TEXTSPLIT(S242,"/")</f>
        <v>theater</v>
      </c>
      <c r="U242" t="str">
        <v>plays</v>
      </c>
    </row>
    <row r="243" spans="1:2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tr">
        <f t="shared" si="18"/>
        <v>Greater than or equal to 50000</v>
      </c>
      <c r="G243" s="19">
        <f t="shared" si="19"/>
        <v>101.91632047477745</v>
      </c>
      <c r="H243" t="s">
        <v>20</v>
      </c>
      <c r="I243">
        <v>1684</v>
      </c>
      <c r="J243" s="10">
        <f t="shared" si="15"/>
        <v>101.97684085510689</v>
      </c>
      <c r="K243" t="s">
        <v>26</v>
      </c>
      <c r="L243" t="s">
        <v>27</v>
      </c>
      <c r="M243">
        <v>1397365200</v>
      </c>
      <c r="N243">
        <v>1398229200</v>
      </c>
      <c r="O243" s="8">
        <f t="shared" si="16"/>
        <v>41742.208333333336</v>
      </c>
      <c r="P243" s="8">
        <f t="shared" si="17"/>
        <v>41752.208333333336</v>
      </c>
      <c r="Q243" t="b">
        <v>0</v>
      </c>
      <c r="R243" t="b">
        <v>1</v>
      </c>
      <c r="S243" t="s">
        <v>68</v>
      </c>
      <c r="T243" t="str" cm="1">
        <f t="array" ref="T243:U243">_xlfn.TEXTSPLIT(S243,"/")</f>
        <v>publishing</v>
      </c>
      <c r="U243" t="str">
        <v>nonfiction</v>
      </c>
    </row>
    <row r="244" spans="1:2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tr">
        <f t="shared" si="18"/>
        <v>5000 to 9999</v>
      </c>
      <c r="G244" s="19">
        <f t="shared" si="19"/>
        <v>127.72619047619047</v>
      </c>
      <c r="H244" t="s">
        <v>20</v>
      </c>
      <c r="I244">
        <v>250</v>
      </c>
      <c r="J244" s="10">
        <f t="shared" si="15"/>
        <v>42.915999999999997</v>
      </c>
      <c r="K244" t="s">
        <v>21</v>
      </c>
      <c r="L244" t="s">
        <v>22</v>
      </c>
      <c r="M244">
        <v>1494392400</v>
      </c>
      <c r="N244">
        <v>1495256400</v>
      </c>
      <c r="O244" s="8">
        <f t="shared" si="16"/>
        <v>42865.208333333328</v>
      </c>
      <c r="P244" s="8">
        <f t="shared" si="17"/>
        <v>42875.208333333328</v>
      </c>
      <c r="Q244" t="b">
        <v>0</v>
      </c>
      <c r="R244" t="b">
        <v>1</v>
      </c>
      <c r="S244" t="s">
        <v>23</v>
      </c>
      <c r="T244" t="str" cm="1">
        <f t="array" ref="T244:U244">_xlfn.TEXTSPLIT(S244,"/")</f>
        <v>music</v>
      </c>
      <c r="U244" t="str">
        <v>rock</v>
      </c>
    </row>
    <row r="245" spans="1:21" ht="31.5" x14ac:dyDescent="0.25">
      <c r="A245">
        <v>243</v>
      </c>
      <c r="B245" t="s">
        <v>538</v>
      </c>
      <c r="C245" s="3" t="s">
        <v>539</v>
      </c>
      <c r="D245" s="16">
        <v>2300</v>
      </c>
      <c r="E245">
        <v>10240</v>
      </c>
      <c r="F245" t="str">
        <f t="shared" si="18"/>
        <v>1000 to 4999</v>
      </c>
      <c r="G245" s="19">
        <f t="shared" si="19"/>
        <v>445.21739130434781</v>
      </c>
      <c r="H245" t="s">
        <v>20</v>
      </c>
      <c r="I245">
        <v>238</v>
      </c>
      <c r="J245" s="10">
        <f t="shared" si="15"/>
        <v>43.025210084033617</v>
      </c>
      <c r="K245" t="s">
        <v>21</v>
      </c>
      <c r="L245" t="s">
        <v>22</v>
      </c>
      <c r="M245">
        <v>1520143200</v>
      </c>
      <c r="N245">
        <v>1520402400</v>
      </c>
      <c r="O245" s="8">
        <f t="shared" si="16"/>
        <v>43163.25</v>
      </c>
      <c r="P245" s="8">
        <f t="shared" si="17"/>
        <v>43166.25</v>
      </c>
      <c r="Q245" t="b">
        <v>0</v>
      </c>
      <c r="R245" t="b">
        <v>0</v>
      </c>
      <c r="S245" t="s">
        <v>33</v>
      </c>
      <c r="T245" t="str" cm="1">
        <f t="array" ref="T245:U245">_xlfn.TEXTSPLIT(S245,"/")</f>
        <v>theater</v>
      </c>
      <c r="U245" t="str">
        <v>plays</v>
      </c>
    </row>
    <row r="246" spans="1:21" ht="31.5" x14ac:dyDescent="0.25">
      <c r="A246">
        <v>244</v>
      </c>
      <c r="B246" t="s">
        <v>540</v>
      </c>
      <c r="C246" s="3" t="s">
        <v>541</v>
      </c>
      <c r="D246" s="16">
        <v>700</v>
      </c>
      <c r="E246">
        <v>3988</v>
      </c>
      <c r="F246" t="str">
        <f t="shared" si="18"/>
        <v>Less Than 1000</v>
      </c>
      <c r="G246" s="19">
        <f t="shared" si="19"/>
        <v>569.71428571428578</v>
      </c>
      <c r="H246" t="s">
        <v>20</v>
      </c>
      <c r="I246">
        <v>53</v>
      </c>
      <c r="J246" s="10">
        <f t="shared" si="15"/>
        <v>75.245283018867923</v>
      </c>
      <c r="K246" t="s">
        <v>21</v>
      </c>
      <c r="L246" t="s">
        <v>22</v>
      </c>
      <c r="M246">
        <v>1405314000</v>
      </c>
      <c r="N246">
        <v>1409806800</v>
      </c>
      <c r="O246" s="8">
        <f t="shared" si="16"/>
        <v>41834.208333333336</v>
      </c>
      <c r="P246" s="8">
        <f t="shared" si="17"/>
        <v>41886.208333333336</v>
      </c>
      <c r="Q246" t="b">
        <v>0</v>
      </c>
      <c r="R246" t="b">
        <v>0</v>
      </c>
      <c r="S246" t="s">
        <v>33</v>
      </c>
      <c r="T246" t="str" cm="1">
        <f t="array" ref="T246:U246">_xlfn.TEXTSPLIT(S246,"/")</f>
        <v>theater</v>
      </c>
      <c r="U246" t="str">
        <v>plays</v>
      </c>
    </row>
    <row r="247" spans="1:21" x14ac:dyDescent="0.25">
      <c r="A247">
        <v>245</v>
      </c>
      <c r="B247" t="s">
        <v>542</v>
      </c>
      <c r="C247" s="3" t="s">
        <v>543</v>
      </c>
      <c r="D247" s="16">
        <v>2900</v>
      </c>
      <c r="E247">
        <v>14771</v>
      </c>
      <c r="F247" t="str">
        <f t="shared" si="18"/>
        <v>1000 to 4999</v>
      </c>
      <c r="G247" s="19">
        <f t="shared" si="19"/>
        <v>509.34482758620686</v>
      </c>
      <c r="H247" t="s">
        <v>20</v>
      </c>
      <c r="I247">
        <v>214</v>
      </c>
      <c r="J247" s="10">
        <f t="shared" si="15"/>
        <v>69.023364485981304</v>
      </c>
      <c r="K247" t="s">
        <v>21</v>
      </c>
      <c r="L247" t="s">
        <v>22</v>
      </c>
      <c r="M247">
        <v>1396846800</v>
      </c>
      <c r="N247">
        <v>1396933200</v>
      </c>
      <c r="O247" s="8">
        <f t="shared" si="16"/>
        <v>41736.208333333336</v>
      </c>
      <c r="P247" s="8">
        <f t="shared" si="17"/>
        <v>41737.208333333336</v>
      </c>
      <c r="Q247" t="b">
        <v>0</v>
      </c>
      <c r="R247" t="b">
        <v>0</v>
      </c>
      <c r="S247" t="s">
        <v>33</v>
      </c>
      <c r="T247" t="str" cm="1">
        <f t="array" ref="T247:U247">_xlfn.TEXTSPLIT(S247,"/")</f>
        <v>theater</v>
      </c>
      <c r="U247" t="str">
        <v>plays</v>
      </c>
    </row>
    <row r="248" spans="1:2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tr">
        <f t="shared" si="18"/>
        <v>1000 to 4999</v>
      </c>
      <c r="G248" s="19">
        <f t="shared" si="19"/>
        <v>325.5333333333333</v>
      </c>
      <c r="H248" t="s">
        <v>20</v>
      </c>
      <c r="I248">
        <v>222</v>
      </c>
      <c r="J248" s="10">
        <f t="shared" si="15"/>
        <v>65.986486486486484</v>
      </c>
      <c r="K248" t="s">
        <v>21</v>
      </c>
      <c r="L248" t="s">
        <v>22</v>
      </c>
      <c r="M248">
        <v>1375678800</v>
      </c>
      <c r="N248">
        <v>1376024400</v>
      </c>
      <c r="O248" s="8">
        <f t="shared" si="16"/>
        <v>41491.208333333336</v>
      </c>
      <c r="P248" s="8">
        <f t="shared" si="17"/>
        <v>41495.208333333336</v>
      </c>
      <c r="Q248" t="b">
        <v>0</v>
      </c>
      <c r="R248" t="b">
        <v>0</v>
      </c>
      <c r="S248" t="s">
        <v>28</v>
      </c>
      <c r="T248" t="str" cm="1">
        <f t="array" ref="T248:U248">_xlfn.TEXTSPLIT(S248,"/")</f>
        <v>technology</v>
      </c>
      <c r="U248" t="str">
        <v>web</v>
      </c>
    </row>
    <row r="249" spans="1:2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tr">
        <f t="shared" si="18"/>
        <v>15000 to 19999</v>
      </c>
      <c r="G249" s="19">
        <f t="shared" si="19"/>
        <v>932.61616161616166</v>
      </c>
      <c r="H249" t="s">
        <v>20</v>
      </c>
      <c r="I249">
        <v>1884</v>
      </c>
      <c r="J249" s="10">
        <f t="shared" si="15"/>
        <v>98.013800424628457</v>
      </c>
      <c r="K249" t="s">
        <v>21</v>
      </c>
      <c r="L249" t="s">
        <v>22</v>
      </c>
      <c r="M249">
        <v>1482386400</v>
      </c>
      <c r="N249">
        <v>1483682400</v>
      </c>
      <c r="O249" s="8">
        <f t="shared" si="16"/>
        <v>42726.25</v>
      </c>
      <c r="P249" s="8">
        <f t="shared" si="17"/>
        <v>42741.25</v>
      </c>
      <c r="Q249" t="b">
        <v>0</v>
      </c>
      <c r="R249" t="b">
        <v>1</v>
      </c>
      <c r="S249" t="s">
        <v>119</v>
      </c>
      <c r="T249" t="str" cm="1">
        <f t="array" ref="T249:U249">_xlfn.TEXTSPLIT(S249,"/")</f>
        <v>publishing</v>
      </c>
      <c r="U249" t="str">
        <v>fiction</v>
      </c>
    </row>
    <row r="250" spans="1:2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tr">
        <f t="shared" si="18"/>
        <v>5000 to 9999</v>
      </c>
      <c r="G250" s="19">
        <f t="shared" si="19"/>
        <v>211.33870967741933</v>
      </c>
      <c r="H250" t="s">
        <v>20</v>
      </c>
      <c r="I250">
        <v>218</v>
      </c>
      <c r="J250" s="10">
        <f t="shared" si="15"/>
        <v>60.105504587155963</v>
      </c>
      <c r="K250" t="s">
        <v>26</v>
      </c>
      <c r="L250" t="s">
        <v>27</v>
      </c>
      <c r="M250">
        <v>1420005600</v>
      </c>
      <c r="N250">
        <v>1420437600</v>
      </c>
      <c r="O250" s="8">
        <f t="shared" si="16"/>
        <v>42004.25</v>
      </c>
      <c r="P250" s="8">
        <f t="shared" si="17"/>
        <v>42009.25</v>
      </c>
      <c r="Q250" t="b">
        <v>0</v>
      </c>
      <c r="R250" t="b">
        <v>0</v>
      </c>
      <c r="S250" t="s">
        <v>292</v>
      </c>
      <c r="T250" t="str" cm="1">
        <f t="array" ref="T250:U250">_xlfn.TEXTSPLIT(S250,"/")</f>
        <v>games</v>
      </c>
      <c r="U250" t="str">
        <v>mobile games</v>
      </c>
    </row>
    <row r="251" spans="1:2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tr">
        <f t="shared" si="18"/>
        <v>Greater than or equal to 50000</v>
      </c>
      <c r="G251" s="19">
        <f t="shared" si="19"/>
        <v>273.32520325203251</v>
      </c>
      <c r="H251" t="s">
        <v>20</v>
      </c>
      <c r="I251">
        <v>6465</v>
      </c>
      <c r="J251" s="10">
        <f t="shared" si="15"/>
        <v>26.000773395204948</v>
      </c>
      <c r="K251" t="s">
        <v>21</v>
      </c>
      <c r="L251" t="s">
        <v>22</v>
      </c>
      <c r="M251">
        <v>1420178400</v>
      </c>
      <c r="N251">
        <v>1420783200</v>
      </c>
      <c r="O251" s="8">
        <f t="shared" si="16"/>
        <v>42006.25</v>
      </c>
      <c r="P251" s="8">
        <f t="shared" si="17"/>
        <v>42013.25</v>
      </c>
      <c r="Q251" t="b">
        <v>0</v>
      </c>
      <c r="R251" t="b">
        <v>0</v>
      </c>
      <c r="S251" t="s">
        <v>206</v>
      </c>
      <c r="T251" t="str" cm="1">
        <f t="array" ref="T251:U251">_xlfn.TEXTSPLIT(S251,"/")</f>
        <v>publishing</v>
      </c>
      <c r="U251" t="str">
        <v>translations</v>
      </c>
    </row>
    <row r="252" spans="1:2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tr">
        <f t="shared" si="18"/>
        <v>Less Than 1000</v>
      </c>
      <c r="G252" s="19">
        <f t="shared" si="19"/>
        <v>3</v>
      </c>
      <c r="H252" t="s">
        <v>14</v>
      </c>
      <c r="I252">
        <v>1</v>
      </c>
      <c r="J252" s="10">
        <f t="shared" si="15"/>
        <v>3</v>
      </c>
      <c r="K252" t="s">
        <v>21</v>
      </c>
      <c r="L252" t="s">
        <v>22</v>
      </c>
      <c r="M252">
        <v>1264399200</v>
      </c>
      <c r="N252">
        <v>1267423200</v>
      </c>
      <c r="O252" s="8">
        <f t="shared" si="16"/>
        <v>40203.25</v>
      </c>
      <c r="P252" s="8">
        <f t="shared" si="17"/>
        <v>40238.25</v>
      </c>
      <c r="Q252" t="b">
        <v>0</v>
      </c>
      <c r="R252" t="b">
        <v>0</v>
      </c>
      <c r="S252" t="s">
        <v>23</v>
      </c>
      <c r="T252" t="str" cm="1">
        <f t="array" ref="T252:U252">_xlfn.TEXTSPLIT(S252,"/")</f>
        <v>music</v>
      </c>
      <c r="U252" t="str">
        <v>rock</v>
      </c>
    </row>
    <row r="253" spans="1:2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tr">
        <f t="shared" si="18"/>
        <v>5000 to 9999</v>
      </c>
      <c r="G253" s="19">
        <f t="shared" si="19"/>
        <v>54.084507042253513</v>
      </c>
      <c r="H253" t="s">
        <v>14</v>
      </c>
      <c r="I253">
        <v>101</v>
      </c>
      <c r="J253" s="10">
        <f t="shared" si="15"/>
        <v>38.019801980198018</v>
      </c>
      <c r="K253" t="s">
        <v>21</v>
      </c>
      <c r="L253" t="s">
        <v>22</v>
      </c>
      <c r="M253">
        <v>1355032800</v>
      </c>
      <c r="N253">
        <v>1355205600</v>
      </c>
      <c r="O253" s="8">
        <f t="shared" si="16"/>
        <v>41252.25</v>
      </c>
      <c r="P253" s="8">
        <f t="shared" si="17"/>
        <v>41254.25</v>
      </c>
      <c r="Q253" t="b">
        <v>0</v>
      </c>
      <c r="R253" t="b">
        <v>0</v>
      </c>
      <c r="S253" t="s">
        <v>33</v>
      </c>
      <c r="T253" t="str" cm="1">
        <f t="array" ref="T253:U253">_xlfn.TEXTSPLIT(S253,"/")</f>
        <v>theater</v>
      </c>
      <c r="U253" t="str">
        <v>plays</v>
      </c>
    </row>
    <row r="254" spans="1:21" ht="31.5" x14ac:dyDescent="0.25">
      <c r="A254">
        <v>252</v>
      </c>
      <c r="B254" t="s">
        <v>556</v>
      </c>
      <c r="C254" s="3" t="s">
        <v>557</v>
      </c>
      <c r="D254" s="16">
        <v>1000</v>
      </c>
      <c r="E254">
        <v>6263</v>
      </c>
      <c r="F254" t="str">
        <f t="shared" si="18"/>
        <v>1000 to 4999</v>
      </c>
      <c r="G254" s="19">
        <f t="shared" si="19"/>
        <v>626.29999999999995</v>
      </c>
      <c r="H254" t="s">
        <v>20</v>
      </c>
      <c r="I254">
        <v>59</v>
      </c>
      <c r="J254" s="10">
        <f t="shared" si="15"/>
        <v>106.15254237288136</v>
      </c>
      <c r="K254" t="s">
        <v>21</v>
      </c>
      <c r="L254" t="s">
        <v>22</v>
      </c>
      <c r="M254">
        <v>1382677200</v>
      </c>
      <c r="N254">
        <v>1383109200</v>
      </c>
      <c r="O254" s="8">
        <f t="shared" si="16"/>
        <v>41572.208333333336</v>
      </c>
      <c r="P254" s="8">
        <f t="shared" si="17"/>
        <v>41577.208333333336</v>
      </c>
      <c r="Q254" t="b">
        <v>0</v>
      </c>
      <c r="R254" t="b">
        <v>0</v>
      </c>
      <c r="S254" t="s">
        <v>33</v>
      </c>
      <c r="T254" t="str" cm="1">
        <f t="array" ref="T254:U254">_xlfn.TEXTSPLIT(S254,"/")</f>
        <v>theater</v>
      </c>
      <c r="U254" t="str">
        <v>plays</v>
      </c>
    </row>
    <row r="255" spans="1:2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tr">
        <f t="shared" si="18"/>
        <v>Greater than or equal to 50000</v>
      </c>
      <c r="G255" s="19">
        <f t="shared" si="19"/>
        <v>89.021399176954731</v>
      </c>
      <c r="H255" t="s">
        <v>14</v>
      </c>
      <c r="I255">
        <v>1335</v>
      </c>
      <c r="J255" s="10">
        <f t="shared" si="15"/>
        <v>81.019475655430711</v>
      </c>
      <c r="K255" t="s">
        <v>15</v>
      </c>
      <c r="L255" t="s">
        <v>16</v>
      </c>
      <c r="M255">
        <v>1302238800</v>
      </c>
      <c r="N255">
        <v>1303275600</v>
      </c>
      <c r="O255" s="8">
        <f t="shared" si="16"/>
        <v>40641.208333333336</v>
      </c>
      <c r="P255" s="8">
        <f t="shared" si="17"/>
        <v>40653.208333333336</v>
      </c>
      <c r="Q255" t="b">
        <v>0</v>
      </c>
      <c r="R255" t="b">
        <v>0</v>
      </c>
      <c r="S255" t="s">
        <v>53</v>
      </c>
      <c r="T255" t="str" cm="1">
        <f t="array" ref="T255:U255">_xlfn.TEXTSPLIT(S255,"/")</f>
        <v>film &amp; video</v>
      </c>
      <c r="U255" t="str">
        <v>drama</v>
      </c>
    </row>
    <row r="256" spans="1:21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tr">
        <f t="shared" si="18"/>
        <v>1000 to 4999</v>
      </c>
      <c r="G256" s="19">
        <f t="shared" si="19"/>
        <v>184.89130434782609</v>
      </c>
      <c r="H256" t="s">
        <v>20</v>
      </c>
      <c r="I256">
        <v>88</v>
      </c>
      <c r="J256" s="10">
        <f t="shared" si="15"/>
        <v>96.647727272727266</v>
      </c>
      <c r="K256" t="s">
        <v>21</v>
      </c>
      <c r="L256" t="s">
        <v>22</v>
      </c>
      <c r="M256">
        <v>1487656800</v>
      </c>
      <c r="N256">
        <v>1487829600</v>
      </c>
      <c r="O256" s="8">
        <f t="shared" si="16"/>
        <v>42787.25</v>
      </c>
      <c r="P256" s="8">
        <f t="shared" si="17"/>
        <v>42789.25</v>
      </c>
      <c r="Q256" t="b">
        <v>0</v>
      </c>
      <c r="R256" t="b">
        <v>0</v>
      </c>
      <c r="S256" t="s">
        <v>68</v>
      </c>
      <c r="T256" t="str" cm="1">
        <f t="array" ref="T256:U256">_xlfn.TEXTSPLIT(S256,"/")</f>
        <v>publishing</v>
      </c>
      <c r="U256" t="str">
        <v>nonfiction</v>
      </c>
    </row>
    <row r="257" spans="1:21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tr">
        <f t="shared" si="18"/>
        <v>Greater than or equal to 50000</v>
      </c>
      <c r="G257" s="19">
        <f t="shared" si="19"/>
        <v>120.16770186335404</v>
      </c>
      <c r="H257" t="s">
        <v>20</v>
      </c>
      <c r="I257">
        <v>1697</v>
      </c>
      <c r="J257" s="10">
        <f t="shared" si="15"/>
        <v>57.003535651149086</v>
      </c>
      <c r="K257" t="s">
        <v>21</v>
      </c>
      <c r="L257" t="s">
        <v>22</v>
      </c>
      <c r="M257">
        <v>1297836000</v>
      </c>
      <c r="N257">
        <v>1298268000</v>
      </c>
      <c r="O257" s="8">
        <f t="shared" si="16"/>
        <v>40590.25</v>
      </c>
      <c r="P257" s="8">
        <f t="shared" si="17"/>
        <v>40595.25</v>
      </c>
      <c r="Q257" t="b">
        <v>0</v>
      </c>
      <c r="R257" t="b">
        <v>1</v>
      </c>
      <c r="S257" t="s">
        <v>23</v>
      </c>
      <c r="T257" t="str" cm="1">
        <f t="array" ref="T257:U257">_xlfn.TEXTSPLIT(S257,"/")</f>
        <v>music</v>
      </c>
      <c r="U257" t="str">
        <v>rock</v>
      </c>
    </row>
    <row r="258" spans="1:2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tr">
        <f t="shared" si="18"/>
        <v>1000 to 4999</v>
      </c>
      <c r="G258" s="19">
        <f t="shared" si="19"/>
        <v>23.390243902439025</v>
      </c>
      <c r="H258" t="s">
        <v>14</v>
      </c>
      <c r="I258">
        <v>15</v>
      </c>
      <c r="J258" s="10">
        <f t="shared" ref="J258:J321" si="20">IFERROR(E258/I258,0)</f>
        <v>63.93333333333333</v>
      </c>
      <c r="K258" t="s">
        <v>40</v>
      </c>
      <c r="L258" t="s">
        <v>41</v>
      </c>
      <c r="M258">
        <v>1453615200</v>
      </c>
      <c r="N258">
        <v>1456812000</v>
      </c>
      <c r="O258" s="8">
        <f t="shared" ref="O258:O321" si="21">(((M258/60)/60)/24)+DATE(1970,1,1)</f>
        <v>42393.25</v>
      </c>
      <c r="P258" s="8">
        <f t="shared" ref="P258:P321" si="22">(((N258/60)/60)/24)+DATE(1970,1,1)</f>
        <v>42430.25</v>
      </c>
      <c r="Q258" t="b">
        <v>0</v>
      </c>
      <c r="R258" t="b">
        <v>0</v>
      </c>
      <c r="S258" t="s">
        <v>23</v>
      </c>
      <c r="T258" t="str" cm="1">
        <f t="array" ref="T258:U258">_xlfn.TEXTSPLIT(S258,"/")</f>
        <v>music</v>
      </c>
      <c r="U258" t="str">
        <v>rock</v>
      </c>
    </row>
    <row r="259" spans="1:21" x14ac:dyDescent="0.25">
      <c r="A259">
        <v>257</v>
      </c>
      <c r="B259" t="s">
        <v>566</v>
      </c>
      <c r="C259" s="3" t="s">
        <v>567</v>
      </c>
      <c r="D259" s="16">
        <v>5700</v>
      </c>
      <c r="E259">
        <v>8322</v>
      </c>
      <c r="F259" t="str">
        <f t="shared" ref="F259:F322" si="23">IF(D259&lt;1000,"Less Than 1000",IF(AND(D259&gt;=1000,D259&lt;=4999),"1000 to 4999",IF(AND(D259&gt;=5000,D259&lt;=9999),"5000 to 9999",IF(AND(D259&gt;=10000,D259&lt;=14999),"10000 to 14999",IF(AND(D259&gt;=15000,D259&lt;=19999),"15000 to 19999",IF(AND(D259&gt;=20000,D259&lt;=24999),"20000 to 24999",IF(AND(D259&gt;=25000,D259&lt;=29999),"25000 to 29999",IF(AND(D259&gt;=30000,D259&lt;=34999),"30000 to 34999",IF(AND(D259&gt;=35000,D259&lt;=39999),"35000 to 39999",IF(AND(D259&gt;=40000,D259&lt;=44999),"40000 to 44999",IF(AND(D259&gt;=45000,D259&lt;=49999),"45000 to 49999",IF(D259&gt;=50000,"Greater than or equal to 50000"))))))))))))</f>
        <v>5000 to 9999</v>
      </c>
      <c r="G259" s="19">
        <f t="shared" ref="G259:G322" si="24">(E259/D259)*100</f>
        <v>146</v>
      </c>
      <c r="H259" t="s">
        <v>20</v>
      </c>
      <c r="I259">
        <v>92</v>
      </c>
      <c r="J259" s="10">
        <f t="shared" si="20"/>
        <v>90.456521739130437</v>
      </c>
      <c r="K259" t="s">
        <v>21</v>
      </c>
      <c r="L259" t="s">
        <v>22</v>
      </c>
      <c r="M259">
        <v>1362463200</v>
      </c>
      <c r="N259">
        <v>1363669200</v>
      </c>
      <c r="O259" s="8">
        <f t="shared" si="21"/>
        <v>41338.25</v>
      </c>
      <c r="P259" s="8">
        <f t="shared" si="22"/>
        <v>41352.208333333336</v>
      </c>
      <c r="Q259" t="b">
        <v>0</v>
      </c>
      <c r="R259" t="b">
        <v>0</v>
      </c>
      <c r="S259" t="s">
        <v>33</v>
      </c>
      <c r="T259" t="str" cm="1">
        <f t="array" ref="T259:U259">_xlfn.TEXTSPLIT(S259,"/")</f>
        <v>theater</v>
      </c>
      <c r="U259" t="str">
        <v>plays</v>
      </c>
    </row>
    <row r="260" spans="1:21" x14ac:dyDescent="0.25">
      <c r="A260">
        <v>258</v>
      </c>
      <c r="B260" t="s">
        <v>568</v>
      </c>
      <c r="C260" s="3" t="s">
        <v>569</v>
      </c>
      <c r="D260" s="16">
        <v>5000</v>
      </c>
      <c r="E260">
        <v>13424</v>
      </c>
      <c r="F260" t="str">
        <f t="shared" si="23"/>
        <v>5000 to 9999</v>
      </c>
      <c r="G260" s="19">
        <f t="shared" si="24"/>
        <v>268.48</v>
      </c>
      <c r="H260" t="s">
        <v>20</v>
      </c>
      <c r="I260">
        <v>186</v>
      </c>
      <c r="J260" s="10">
        <f t="shared" si="20"/>
        <v>72.172043010752688</v>
      </c>
      <c r="K260" t="s">
        <v>21</v>
      </c>
      <c r="L260" t="s">
        <v>22</v>
      </c>
      <c r="M260">
        <v>1481176800</v>
      </c>
      <c r="N260">
        <v>1482904800</v>
      </c>
      <c r="O260" s="8">
        <f t="shared" si="21"/>
        <v>42712.25</v>
      </c>
      <c r="P260" s="8">
        <f t="shared" si="22"/>
        <v>42732.25</v>
      </c>
      <c r="Q260" t="b">
        <v>0</v>
      </c>
      <c r="R260" t="b">
        <v>1</v>
      </c>
      <c r="S260" t="s">
        <v>33</v>
      </c>
      <c r="T260" t="str" cm="1">
        <f t="array" ref="T260:U260">_xlfn.TEXTSPLIT(S260,"/")</f>
        <v>theater</v>
      </c>
      <c r="U260" t="str">
        <v>plays</v>
      </c>
    </row>
    <row r="261" spans="1:21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tr">
        <f t="shared" si="23"/>
        <v>1000 to 4999</v>
      </c>
      <c r="G261" s="19">
        <f t="shared" si="24"/>
        <v>597.5</v>
      </c>
      <c r="H261" t="s">
        <v>20</v>
      </c>
      <c r="I261">
        <v>138</v>
      </c>
      <c r="J261" s="10">
        <f t="shared" si="20"/>
        <v>77.934782608695656</v>
      </c>
      <c r="K261" t="s">
        <v>21</v>
      </c>
      <c r="L261" t="s">
        <v>22</v>
      </c>
      <c r="M261">
        <v>1354946400</v>
      </c>
      <c r="N261">
        <v>1356588000</v>
      </c>
      <c r="O261" s="8">
        <f t="shared" si="21"/>
        <v>41251.25</v>
      </c>
      <c r="P261" s="8">
        <f t="shared" si="22"/>
        <v>41270.25</v>
      </c>
      <c r="Q261" t="b">
        <v>1</v>
      </c>
      <c r="R261" t="b">
        <v>0</v>
      </c>
      <c r="S261" t="s">
        <v>122</v>
      </c>
      <c r="T261" t="str" cm="1">
        <f t="array" ref="T261:U261">_xlfn.TEXTSPLIT(S261,"/")</f>
        <v>photography</v>
      </c>
      <c r="U261" t="str">
        <v>photography books</v>
      </c>
    </row>
    <row r="262" spans="1:2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tr">
        <f t="shared" si="23"/>
        <v>5000 to 9999</v>
      </c>
      <c r="G262" s="19">
        <f t="shared" si="24"/>
        <v>157.69841269841268</v>
      </c>
      <c r="H262" t="s">
        <v>20</v>
      </c>
      <c r="I262">
        <v>261</v>
      </c>
      <c r="J262" s="10">
        <f t="shared" si="20"/>
        <v>38.065134099616856</v>
      </c>
      <c r="K262" t="s">
        <v>21</v>
      </c>
      <c r="L262" t="s">
        <v>22</v>
      </c>
      <c r="M262">
        <v>1348808400</v>
      </c>
      <c r="N262">
        <v>1349845200</v>
      </c>
      <c r="O262" s="8">
        <f t="shared" si="21"/>
        <v>41180.208333333336</v>
      </c>
      <c r="P262" s="8">
        <f t="shared" si="22"/>
        <v>41192.208333333336</v>
      </c>
      <c r="Q262" t="b">
        <v>0</v>
      </c>
      <c r="R262" t="b">
        <v>0</v>
      </c>
      <c r="S262" t="s">
        <v>23</v>
      </c>
      <c r="T262" t="str" cm="1">
        <f t="array" ref="T262:U262">_xlfn.TEXTSPLIT(S262,"/")</f>
        <v>music</v>
      </c>
      <c r="U262" t="str">
        <v>rock</v>
      </c>
    </row>
    <row r="263" spans="1:21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tr">
        <f t="shared" si="23"/>
        <v>Greater than or equal to 50000</v>
      </c>
      <c r="G263" s="19">
        <f t="shared" si="24"/>
        <v>31.201660735468568</v>
      </c>
      <c r="H263" t="s">
        <v>14</v>
      </c>
      <c r="I263">
        <v>454</v>
      </c>
      <c r="J263" s="10">
        <f t="shared" si="20"/>
        <v>57.936123348017624</v>
      </c>
      <c r="K263" t="s">
        <v>21</v>
      </c>
      <c r="L263" t="s">
        <v>22</v>
      </c>
      <c r="M263">
        <v>1282712400</v>
      </c>
      <c r="N263">
        <v>1283058000</v>
      </c>
      <c r="O263" s="8">
        <f t="shared" si="21"/>
        <v>40415.208333333336</v>
      </c>
      <c r="P263" s="8">
        <f t="shared" si="22"/>
        <v>40419.208333333336</v>
      </c>
      <c r="Q263" t="b">
        <v>0</v>
      </c>
      <c r="R263" t="b">
        <v>1</v>
      </c>
      <c r="S263" t="s">
        <v>23</v>
      </c>
      <c r="T263" t="str" cm="1">
        <f t="array" ref="T263:U263">_xlfn.TEXTSPLIT(S263,"/")</f>
        <v>music</v>
      </c>
      <c r="U263" t="str">
        <v>rock</v>
      </c>
    </row>
    <row r="264" spans="1:2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tr">
        <f t="shared" si="23"/>
        <v>1000 to 4999</v>
      </c>
      <c r="G264" s="19">
        <f t="shared" si="24"/>
        <v>313.41176470588238</v>
      </c>
      <c r="H264" t="s">
        <v>20</v>
      </c>
      <c r="I264">
        <v>107</v>
      </c>
      <c r="J264" s="10">
        <f t="shared" si="20"/>
        <v>49.794392523364486</v>
      </c>
      <c r="K264" t="s">
        <v>21</v>
      </c>
      <c r="L264" t="s">
        <v>22</v>
      </c>
      <c r="M264">
        <v>1301979600</v>
      </c>
      <c r="N264">
        <v>1304226000</v>
      </c>
      <c r="O264" s="8">
        <f t="shared" si="21"/>
        <v>40638.208333333336</v>
      </c>
      <c r="P264" s="8">
        <f t="shared" si="22"/>
        <v>40664.208333333336</v>
      </c>
      <c r="Q264" t="b">
        <v>0</v>
      </c>
      <c r="R264" t="b">
        <v>1</v>
      </c>
      <c r="S264" t="s">
        <v>60</v>
      </c>
      <c r="T264" t="str" cm="1">
        <f t="array" ref="T264:U264">_xlfn.TEXTSPLIT(S264,"/")</f>
        <v>music</v>
      </c>
      <c r="U264" t="str">
        <v>indie rock</v>
      </c>
    </row>
    <row r="265" spans="1:2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tr">
        <f t="shared" si="23"/>
        <v>1000 to 4999</v>
      </c>
      <c r="G265" s="19">
        <f t="shared" si="24"/>
        <v>370.89655172413791</v>
      </c>
      <c r="H265" t="s">
        <v>20</v>
      </c>
      <c r="I265">
        <v>199</v>
      </c>
      <c r="J265" s="10">
        <f t="shared" si="20"/>
        <v>54.050251256281406</v>
      </c>
      <c r="K265" t="s">
        <v>21</v>
      </c>
      <c r="L265" t="s">
        <v>22</v>
      </c>
      <c r="M265">
        <v>1263016800</v>
      </c>
      <c r="N265">
        <v>1263016800</v>
      </c>
      <c r="O265" s="8">
        <f t="shared" si="21"/>
        <v>40187.25</v>
      </c>
      <c r="P265" s="8">
        <f t="shared" si="22"/>
        <v>40187.25</v>
      </c>
      <c r="Q265" t="b">
        <v>0</v>
      </c>
      <c r="R265" t="b">
        <v>0</v>
      </c>
      <c r="S265" t="s">
        <v>122</v>
      </c>
      <c r="T265" t="str" cm="1">
        <f t="array" ref="T265:U265">_xlfn.TEXTSPLIT(S265,"/")</f>
        <v>photography</v>
      </c>
      <c r="U265" t="str">
        <v>photography books</v>
      </c>
    </row>
    <row r="266" spans="1:21" x14ac:dyDescent="0.25">
      <c r="A266">
        <v>264</v>
      </c>
      <c r="B266" t="s">
        <v>580</v>
      </c>
      <c r="C266" s="3" t="s">
        <v>581</v>
      </c>
      <c r="D266" s="16">
        <v>45600</v>
      </c>
      <c r="E266">
        <v>165375</v>
      </c>
      <c r="F266" t="str">
        <f t="shared" si="23"/>
        <v>45000 to 49999</v>
      </c>
      <c r="G266" s="19">
        <f t="shared" si="24"/>
        <v>362.66447368421052</v>
      </c>
      <c r="H266" t="s">
        <v>20</v>
      </c>
      <c r="I266">
        <v>5512</v>
      </c>
      <c r="J266" s="10">
        <f t="shared" si="20"/>
        <v>30.002721335268504</v>
      </c>
      <c r="K266" t="s">
        <v>21</v>
      </c>
      <c r="L266" t="s">
        <v>22</v>
      </c>
      <c r="M266">
        <v>1360648800</v>
      </c>
      <c r="N266">
        <v>1362031200</v>
      </c>
      <c r="O266" s="8">
        <f t="shared" si="21"/>
        <v>41317.25</v>
      </c>
      <c r="P266" s="8">
        <f t="shared" si="22"/>
        <v>41333.25</v>
      </c>
      <c r="Q266" t="b">
        <v>0</v>
      </c>
      <c r="R266" t="b">
        <v>0</v>
      </c>
      <c r="S266" t="s">
        <v>33</v>
      </c>
      <c r="T266" t="str" cm="1">
        <f t="array" ref="T266:U266">_xlfn.TEXTSPLIT(S266,"/")</f>
        <v>theater</v>
      </c>
      <c r="U266" t="str">
        <v>plays</v>
      </c>
    </row>
    <row r="267" spans="1:21" x14ac:dyDescent="0.25">
      <c r="A267">
        <v>265</v>
      </c>
      <c r="B267" t="s">
        <v>582</v>
      </c>
      <c r="C267" s="3" t="s">
        <v>583</v>
      </c>
      <c r="D267" s="16">
        <v>4900</v>
      </c>
      <c r="E267">
        <v>6031</v>
      </c>
      <c r="F267" t="str">
        <f t="shared" si="23"/>
        <v>1000 to 4999</v>
      </c>
      <c r="G267" s="19">
        <f t="shared" si="24"/>
        <v>123.08163265306122</v>
      </c>
      <c r="H267" t="s">
        <v>20</v>
      </c>
      <c r="I267">
        <v>86</v>
      </c>
      <c r="J267" s="10">
        <f t="shared" si="20"/>
        <v>70.127906976744185</v>
      </c>
      <c r="K267" t="s">
        <v>21</v>
      </c>
      <c r="L267" t="s">
        <v>22</v>
      </c>
      <c r="M267">
        <v>1451800800</v>
      </c>
      <c r="N267">
        <v>1455602400</v>
      </c>
      <c r="O267" s="8">
        <f t="shared" si="21"/>
        <v>42372.25</v>
      </c>
      <c r="P267" s="8">
        <f t="shared" si="22"/>
        <v>42416.25</v>
      </c>
      <c r="Q267" t="b">
        <v>0</v>
      </c>
      <c r="R267" t="b">
        <v>0</v>
      </c>
      <c r="S267" t="s">
        <v>33</v>
      </c>
      <c r="T267" t="str" cm="1">
        <f t="array" ref="T267:U267">_xlfn.TEXTSPLIT(S267,"/")</f>
        <v>theater</v>
      </c>
      <c r="U267" t="str">
        <v>plays</v>
      </c>
    </row>
    <row r="268" spans="1:2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tr">
        <f t="shared" si="23"/>
        <v>Greater than or equal to 50000</v>
      </c>
      <c r="G268" s="19">
        <f t="shared" si="24"/>
        <v>76.766756032171585</v>
      </c>
      <c r="H268" t="s">
        <v>14</v>
      </c>
      <c r="I268">
        <v>3182</v>
      </c>
      <c r="J268" s="10">
        <f t="shared" si="20"/>
        <v>26.996228786926462</v>
      </c>
      <c r="K268" t="s">
        <v>107</v>
      </c>
      <c r="L268" t="s">
        <v>108</v>
      </c>
      <c r="M268">
        <v>1415340000</v>
      </c>
      <c r="N268">
        <v>1418191200</v>
      </c>
      <c r="O268" s="8">
        <f t="shared" si="21"/>
        <v>41950.25</v>
      </c>
      <c r="P268" s="8">
        <f t="shared" si="22"/>
        <v>41983.25</v>
      </c>
      <c r="Q268" t="b">
        <v>0</v>
      </c>
      <c r="R268" t="b">
        <v>1</v>
      </c>
      <c r="S268" t="s">
        <v>159</v>
      </c>
      <c r="T268" t="str" cm="1">
        <f t="array" ref="T268:U268">_xlfn.TEXTSPLIT(S268,"/")</f>
        <v>music</v>
      </c>
      <c r="U268" t="str">
        <v>jazz</v>
      </c>
    </row>
    <row r="269" spans="1:21" x14ac:dyDescent="0.25">
      <c r="A269">
        <v>267</v>
      </c>
      <c r="B269" t="s">
        <v>586</v>
      </c>
      <c r="C269" s="3" t="s">
        <v>587</v>
      </c>
      <c r="D269" s="16">
        <v>61600</v>
      </c>
      <c r="E269">
        <v>143910</v>
      </c>
      <c r="F269" t="str">
        <f t="shared" si="23"/>
        <v>Greater than or equal to 50000</v>
      </c>
      <c r="G269" s="19">
        <f t="shared" si="24"/>
        <v>233.62012987012989</v>
      </c>
      <c r="H269" t="s">
        <v>20</v>
      </c>
      <c r="I269">
        <v>2768</v>
      </c>
      <c r="J269" s="10">
        <f t="shared" si="20"/>
        <v>51.990606936416185</v>
      </c>
      <c r="K269" t="s">
        <v>26</v>
      </c>
      <c r="L269" t="s">
        <v>27</v>
      </c>
      <c r="M269">
        <v>1351054800</v>
      </c>
      <c r="N269">
        <v>1352440800</v>
      </c>
      <c r="O269" s="8">
        <f t="shared" si="21"/>
        <v>41206.208333333336</v>
      </c>
      <c r="P269" s="8">
        <f t="shared" si="22"/>
        <v>41222.25</v>
      </c>
      <c r="Q269" t="b">
        <v>0</v>
      </c>
      <c r="R269" t="b">
        <v>0</v>
      </c>
      <c r="S269" t="s">
        <v>33</v>
      </c>
      <c r="T269" t="str" cm="1">
        <f t="array" ref="T269:U269">_xlfn.TEXTSPLIT(S269,"/")</f>
        <v>theater</v>
      </c>
      <c r="U269" t="str">
        <v>plays</v>
      </c>
    </row>
    <row r="270" spans="1:2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tr">
        <f t="shared" si="23"/>
        <v>1000 to 4999</v>
      </c>
      <c r="G270" s="19">
        <f t="shared" si="24"/>
        <v>180.53333333333333</v>
      </c>
      <c r="H270" t="s">
        <v>20</v>
      </c>
      <c r="I270">
        <v>48</v>
      </c>
      <c r="J270" s="10">
        <f t="shared" si="20"/>
        <v>56.416666666666664</v>
      </c>
      <c r="K270" t="s">
        <v>21</v>
      </c>
      <c r="L270" t="s">
        <v>22</v>
      </c>
      <c r="M270">
        <v>1349326800</v>
      </c>
      <c r="N270">
        <v>1353304800</v>
      </c>
      <c r="O270" s="8">
        <f t="shared" si="21"/>
        <v>41186.208333333336</v>
      </c>
      <c r="P270" s="8">
        <f t="shared" si="22"/>
        <v>41232.25</v>
      </c>
      <c r="Q270" t="b">
        <v>0</v>
      </c>
      <c r="R270" t="b">
        <v>0</v>
      </c>
      <c r="S270" t="s">
        <v>42</v>
      </c>
      <c r="T270" t="str" cm="1">
        <f t="array" ref="T270:U270">_xlfn.TEXTSPLIT(S270,"/")</f>
        <v>film &amp; video</v>
      </c>
      <c r="U270" t="str">
        <v>documentary</v>
      </c>
    </row>
    <row r="271" spans="1:2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tr">
        <f t="shared" si="23"/>
        <v>1000 to 4999</v>
      </c>
      <c r="G271" s="19">
        <f t="shared" si="24"/>
        <v>252.62857142857143</v>
      </c>
      <c r="H271" t="s">
        <v>20</v>
      </c>
      <c r="I271">
        <v>87</v>
      </c>
      <c r="J271" s="10">
        <f t="shared" si="20"/>
        <v>101.63218390804597</v>
      </c>
      <c r="K271" t="s">
        <v>21</v>
      </c>
      <c r="L271" t="s">
        <v>22</v>
      </c>
      <c r="M271">
        <v>1548914400</v>
      </c>
      <c r="N271">
        <v>1550728800</v>
      </c>
      <c r="O271" s="8">
        <f t="shared" si="21"/>
        <v>43496.25</v>
      </c>
      <c r="P271" s="8">
        <f t="shared" si="22"/>
        <v>43517.25</v>
      </c>
      <c r="Q271" t="b">
        <v>0</v>
      </c>
      <c r="R271" t="b">
        <v>0</v>
      </c>
      <c r="S271" t="s">
        <v>269</v>
      </c>
      <c r="T271" t="str" cm="1">
        <f t="array" ref="T271:U271">_xlfn.TEXTSPLIT(S271,"/")</f>
        <v>film &amp; video</v>
      </c>
      <c r="U271" t="str">
        <v>television</v>
      </c>
    </row>
    <row r="272" spans="1:2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tr">
        <f t="shared" si="23"/>
        <v>Greater than or equal to 50000</v>
      </c>
      <c r="G272" s="19">
        <f t="shared" si="24"/>
        <v>27.176538240368025</v>
      </c>
      <c r="H272" t="s">
        <v>74</v>
      </c>
      <c r="I272">
        <v>1890</v>
      </c>
      <c r="J272" s="10">
        <f t="shared" si="20"/>
        <v>25.005291005291006</v>
      </c>
      <c r="K272" t="s">
        <v>21</v>
      </c>
      <c r="L272" t="s">
        <v>22</v>
      </c>
      <c r="M272">
        <v>1291269600</v>
      </c>
      <c r="N272">
        <v>1291442400</v>
      </c>
      <c r="O272" s="8">
        <f t="shared" si="21"/>
        <v>40514.25</v>
      </c>
      <c r="P272" s="8">
        <f t="shared" si="22"/>
        <v>40516.25</v>
      </c>
      <c r="Q272" t="b">
        <v>0</v>
      </c>
      <c r="R272" t="b">
        <v>0</v>
      </c>
      <c r="S272" t="s">
        <v>89</v>
      </c>
      <c r="T272" t="str" cm="1">
        <f t="array" ref="T272:U272">_xlfn.TEXTSPLIT(S272,"/")</f>
        <v>games</v>
      </c>
      <c r="U272" t="str">
        <v>video games</v>
      </c>
    </row>
    <row r="273" spans="1:21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tr">
        <f t="shared" si="23"/>
        <v>Greater than or equal to 50000</v>
      </c>
      <c r="G273" s="19">
        <f t="shared" si="24"/>
        <v>1.2706571242680547</v>
      </c>
      <c r="H273" t="s">
        <v>47</v>
      </c>
      <c r="I273">
        <v>61</v>
      </c>
      <c r="J273" s="10">
        <f t="shared" si="20"/>
        <v>32.016393442622949</v>
      </c>
      <c r="K273" t="s">
        <v>21</v>
      </c>
      <c r="L273" t="s">
        <v>22</v>
      </c>
      <c r="M273">
        <v>1449468000</v>
      </c>
      <c r="N273">
        <v>1452146400</v>
      </c>
      <c r="O273" s="8">
        <f t="shared" si="21"/>
        <v>42345.25</v>
      </c>
      <c r="P273" s="8">
        <f t="shared" si="22"/>
        <v>42376.25</v>
      </c>
      <c r="Q273" t="b">
        <v>0</v>
      </c>
      <c r="R273" t="b">
        <v>0</v>
      </c>
      <c r="S273" t="s">
        <v>122</v>
      </c>
      <c r="T273" t="str" cm="1">
        <f t="array" ref="T273:U273">_xlfn.TEXTSPLIT(S273,"/")</f>
        <v>photography</v>
      </c>
      <c r="U273" t="str">
        <v>photography books</v>
      </c>
    </row>
    <row r="274" spans="1:21" x14ac:dyDescent="0.25">
      <c r="A274">
        <v>272</v>
      </c>
      <c r="B274" t="s">
        <v>596</v>
      </c>
      <c r="C274" s="3" t="s">
        <v>597</v>
      </c>
      <c r="D274" s="16">
        <v>51100</v>
      </c>
      <c r="E274">
        <v>155349</v>
      </c>
      <c r="F274" t="str">
        <f t="shared" si="23"/>
        <v>Greater than or equal to 50000</v>
      </c>
      <c r="G274" s="19">
        <f t="shared" si="24"/>
        <v>304.0097847358121</v>
      </c>
      <c r="H274" t="s">
        <v>20</v>
      </c>
      <c r="I274">
        <v>1894</v>
      </c>
      <c r="J274" s="10">
        <f t="shared" si="20"/>
        <v>82.021647307286173</v>
      </c>
      <c r="K274" t="s">
        <v>21</v>
      </c>
      <c r="L274" t="s">
        <v>22</v>
      </c>
      <c r="M274">
        <v>1562734800</v>
      </c>
      <c r="N274">
        <v>1564894800</v>
      </c>
      <c r="O274" s="8">
        <f t="shared" si="21"/>
        <v>43656.208333333328</v>
      </c>
      <c r="P274" s="8">
        <f t="shared" si="22"/>
        <v>43681.208333333328</v>
      </c>
      <c r="Q274" t="b">
        <v>0</v>
      </c>
      <c r="R274" t="b">
        <v>1</v>
      </c>
      <c r="S274" t="s">
        <v>33</v>
      </c>
      <c r="T274" t="str" cm="1">
        <f t="array" ref="T274:U274">_xlfn.TEXTSPLIT(S274,"/")</f>
        <v>theater</v>
      </c>
      <c r="U274" t="str">
        <v>plays</v>
      </c>
    </row>
    <row r="275" spans="1:21" x14ac:dyDescent="0.25">
      <c r="A275">
        <v>273</v>
      </c>
      <c r="B275" t="s">
        <v>598</v>
      </c>
      <c r="C275" s="3" t="s">
        <v>599</v>
      </c>
      <c r="D275" s="16">
        <v>7800</v>
      </c>
      <c r="E275">
        <v>10704</v>
      </c>
      <c r="F275" t="str">
        <f t="shared" si="23"/>
        <v>5000 to 9999</v>
      </c>
      <c r="G275" s="19">
        <f t="shared" si="24"/>
        <v>137.23076923076923</v>
      </c>
      <c r="H275" t="s">
        <v>20</v>
      </c>
      <c r="I275">
        <v>282</v>
      </c>
      <c r="J275" s="10">
        <f t="shared" si="20"/>
        <v>37.957446808510639</v>
      </c>
      <c r="K275" t="s">
        <v>15</v>
      </c>
      <c r="L275" t="s">
        <v>16</v>
      </c>
      <c r="M275">
        <v>1505624400</v>
      </c>
      <c r="N275">
        <v>1505883600</v>
      </c>
      <c r="O275" s="8">
        <f t="shared" si="21"/>
        <v>42995.208333333328</v>
      </c>
      <c r="P275" s="8">
        <f t="shared" si="22"/>
        <v>42998.208333333328</v>
      </c>
      <c r="Q275" t="b">
        <v>0</v>
      </c>
      <c r="R275" t="b">
        <v>0</v>
      </c>
      <c r="S275" t="s">
        <v>33</v>
      </c>
      <c r="T275" t="str" cm="1">
        <f t="array" ref="T275:U275">_xlfn.TEXTSPLIT(S275,"/")</f>
        <v>theater</v>
      </c>
      <c r="U275" t="str">
        <v>plays</v>
      </c>
    </row>
    <row r="276" spans="1:21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tr">
        <f t="shared" si="23"/>
        <v>1000 to 4999</v>
      </c>
      <c r="G276" s="19">
        <f t="shared" si="24"/>
        <v>32.208333333333336</v>
      </c>
      <c r="H276" t="s">
        <v>14</v>
      </c>
      <c r="I276">
        <v>15</v>
      </c>
      <c r="J276" s="10">
        <f t="shared" si="20"/>
        <v>51.533333333333331</v>
      </c>
      <c r="K276" t="s">
        <v>21</v>
      </c>
      <c r="L276" t="s">
        <v>22</v>
      </c>
      <c r="M276">
        <v>1509948000</v>
      </c>
      <c r="N276">
        <v>1510380000</v>
      </c>
      <c r="O276" s="8">
        <f t="shared" si="21"/>
        <v>43045.25</v>
      </c>
      <c r="P276" s="8">
        <f t="shared" si="22"/>
        <v>43050.25</v>
      </c>
      <c r="Q276" t="b">
        <v>0</v>
      </c>
      <c r="R276" t="b">
        <v>0</v>
      </c>
      <c r="S276" t="s">
        <v>33</v>
      </c>
      <c r="T276" t="str" cm="1">
        <f t="array" ref="T276:U276">_xlfn.TEXTSPLIT(S276,"/")</f>
        <v>theater</v>
      </c>
      <c r="U276" t="str">
        <v>plays</v>
      </c>
    </row>
    <row r="277" spans="1:21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tr">
        <f t="shared" si="23"/>
        <v>1000 to 4999</v>
      </c>
      <c r="G277" s="19">
        <f t="shared" si="24"/>
        <v>241.51282051282053</v>
      </c>
      <c r="H277" t="s">
        <v>20</v>
      </c>
      <c r="I277">
        <v>116</v>
      </c>
      <c r="J277" s="10">
        <f t="shared" si="20"/>
        <v>81.198275862068968</v>
      </c>
      <c r="K277" t="s">
        <v>21</v>
      </c>
      <c r="L277" t="s">
        <v>22</v>
      </c>
      <c r="M277">
        <v>1554526800</v>
      </c>
      <c r="N277">
        <v>1555218000</v>
      </c>
      <c r="O277" s="8">
        <f t="shared" si="21"/>
        <v>43561.208333333328</v>
      </c>
      <c r="P277" s="8">
        <f t="shared" si="22"/>
        <v>43569.208333333328</v>
      </c>
      <c r="Q277" t="b">
        <v>0</v>
      </c>
      <c r="R277" t="b">
        <v>0</v>
      </c>
      <c r="S277" t="s">
        <v>206</v>
      </c>
      <c r="T277" t="str" cm="1">
        <f t="array" ref="T277:U277">_xlfn.TEXTSPLIT(S277,"/")</f>
        <v>publishing</v>
      </c>
      <c r="U277" t="str">
        <v>translations</v>
      </c>
    </row>
    <row r="278" spans="1:2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tr">
        <f t="shared" si="23"/>
        <v>5000 to 9999</v>
      </c>
      <c r="G278" s="19">
        <f t="shared" si="24"/>
        <v>96.8</v>
      </c>
      <c r="H278" t="s">
        <v>14</v>
      </c>
      <c r="I278">
        <v>133</v>
      </c>
      <c r="J278" s="10">
        <f t="shared" si="20"/>
        <v>40.030075187969928</v>
      </c>
      <c r="K278" t="s">
        <v>21</v>
      </c>
      <c r="L278" t="s">
        <v>22</v>
      </c>
      <c r="M278">
        <v>1334811600</v>
      </c>
      <c r="N278">
        <v>1335243600</v>
      </c>
      <c r="O278" s="8">
        <f t="shared" si="21"/>
        <v>41018.208333333336</v>
      </c>
      <c r="P278" s="8">
        <f t="shared" si="22"/>
        <v>41023.208333333336</v>
      </c>
      <c r="Q278" t="b">
        <v>0</v>
      </c>
      <c r="R278" t="b">
        <v>1</v>
      </c>
      <c r="S278" t="s">
        <v>89</v>
      </c>
      <c r="T278" t="str" cm="1">
        <f t="array" ref="T278:U278">_xlfn.TEXTSPLIT(S278,"/")</f>
        <v>games</v>
      </c>
      <c r="U278" t="str">
        <v>video games</v>
      </c>
    </row>
    <row r="279" spans="1:21" ht="31.5" x14ac:dyDescent="0.25">
      <c r="A279">
        <v>277</v>
      </c>
      <c r="B279" t="s">
        <v>606</v>
      </c>
      <c r="C279" s="3" t="s">
        <v>607</v>
      </c>
      <c r="D279" s="16">
        <v>700</v>
      </c>
      <c r="E279">
        <v>7465</v>
      </c>
      <c r="F279" t="str">
        <f t="shared" si="23"/>
        <v>Less Than 1000</v>
      </c>
      <c r="G279" s="19">
        <f t="shared" si="24"/>
        <v>1066.4285714285716</v>
      </c>
      <c r="H279" t="s">
        <v>20</v>
      </c>
      <c r="I279">
        <v>83</v>
      </c>
      <c r="J279" s="10">
        <f t="shared" si="20"/>
        <v>89.939759036144579</v>
      </c>
      <c r="K279" t="s">
        <v>21</v>
      </c>
      <c r="L279" t="s">
        <v>22</v>
      </c>
      <c r="M279">
        <v>1279515600</v>
      </c>
      <c r="N279">
        <v>1279688400</v>
      </c>
      <c r="O279" s="8">
        <f t="shared" si="21"/>
        <v>40378.208333333336</v>
      </c>
      <c r="P279" s="8">
        <f t="shared" si="22"/>
        <v>40380.208333333336</v>
      </c>
      <c r="Q279" t="b">
        <v>0</v>
      </c>
      <c r="R279" t="b">
        <v>0</v>
      </c>
      <c r="S279" t="s">
        <v>33</v>
      </c>
      <c r="T279" t="str" cm="1">
        <f t="array" ref="T279:U279">_xlfn.TEXTSPLIT(S279,"/")</f>
        <v>theater</v>
      </c>
      <c r="U279" t="str">
        <v>plays</v>
      </c>
    </row>
    <row r="280" spans="1:2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tr">
        <f t="shared" si="23"/>
        <v>1000 to 4999</v>
      </c>
      <c r="G280" s="19">
        <f t="shared" si="24"/>
        <v>325.88888888888891</v>
      </c>
      <c r="H280" t="s">
        <v>20</v>
      </c>
      <c r="I280">
        <v>91</v>
      </c>
      <c r="J280" s="10">
        <f t="shared" si="20"/>
        <v>96.692307692307693</v>
      </c>
      <c r="K280" t="s">
        <v>21</v>
      </c>
      <c r="L280" t="s">
        <v>22</v>
      </c>
      <c r="M280">
        <v>1353909600</v>
      </c>
      <c r="N280">
        <v>1356069600</v>
      </c>
      <c r="O280" s="8">
        <f t="shared" si="21"/>
        <v>41239.25</v>
      </c>
      <c r="P280" s="8">
        <f t="shared" si="22"/>
        <v>41264.25</v>
      </c>
      <c r="Q280" t="b">
        <v>0</v>
      </c>
      <c r="R280" t="b">
        <v>0</v>
      </c>
      <c r="S280" t="s">
        <v>28</v>
      </c>
      <c r="T280" t="str" cm="1">
        <f t="array" ref="T280:U280">_xlfn.TEXTSPLIT(S280,"/")</f>
        <v>technology</v>
      </c>
      <c r="U280" t="str">
        <v>web</v>
      </c>
    </row>
    <row r="281" spans="1:21" x14ac:dyDescent="0.25">
      <c r="A281">
        <v>279</v>
      </c>
      <c r="B281" t="s">
        <v>610</v>
      </c>
      <c r="C281" s="3" t="s">
        <v>611</v>
      </c>
      <c r="D281" s="16">
        <v>8000</v>
      </c>
      <c r="E281">
        <v>13656</v>
      </c>
      <c r="F281" t="str">
        <f t="shared" si="23"/>
        <v>5000 to 9999</v>
      </c>
      <c r="G281" s="19">
        <f t="shared" si="24"/>
        <v>170.70000000000002</v>
      </c>
      <c r="H281" t="s">
        <v>20</v>
      </c>
      <c r="I281">
        <v>546</v>
      </c>
      <c r="J281" s="10">
        <f t="shared" si="20"/>
        <v>25.010989010989011</v>
      </c>
      <c r="K281" t="s">
        <v>21</v>
      </c>
      <c r="L281" t="s">
        <v>22</v>
      </c>
      <c r="M281">
        <v>1535950800</v>
      </c>
      <c r="N281">
        <v>1536210000</v>
      </c>
      <c r="O281" s="8">
        <f t="shared" si="21"/>
        <v>43346.208333333328</v>
      </c>
      <c r="P281" s="8">
        <f t="shared" si="22"/>
        <v>43349.208333333328</v>
      </c>
      <c r="Q281" t="b">
        <v>0</v>
      </c>
      <c r="R281" t="b">
        <v>0</v>
      </c>
      <c r="S281" t="s">
        <v>33</v>
      </c>
      <c r="T281" t="str" cm="1">
        <f t="array" ref="T281:U281">_xlfn.TEXTSPLIT(S281,"/")</f>
        <v>theater</v>
      </c>
      <c r="U281" t="str">
        <v>plays</v>
      </c>
    </row>
    <row r="282" spans="1:21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tr">
        <f t="shared" si="23"/>
        <v>1000 to 4999</v>
      </c>
      <c r="G282" s="19">
        <f t="shared" si="24"/>
        <v>581.44000000000005</v>
      </c>
      <c r="H282" t="s">
        <v>20</v>
      </c>
      <c r="I282">
        <v>393</v>
      </c>
      <c r="J282" s="10">
        <f t="shared" si="20"/>
        <v>36.987277353689571</v>
      </c>
      <c r="K282" t="s">
        <v>21</v>
      </c>
      <c r="L282" t="s">
        <v>22</v>
      </c>
      <c r="M282">
        <v>1511244000</v>
      </c>
      <c r="N282">
        <v>1511762400</v>
      </c>
      <c r="O282" s="8">
        <f t="shared" si="21"/>
        <v>43060.25</v>
      </c>
      <c r="P282" s="8">
        <f t="shared" si="22"/>
        <v>43066.25</v>
      </c>
      <c r="Q282" t="b">
        <v>0</v>
      </c>
      <c r="R282" t="b">
        <v>0</v>
      </c>
      <c r="S282" t="s">
        <v>71</v>
      </c>
      <c r="T282" t="str" cm="1">
        <f t="array" ref="T282:U282">_xlfn.TEXTSPLIT(S282,"/")</f>
        <v>film &amp; video</v>
      </c>
      <c r="U282" t="str">
        <v>animation</v>
      </c>
    </row>
    <row r="283" spans="1:2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tr">
        <f t="shared" si="23"/>
        <v>Greater than or equal to 50000</v>
      </c>
      <c r="G283" s="19">
        <f t="shared" si="24"/>
        <v>91.520972644376897</v>
      </c>
      <c r="H283" t="s">
        <v>14</v>
      </c>
      <c r="I283">
        <v>2062</v>
      </c>
      <c r="J283" s="10">
        <f t="shared" si="20"/>
        <v>73.012609117361791</v>
      </c>
      <c r="K283" t="s">
        <v>21</v>
      </c>
      <c r="L283" t="s">
        <v>22</v>
      </c>
      <c r="M283">
        <v>1331445600</v>
      </c>
      <c r="N283">
        <v>1333256400</v>
      </c>
      <c r="O283" s="8">
        <f t="shared" si="21"/>
        <v>40979.25</v>
      </c>
      <c r="P283" s="8">
        <f t="shared" si="22"/>
        <v>41000.208333333336</v>
      </c>
      <c r="Q283" t="b">
        <v>0</v>
      </c>
      <c r="R283" t="b">
        <v>1</v>
      </c>
      <c r="S283" t="s">
        <v>33</v>
      </c>
      <c r="T283" t="str" cm="1">
        <f t="array" ref="T283:U283">_xlfn.TEXTSPLIT(S283,"/")</f>
        <v>theater</v>
      </c>
      <c r="U283" t="str">
        <v>plays</v>
      </c>
    </row>
    <row r="284" spans="1:2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tr">
        <f t="shared" si="23"/>
        <v>5000 to 9999</v>
      </c>
      <c r="G284" s="19">
        <f t="shared" si="24"/>
        <v>108.04761904761904</v>
      </c>
      <c r="H284" t="s">
        <v>20</v>
      </c>
      <c r="I284">
        <v>133</v>
      </c>
      <c r="J284" s="10">
        <f t="shared" si="20"/>
        <v>68.240601503759393</v>
      </c>
      <c r="K284" t="s">
        <v>21</v>
      </c>
      <c r="L284" t="s">
        <v>22</v>
      </c>
      <c r="M284">
        <v>1480226400</v>
      </c>
      <c r="N284">
        <v>1480744800</v>
      </c>
      <c r="O284" s="8">
        <f t="shared" si="21"/>
        <v>42701.25</v>
      </c>
      <c r="P284" s="8">
        <f t="shared" si="22"/>
        <v>42707.25</v>
      </c>
      <c r="Q284" t="b">
        <v>0</v>
      </c>
      <c r="R284" t="b">
        <v>1</v>
      </c>
      <c r="S284" t="s">
        <v>269</v>
      </c>
      <c r="T284" t="str" cm="1">
        <f t="array" ref="T284:U284">_xlfn.TEXTSPLIT(S284,"/")</f>
        <v>film &amp; video</v>
      </c>
      <c r="U284" t="str">
        <v>television</v>
      </c>
    </row>
    <row r="285" spans="1:21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tr">
        <f t="shared" si="23"/>
        <v>5000 to 9999</v>
      </c>
      <c r="G285" s="19">
        <f t="shared" si="24"/>
        <v>18.728395061728396</v>
      </c>
      <c r="H285" t="s">
        <v>14</v>
      </c>
      <c r="I285">
        <v>29</v>
      </c>
      <c r="J285" s="10">
        <f t="shared" si="20"/>
        <v>52.310344827586206</v>
      </c>
      <c r="K285" t="s">
        <v>36</v>
      </c>
      <c r="L285" t="s">
        <v>37</v>
      </c>
      <c r="M285">
        <v>1464584400</v>
      </c>
      <c r="N285">
        <v>1465016400</v>
      </c>
      <c r="O285" s="8">
        <f t="shared" si="21"/>
        <v>42520.208333333328</v>
      </c>
      <c r="P285" s="8">
        <f t="shared" si="22"/>
        <v>42525.208333333328</v>
      </c>
      <c r="Q285" t="b">
        <v>0</v>
      </c>
      <c r="R285" t="b">
        <v>0</v>
      </c>
      <c r="S285" t="s">
        <v>23</v>
      </c>
      <c r="T285" t="str" cm="1">
        <f t="array" ref="T285:U285">_xlfn.TEXTSPLIT(S285,"/")</f>
        <v>music</v>
      </c>
      <c r="U285" t="str">
        <v>rock</v>
      </c>
    </row>
    <row r="286" spans="1:2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tr">
        <f t="shared" si="23"/>
        <v>5000 to 9999</v>
      </c>
      <c r="G286" s="19">
        <f t="shared" si="24"/>
        <v>83.193877551020407</v>
      </c>
      <c r="H286" t="s">
        <v>14</v>
      </c>
      <c r="I286">
        <v>132</v>
      </c>
      <c r="J286" s="10">
        <f t="shared" si="20"/>
        <v>61.765151515151516</v>
      </c>
      <c r="K286" t="s">
        <v>21</v>
      </c>
      <c r="L286" t="s">
        <v>22</v>
      </c>
      <c r="M286">
        <v>1335848400</v>
      </c>
      <c r="N286">
        <v>1336280400</v>
      </c>
      <c r="O286" s="8">
        <f t="shared" si="21"/>
        <v>41030.208333333336</v>
      </c>
      <c r="P286" s="8">
        <f t="shared" si="22"/>
        <v>41035.208333333336</v>
      </c>
      <c r="Q286" t="b">
        <v>0</v>
      </c>
      <c r="R286" t="b">
        <v>0</v>
      </c>
      <c r="S286" t="s">
        <v>28</v>
      </c>
      <c r="T286" t="str" cm="1">
        <f t="array" ref="T286:U286">_xlfn.TEXTSPLIT(S286,"/")</f>
        <v>technology</v>
      </c>
      <c r="U286" t="str">
        <v>web</v>
      </c>
    </row>
    <row r="287" spans="1:21" x14ac:dyDescent="0.25">
      <c r="A287">
        <v>285</v>
      </c>
      <c r="B287" t="s">
        <v>622</v>
      </c>
      <c r="C287" s="3" t="s">
        <v>623</v>
      </c>
      <c r="D287" s="16">
        <v>900</v>
      </c>
      <c r="E287">
        <v>6357</v>
      </c>
      <c r="F287" t="str">
        <f t="shared" si="23"/>
        <v>Less Than 1000</v>
      </c>
      <c r="G287" s="19">
        <f t="shared" si="24"/>
        <v>706.33333333333337</v>
      </c>
      <c r="H287" t="s">
        <v>20</v>
      </c>
      <c r="I287">
        <v>254</v>
      </c>
      <c r="J287" s="10">
        <f t="shared" si="20"/>
        <v>25.027559055118111</v>
      </c>
      <c r="K287" t="s">
        <v>21</v>
      </c>
      <c r="L287" t="s">
        <v>22</v>
      </c>
      <c r="M287">
        <v>1473483600</v>
      </c>
      <c r="N287">
        <v>1476766800</v>
      </c>
      <c r="O287" s="8">
        <f t="shared" si="21"/>
        <v>42623.208333333328</v>
      </c>
      <c r="P287" s="8">
        <f t="shared" si="22"/>
        <v>42661.208333333328</v>
      </c>
      <c r="Q287" t="b">
        <v>0</v>
      </c>
      <c r="R287" t="b">
        <v>0</v>
      </c>
      <c r="S287" t="s">
        <v>33</v>
      </c>
      <c r="T287" t="str" cm="1">
        <f t="array" ref="T287:U287">_xlfn.TEXTSPLIT(S287,"/")</f>
        <v>theater</v>
      </c>
      <c r="U287" t="str">
        <v>plays</v>
      </c>
    </row>
    <row r="288" spans="1:2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tr">
        <f t="shared" si="23"/>
        <v>Greater than or equal to 50000</v>
      </c>
      <c r="G288" s="19">
        <f t="shared" si="24"/>
        <v>17.446030330062445</v>
      </c>
      <c r="H288" t="s">
        <v>74</v>
      </c>
      <c r="I288">
        <v>184</v>
      </c>
      <c r="J288" s="10">
        <f t="shared" si="20"/>
        <v>106.28804347826087</v>
      </c>
      <c r="K288" t="s">
        <v>21</v>
      </c>
      <c r="L288" t="s">
        <v>22</v>
      </c>
      <c r="M288">
        <v>1479880800</v>
      </c>
      <c r="N288">
        <v>1480485600</v>
      </c>
      <c r="O288" s="8">
        <f t="shared" si="21"/>
        <v>42697.25</v>
      </c>
      <c r="P288" s="8">
        <f t="shared" si="22"/>
        <v>42704.25</v>
      </c>
      <c r="Q288" t="b">
        <v>0</v>
      </c>
      <c r="R288" t="b">
        <v>0</v>
      </c>
      <c r="S288" t="s">
        <v>33</v>
      </c>
      <c r="T288" t="str" cm="1">
        <f t="array" ref="T288:U288">_xlfn.TEXTSPLIT(S288,"/")</f>
        <v>theater</v>
      </c>
      <c r="U288" t="str">
        <v>plays</v>
      </c>
    </row>
    <row r="289" spans="1:2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tr">
        <f t="shared" si="23"/>
        <v>5000 to 9999</v>
      </c>
      <c r="G289" s="19">
        <f t="shared" si="24"/>
        <v>209.73015873015873</v>
      </c>
      <c r="H289" t="s">
        <v>20</v>
      </c>
      <c r="I289">
        <v>176</v>
      </c>
      <c r="J289" s="10">
        <f t="shared" si="20"/>
        <v>75.07386363636364</v>
      </c>
      <c r="K289" t="s">
        <v>21</v>
      </c>
      <c r="L289" t="s">
        <v>22</v>
      </c>
      <c r="M289">
        <v>1430197200</v>
      </c>
      <c r="N289">
        <v>1430197200</v>
      </c>
      <c r="O289" s="8">
        <f t="shared" si="21"/>
        <v>42122.208333333328</v>
      </c>
      <c r="P289" s="8">
        <f t="shared" si="22"/>
        <v>42122.208333333328</v>
      </c>
      <c r="Q289" t="b">
        <v>0</v>
      </c>
      <c r="R289" t="b">
        <v>0</v>
      </c>
      <c r="S289" t="s">
        <v>50</v>
      </c>
      <c r="T289" t="str" cm="1">
        <f t="array" ref="T289:U289">_xlfn.TEXTSPLIT(S289,"/")</f>
        <v>music</v>
      </c>
      <c r="U289" t="str">
        <v>electric music</v>
      </c>
    </row>
    <row r="290" spans="1:2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tr">
        <f t="shared" si="23"/>
        <v>5000 to 9999</v>
      </c>
      <c r="G290" s="19">
        <f t="shared" si="24"/>
        <v>97.785714285714292</v>
      </c>
      <c r="H290" t="s">
        <v>14</v>
      </c>
      <c r="I290">
        <v>137</v>
      </c>
      <c r="J290" s="10">
        <f t="shared" si="20"/>
        <v>39.970802919708028</v>
      </c>
      <c r="K290" t="s">
        <v>36</v>
      </c>
      <c r="L290" t="s">
        <v>37</v>
      </c>
      <c r="M290">
        <v>1331701200</v>
      </c>
      <c r="N290">
        <v>1331787600</v>
      </c>
      <c r="O290" s="8">
        <f t="shared" si="21"/>
        <v>40982.208333333336</v>
      </c>
      <c r="P290" s="8">
        <f t="shared" si="22"/>
        <v>40983.208333333336</v>
      </c>
      <c r="Q290" t="b">
        <v>0</v>
      </c>
      <c r="R290" t="b">
        <v>1</v>
      </c>
      <c r="S290" t="s">
        <v>148</v>
      </c>
      <c r="T290" t="str" cm="1">
        <f t="array" ref="T290:U290">_xlfn.TEXTSPLIT(S290,"/")</f>
        <v>music</v>
      </c>
      <c r="U290" t="str">
        <v>metal</v>
      </c>
    </row>
    <row r="291" spans="1:21" x14ac:dyDescent="0.25">
      <c r="A291">
        <v>289</v>
      </c>
      <c r="B291" t="s">
        <v>630</v>
      </c>
      <c r="C291" s="3" t="s">
        <v>631</v>
      </c>
      <c r="D291" s="16">
        <v>800</v>
      </c>
      <c r="E291">
        <v>13474</v>
      </c>
      <c r="F291" t="str">
        <f t="shared" si="23"/>
        <v>Less Than 1000</v>
      </c>
      <c r="G291" s="19">
        <f t="shared" si="24"/>
        <v>1684.25</v>
      </c>
      <c r="H291" t="s">
        <v>20</v>
      </c>
      <c r="I291">
        <v>337</v>
      </c>
      <c r="J291" s="10">
        <f t="shared" si="20"/>
        <v>39.982195845697326</v>
      </c>
      <c r="K291" t="s">
        <v>15</v>
      </c>
      <c r="L291" t="s">
        <v>16</v>
      </c>
      <c r="M291">
        <v>1438578000</v>
      </c>
      <c r="N291">
        <v>1438837200</v>
      </c>
      <c r="O291" s="8">
        <f t="shared" si="21"/>
        <v>42219.208333333328</v>
      </c>
      <c r="P291" s="8">
        <f t="shared" si="22"/>
        <v>42222.208333333328</v>
      </c>
      <c r="Q291" t="b">
        <v>0</v>
      </c>
      <c r="R291" t="b">
        <v>0</v>
      </c>
      <c r="S291" t="s">
        <v>33</v>
      </c>
      <c r="T291" t="str" cm="1">
        <f t="array" ref="T291:U291">_xlfn.TEXTSPLIT(S291,"/")</f>
        <v>theater</v>
      </c>
      <c r="U291" t="str">
        <v>plays</v>
      </c>
    </row>
    <row r="292" spans="1:2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tr">
        <f t="shared" si="23"/>
        <v>Greater than or equal to 50000</v>
      </c>
      <c r="G292" s="19">
        <f t="shared" si="24"/>
        <v>54.402135231316727</v>
      </c>
      <c r="H292" t="s">
        <v>14</v>
      </c>
      <c r="I292">
        <v>908</v>
      </c>
      <c r="J292" s="10">
        <f t="shared" si="20"/>
        <v>101.01541850220265</v>
      </c>
      <c r="K292" t="s">
        <v>21</v>
      </c>
      <c r="L292" t="s">
        <v>22</v>
      </c>
      <c r="M292">
        <v>1368162000</v>
      </c>
      <c r="N292">
        <v>1370926800</v>
      </c>
      <c r="O292" s="8">
        <f t="shared" si="21"/>
        <v>41404.208333333336</v>
      </c>
      <c r="P292" s="8">
        <f t="shared" si="22"/>
        <v>41436.208333333336</v>
      </c>
      <c r="Q292" t="b">
        <v>0</v>
      </c>
      <c r="R292" t="b">
        <v>1</v>
      </c>
      <c r="S292" t="s">
        <v>42</v>
      </c>
      <c r="T292" t="str" cm="1">
        <f t="array" ref="T292:U292">_xlfn.TEXTSPLIT(S292,"/")</f>
        <v>film &amp; video</v>
      </c>
      <c r="U292" t="str">
        <v>documentary</v>
      </c>
    </row>
    <row r="293" spans="1:2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tr">
        <f t="shared" si="23"/>
        <v>1000 to 4999</v>
      </c>
      <c r="G293" s="19">
        <f t="shared" si="24"/>
        <v>456.61111111111109</v>
      </c>
      <c r="H293" t="s">
        <v>20</v>
      </c>
      <c r="I293">
        <v>107</v>
      </c>
      <c r="J293" s="10">
        <f t="shared" si="20"/>
        <v>76.813084112149539</v>
      </c>
      <c r="K293" t="s">
        <v>21</v>
      </c>
      <c r="L293" t="s">
        <v>22</v>
      </c>
      <c r="M293">
        <v>1318654800</v>
      </c>
      <c r="N293">
        <v>1319000400</v>
      </c>
      <c r="O293" s="8">
        <f t="shared" si="21"/>
        <v>40831.208333333336</v>
      </c>
      <c r="P293" s="8">
        <f t="shared" si="22"/>
        <v>40835.208333333336</v>
      </c>
      <c r="Q293" t="b">
        <v>1</v>
      </c>
      <c r="R293" t="b">
        <v>0</v>
      </c>
      <c r="S293" t="s">
        <v>28</v>
      </c>
      <c r="T293" t="str" cm="1">
        <f t="array" ref="T293:U293">_xlfn.TEXTSPLIT(S293,"/")</f>
        <v>technology</v>
      </c>
      <c r="U293" t="str">
        <v>web</v>
      </c>
    </row>
    <row r="294" spans="1:2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tr">
        <f t="shared" si="23"/>
        <v>5000 to 9999</v>
      </c>
      <c r="G294" s="19">
        <f t="shared" si="24"/>
        <v>9.8219178082191778</v>
      </c>
      <c r="H294" t="s">
        <v>14</v>
      </c>
      <c r="I294">
        <v>10</v>
      </c>
      <c r="J294" s="10">
        <f t="shared" si="20"/>
        <v>71.7</v>
      </c>
      <c r="K294" t="s">
        <v>21</v>
      </c>
      <c r="L294" t="s">
        <v>22</v>
      </c>
      <c r="M294">
        <v>1331874000</v>
      </c>
      <c r="N294">
        <v>1333429200</v>
      </c>
      <c r="O294" s="8">
        <f t="shared" si="21"/>
        <v>40984.208333333336</v>
      </c>
      <c r="P294" s="8">
        <f t="shared" si="22"/>
        <v>41002.208333333336</v>
      </c>
      <c r="Q294" t="b">
        <v>0</v>
      </c>
      <c r="R294" t="b">
        <v>0</v>
      </c>
      <c r="S294" t="s">
        <v>17</v>
      </c>
      <c r="T294" t="str" cm="1">
        <f t="array" ref="T294:U294">_xlfn.TEXTSPLIT(S294,"/")</f>
        <v>food</v>
      </c>
      <c r="U294" t="str">
        <v>food trucks</v>
      </c>
    </row>
    <row r="295" spans="1:2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tr">
        <f t="shared" si="23"/>
        <v>5000 to 9999</v>
      </c>
      <c r="G295" s="19">
        <f t="shared" si="24"/>
        <v>16.384615384615383</v>
      </c>
      <c r="H295" t="s">
        <v>74</v>
      </c>
      <c r="I295">
        <v>32</v>
      </c>
      <c r="J295" s="10">
        <f t="shared" si="20"/>
        <v>33.28125</v>
      </c>
      <c r="K295" t="s">
        <v>107</v>
      </c>
      <c r="L295" t="s">
        <v>108</v>
      </c>
      <c r="M295">
        <v>1286254800</v>
      </c>
      <c r="N295">
        <v>1287032400</v>
      </c>
      <c r="O295" s="8">
        <f t="shared" si="21"/>
        <v>40456.208333333336</v>
      </c>
      <c r="P295" s="8">
        <f t="shared" si="22"/>
        <v>40465.208333333336</v>
      </c>
      <c r="Q295" t="b">
        <v>0</v>
      </c>
      <c r="R295" t="b">
        <v>0</v>
      </c>
      <c r="S295" t="s">
        <v>33</v>
      </c>
      <c r="T295" t="str" cm="1">
        <f t="array" ref="T295:U295">_xlfn.TEXTSPLIT(S295,"/")</f>
        <v>theater</v>
      </c>
      <c r="U295" t="str">
        <v>plays</v>
      </c>
    </row>
    <row r="296" spans="1:21" x14ac:dyDescent="0.25">
      <c r="A296">
        <v>294</v>
      </c>
      <c r="B296" t="s">
        <v>640</v>
      </c>
      <c r="C296" s="3" t="s">
        <v>641</v>
      </c>
      <c r="D296" s="16">
        <v>600</v>
      </c>
      <c r="E296">
        <v>8038</v>
      </c>
      <c r="F296" t="str">
        <f t="shared" si="23"/>
        <v>Less Than 1000</v>
      </c>
      <c r="G296" s="19">
        <f t="shared" si="24"/>
        <v>1339.6666666666667</v>
      </c>
      <c r="H296" t="s">
        <v>20</v>
      </c>
      <c r="I296">
        <v>183</v>
      </c>
      <c r="J296" s="10">
        <f t="shared" si="20"/>
        <v>43.923497267759565</v>
      </c>
      <c r="K296" t="s">
        <v>21</v>
      </c>
      <c r="L296" t="s">
        <v>22</v>
      </c>
      <c r="M296">
        <v>1540530000</v>
      </c>
      <c r="N296">
        <v>1541570400</v>
      </c>
      <c r="O296" s="8">
        <f t="shared" si="21"/>
        <v>43399.208333333328</v>
      </c>
      <c r="P296" s="8">
        <f t="shared" si="22"/>
        <v>43411.25</v>
      </c>
      <c r="Q296" t="b">
        <v>0</v>
      </c>
      <c r="R296" t="b">
        <v>0</v>
      </c>
      <c r="S296" t="s">
        <v>33</v>
      </c>
      <c r="T296" t="str" cm="1">
        <f t="array" ref="T296:U296">_xlfn.TEXTSPLIT(S296,"/")</f>
        <v>theater</v>
      </c>
      <c r="U296" t="str">
        <v>plays</v>
      </c>
    </row>
    <row r="297" spans="1:21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tr">
        <f t="shared" si="23"/>
        <v>Greater than or equal to 50000</v>
      </c>
      <c r="G297" s="19">
        <f t="shared" si="24"/>
        <v>35.650077760497666</v>
      </c>
      <c r="H297" t="s">
        <v>14</v>
      </c>
      <c r="I297">
        <v>1910</v>
      </c>
      <c r="J297" s="10">
        <f t="shared" si="20"/>
        <v>36.004712041884815</v>
      </c>
      <c r="K297" t="s">
        <v>98</v>
      </c>
      <c r="L297" t="s">
        <v>99</v>
      </c>
      <c r="M297">
        <v>1381813200</v>
      </c>
      <c r="N297">
        <v>1383976800</v>
      </c>
      <c r="O297" s="8">
        <f t="shared" si="21"/>
        <v>41562.208333333336</v>
      </c>
      <c r="P297" s="8">
        <f t="shared" si="22"/>
        <v>41587.25</v>
      </c>
      <c r="Q297" t="b">
        <v>0</v>
      </c>
      <c r="R297" t="b">
        <v>0</v>
      </c>
      <c r="S297" t="s">
        <v>33</v>
      </c>
      <c r="T297" t="str" cm="1">
        <f t="array" ref="T297:U297">_xlfn.TEXTSPLIT(S297,"/")</f>
        <v>theater</v>
      </c>
      <c r="U297" t="str">
        <v>plays</v>
      </c>
    </row>
    <row r="298" spans="1:21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tr">
        <f t="shared" si="23"/>
        <v>5000 to 9999</v>
      </c>
      <c r="G298" s="19">
        <f t="shared" si="24"/>
        <v>54.950819672131146</v>
      </c>
      <c r="H298" t="s">
        <v>14</v>
      </c>
      <c r="I298">
        <v>38</v>
      </c>
      <c r="J298" s="10">
        <f t="shared" si="20"/>
        <v>88.21052631578948</v>
      </c>
      <c r="K298" t="s">
        <v>26</v>
      </c>
      <c r="L298" t="s">
        <v>27</v>
      </c>
      <c r="M298">
        <v>1548655200</v>
      </c>
      <c r="N298">
        <v>1550556000</v>
      </c>
      <c r="O298" s="8">
        <f t="shared" si="21"/>
        <v>43493.25</v>
      </c>
      <c r="P298" s="8">
        <f t="shared" si="22"/>
        <v>43515.25</v>
      </c>
      <c r="Q298" t="b">
        <v>0</v>
      </c>
      <c r="R298" t="b">
        <v>0</v>
      </c>
      <c r="S298" t="s">
        <v>33</v>
      </c>
      <c r="T298" t="str" cm="1">
        <f t="array" ref="T298:U298">_xlfn.TEXTSPLIT(S298,"/")</f>
        <v>theater</v>
      </c>
      <c r="U298" t="str">
        <v>plays</v>
      </c>
    </row>
    <row r="299" spans="1:2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tr">
        <f t="shared" si="23"/>
        <v>5000 to 9999</v>
      </c>
      <c r="G299" s="19">
        <f t="shared" si="24"/>
        <v>94.236111111111114</v>
      </c>
      <c r="H299" t="s">
        <v>14</v>
      </c>
      <c r="I299">
        <v>104</v>
      </c>
      <c r="J299" s="10">
        <f t="shared" si="20"/>
        <v>65.240384615384613</v>
      </c>
      <c r="K299" t="s">
        <v>26</v>
      </c>
      <c r="L299" t="s">
        <v>27</v>
      </c>
      <c r="M299">
        <v>1389679200</v>
      </c>
      <c r="N299">
        <v>1390456800</v>
      </c>
      <c r="O299" s="8">
        <f t="shared" si="21"/>
        <v>41653.25</v>
      </c>
      <c r="P299" s="8">
        <f t="shared" si="22"/>
        <v>41662.25</v>
      </c>
      <c r="Q299" t="b">
        <v>0</v>
      </c>
      <c r="R299" t="b">
        <v>1</v>
      </c>
      <c r="S299" t="s">
        <v>33</v>
      </c>
      <c r="T299" t="str" cm="1">
        <f t="array" ref="T299:U299">_xlfn.TEXTSPLIT(S299,"/")</f>
        <v>theater</v>
      </c>
      <c r="U299" t="str">
        <v>plays</v>
      </c>
    </row>
    <row r="300" spans="1:2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tr">
        <f t="shared" si="23"/>
        <v>1000 to 4999</v>
      </c>
      <c r="G300" s="19">
        <f t="shared" si="24"/>
        <v>143.91428571428571</v>
      </c>
      <c r="H300" t="s">
        <v>20</v>
      </c>
      <c r="I300">
        <v>72</v>
      </c>
      <c r="J300" s="10">
        <f t="shared" si="20"/>
        <v>69.958333333333329</v>
      </c>
      <c r="K300" t="s">
        <v>21</v>
      </c>
      <c r="L300" t="s">
        <v>22</v>
      </c>
      <c r="M300">
        <v>1456466400</v>
      </c>
      <c r="N300">
        <v>1458018000</v>
      </c>
      <c r="O300" s="8">
        <f t="shared" si="21"/>
        <v>42426.25</v>
      </c>
      <c r="P300" s="8">
        <f t="shared" si="22"/>
        <v>42444.208333333328</v>
      </c>
      <c r="Q300" t="b">
        <v>0</v>
      </c>
      <c r="R300" t="b">
        <v>1</v>
      </c>
      <c r="S300" t="s">
        <v>23</v>
      </c>
      <c r="T300" t="str" cm="1">
        <f t="array" ref="T300:U300">_xlfn.TEXTSPLIT(S300,"/")</f>
        <v>music</v>
      </c>
      <c r="U300" t="str">
        <v>rock</v>
      </c>
    </row>
    <row r="301" spans="1:21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tr">
        <f t="shared" si="23"/>
        <v>1000 to 4999</v>
      </c>
      <c r="G301" s="19">
        <f t="shared" si="24"/>
        <v>51.421052631578945</v>
      </c>
      <c r="H301" t="s">
        <v>14</v>
      </c>
      <c r="I301">
        <v>49</v>
      </c>
      <c r="J301" s="10">
        <f t="shared" si="20"/>
        <v>39.877551020408163</v>
      </c>
      <c r="K301" t="s">
        <v>21</v>
      </c>
      <c r="L301" t="s">
        <v>22</v>
      </c>
      <c r="M301">
        <v>1456984800</v>
      </c>
      <c r="N301">
        <v>1461819600</v>
      </c>
      <c r="O301" s="8">
        <f t="shared" si="21"/>
        <v>42432.25</v>
      </c>
      <c r="P301" s="8">
        <f t="shared" si="22"/>
        <v>42488.208333333328</v>
      </c>
      <c r="Q301" t="b">
        <v>0</v>
      </c>
      <c r="R301" t="b">
        <v>0</v>
      </c>
      <c r="S301" t="s">
        <v>17</v>
      </c>
      <c r="T301" t="str" cm="1">
        <f t="array" ref="T301:U301">_xlfn.TEXTSPLIT(S301,"/")</f>
        <v>food</v>
      </c>
      <c r="U301" t="str">
        <v>food trucks</v>
      </c>
    </row>
    <row r="302" spans="1:2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tr">
        <f t="shared" si="23"/>
        <v>Less Than 1000</v>
      </c>
      <c r="G302" s="19">
        <f t="shared" si="24"/>
        <v>5</v>
      </c>
      <c r="H302" t="s">
        <v>14</v>
      </c>
      <c r="I302">
        <v>1</v>
      </c>
      <c r="J302" s="10">
        <f t="shared" si="20"/>
        <v>5</v>
      </c>
      <c r="K302" t="s">
        <v>36</v>
      </c>
      <c r="L302" t="s">
        <v>37</v>
      </c>
      <c r="M302">
        <v>1504069200</v>
      </c>
      <c r="N302">
        <v>1504155600</v>
      </c>
      <c r="O302" s="8">
        <f t="shared" si="21"/>
        <v>42977.208333333328</v>
      </c>
      <c r="P302" s="8">
        <f t="shared" si="22"/>
        <v>42978.208333333328</v>
      </c>
      <c r="Q302" t="b">
        <v>0</v>
      </c>
      <c r="R302" t="b">
        <v>1</v>
      </c>
      <c r="S302" t="s">
        <v>68</v>
      </c>
      <c r="T302" t="str" cm="1">
        <f t="array" ref="T302:U302">_xlfn.TEXTSPLIT(S302,"/")</f>
        <v>publishing</v>
      </c>
      <c r="U302" t="str">
        <v>nonfiction</v>
      </c>
    </row>
    <row r="303" spans="1:2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tr">
        <f t="shared" si="23"/>
        <v>Less Than 1000</v>
      </c>
      <c r="G303" s="19">
        <f t="shared" si="24"/>
        <v>1344.6666666666667</v>
      </c>
      <c r="H303" t="s">
        <v>20</v>
      </c>
      <c r="I303">
        <v>295</v>
      </c>
      <c r="J303" s="10">
        <f t="shared" si="20"/>
        <v>41.023728813559323</v>
      </c>
      <c r="K303" t="s">
        <v>21</v>
      </c>
      <c r="L303" t="s">
        <v>22</v>
      </c>
      <c r="M303">
        <v>1424930400</v>
      </c>
      <c r="N303">
        <v>1426395600</v>
      </c>
      <c r="O303" s="8">
        <f t="shared" si="21"/>
        <v>42061.25</v>
      </c>
      <c r="P303" s="8">
        <f t="shared" si="22"/>
        <v>42078.208333333328</v>
      </c>
      <c r="Q303" t="b">
        <v>0</v>
      </c>
      <c r="R303" t="b">
        <v>0</v>
      </c>
      <c r="S303" t="s">
        <v>42</v>
      </c>
      <c r="T303" t="str" cm="1">
        <f t="array" ref="T303:U303">_xlfn.TEXTSPLIT(S303,"/")</f>
        <v>film &amp; video</v>
      </c>
      <c r="U303" t="str">
        <v>documentary</v>
      </c>
    </row>
    <row r="304" spans="1:2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tr">
        <f t="shared" si="23"/>
        <v>Greater than or equal to 50000</v>
      </c>
      <c r="G304" s="19">
        <f t="shared" si="24"/>
        <v>31.844940867279899</v>
      </c>
      <c r="H304" t="s">
        <v>14</v>
      </c>
      <c r="I304">
        <v>245</v>
      </c>
      <c r="J304" s="10">
        <f t="shared" si="20"/>
        <v>98.914285714285711</v>
      </c>
      <c r="K304" t="s">
        <v>21</v>
      </c>
      <c r="L304" t="s">
        <v>22</v>
      </c>
      <c r="M304">
        <v>1535864400</v>
      </c>
      <c r="N304">
        <v>1537074000</v>
      </c>
      <c r="O304" s="8">
        <f t="shared" si="21"/>
        <v>43345.208333333328</v>
      </c>
      <c r="P304" s="8">
        <f t="shared" si="22"/>
        <v>43359.208333333328</v>
      </c>
      <c r="Q304" t="b">
        <v>0</v>
      </c>
      <c r="R304" t="b">
        <v>0</v>
      </c>
      <c r="S304" t="s">
        <v>33</v>
      </c>
      <c r="T304" t="str" cm="1">
        <f t="array" ref="T304:U304">_xlfn.TEXTSPLIT(S304,"/")</f>
        <v>theater</v>
      </c>
      <c r="U304" t="str">
        <v>plays</v>
      </c>
    </row>
    <row r="305" spans="1:2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tr">
        <f t="shared" si="23"/>
        <v>1000 to 4999</v>
      </c>
      <c r="G305" s="19">
        <f t="shared" si="24"/>
        <v>82.617647058823536</v>
      </c>
      <c r="H305" t="s">
        <v>14</v>
      </c>
      <c r="I305">
        <v>32</v>
      </c>
      <c r="J305" s="10">
        <f t="shared" si="20"/>
        <v>87.78125</v>
      </c>
      <c r="K305" t="s">
        <v>21</v>
      </c>
      <c r="L305" t="s">
        <v>22</v>
      </c>
      <c r="M305">
        <v>1452146400</v>
      </c>
      <c r="N305">
        <v>1452578400</v>
      </c>
      <c r="O305" s="8">
        <f t="shared" si="21"/>
        <v>42376.25</v>
      </c>
      <c r="P305" s="8">
        <f t="shared" si="22"/>
        <v>42381.25</v>
      </c>
      <c r="Q305" t="b">
        <v>0</v>
      </c>
      <c r="R305" t="b">
        <v>0</v>
      </c>
      <c r="S305" t="s">
        <v>60</v>
      </c>
      <c r="T305" t="str" cm="1">
        <f t="array" ref="T305:U305">_xlfn.TEXTSPLIT(S305,"/")</f>
        <v>music</v>
      </c>
      <c r="U305" t="str">
        <v>indie rock</v>
      </c>
    </row>
    <row r="306" spans="1:2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tr">
        <f t="shared" si="23"/>
        <v>1000 to 4999</v>
      </c>
      <c r="G306" s="19">
        <f t="shared" si="24"/>
        <v>546.14285714285722</v>
      </c>
      <c r="H306" t="s">
        <v>20</v>
      </c>
      <c r="I306">
        <v>142</v>
      </c>
      <c r="J306" s="10">
        <f t="shared" si="20"/>
        <v>80.767605633802816</v>
      </c>
      <c r="K306" t="s">
        <v>21</v>
      </c>
      <c r="L306" t="s">
        <v>22</v>
      </c>
      <c r="M306">
        <v>1470546000</v>
      </c>
      <c r="N306">
        <v>1474088400</v>
      </c>
      <c r="O306" s="8">
        <f t="shared" si="21"/>
        <v>42589.208333333328</v>
      </c>
      <c r="P306" s="8">
        <f t="shared" si="22"/>
        <v>42630.208333333328</v>
      </c>
      <c r="Q306" t="b">
        <v>0</v>
      </c>
      <c r="R306" t="b">
        <v>0</v>
      </c>
      <c r="S306" t="s">
        <v>42</v>
      </c>
      <c r="T306" t="str" cm="1">
        <f t="array" ref="T306:U306">_xlfn.TEXTSPLIT(S306,"/")</f>
        <v>film &amp; video</v>
      </c>
      <c r="U306" t="str">
        <v>documentary</v>
      </c>
    </row>
    <row r="307" spans="1:21" x14ac:dyDescent="0.25">
      <c r="A307">
        <v>305</v>
      </c>
      <c r="B307" t="s">
        <v>662</v>
      </c>
      <c r="C307" s="3" t="s">
        <v>663</v>
      </c>
      <c r="D307" s="16">
        <v>2800</v>
      </c>
      <c r="E307">
        <v>8014</v>
      </c>
      <c r="F307" t="str">
        <f t="shared" si="23"/>
        <v>1000 to 4999</v>
      </c>
      <c r="G307" s="19">
        <f t="shared" si="24"/>
        <v>286.21428571428572</v>
      </c>
      <c r="H307" t="s">
        <v>20</v>
      </c>
      <c r="I307">
        <v>85</v>
      </c>
      <c r="J307" s="10">
        <f t="shared" si="20"/>
        <v>94.28235294117647</v>
      </c>
      <c r="K307" t="s">
        <v>21</v>
      </c>
      <c r="L307" t="s">
        <v>22</v>
      </c>
      <c r="M307">
        <v>1458363600</v>
      </c>
      <c r="N307">
        <v>1461906000</v>
      </c>
      <c r="O307" s="8">
        <f t="shared" si="21"/>
        <v>42448.208333333328</v>
      </c>
      <c r="P307" s="8">
        <f t="shared" si="22"/>
        <v>42489.208333333328</v>
      </c>
      <c r="Q307" t="b">
        <v>0</v>
      </c>
      <c r="R307" t="b">
        <v>0</v>
      </c>
      <c r="S307" t="s">
        <v>33</v>
      </c>
      <c r="T307" t="str" cm="1">
        <f t="array" ref="T307:U307">_xlfn.TEXTSPLIT(S307,"/")</f>
        <v>theater</v>
      </c>
      <c r="U307" t="str">
        <v>plays</v>
      </c>
    </row>
    <row r="308" spans="1:21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tr">
        <f t="shared" si="23"/>
        <v>5000 to 9999</v>
      </c>
      <c r="G308" s="19">
        <f t="shared" si="24"/>
        <v>7.9076923076923071</v>
      </c>
      <c r="H308" t="s">
        <v>14</v>
      </c>
      <c r="I308">
        <v>7</v>
      </c>
      <c r="J308" s="10">
        <f t="shared" si="20"/>
        <v>73.428571428571431</v>
      </c>
      <c r="K308" t="s">
        <v>21</v>
      </c>
      <c r="L308" t="s">
        <v>22</v>
      </c>
      <c r="M308">
        <v>1500008400</v>
      </c>
      <c r="N308">
        <v>1500267600</v>
      </c>
      <c r="O308" s="8">
        <f t="shared" si="21"/>
        <v>42930.208333333328</v>
      </c>
      <c r="P308" s="8">
        <f t="shared" si="22"/>
        <v>42933.208333333328</v>
      </c>
      <c r="Q308" t="b">
        <v>0</v>
      </c>
      <c r="R308" t="b">
        <v>1</v>
      </c>
      <c r="S308" t="s">
        <v>33</v>
      </c>
      <c r="T308" t="str" cm="1">
        <f t="array" ref="T308:U308">_xlfn.TEXTSPLIT(S308,"/")</f>
        <v>theater</v>
      </c>
      <c r="U308" t="str">
        <v>plays</v>
      </c>
    </row>
    <row r="309" spans="1:2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tr">
        <f t="shared" si="23"/>
        <v>30000 to 34999</v>
      </c>
      <c r="G309" s="19">
        <f t="shared" si="24"/>
        <v>132.13677811550153</v>
      </c>
      <c r="H309" t="s">
        <v>20</v>
      </c>
      <c r="I309">
        <v>659</v>
      </c>
      <c r="J309" s="10">
        <f t="shared" si="20"/>
        <v>65.968133535660087</v>
      </c>
      <c r="K309" t="s">
        <v>36</v>
      </c>
      <c r="L309" t="s">
        <v>37</v>
      </c>
      <c r="M309">
        <v>1338958800</v>
      </c>
      <c r="N309">
        <v>1340686800</v>
      </c>
      <c r="O309" s="8">
        <f t="shared" si="21"/>
        <v>41066.208333333336</v>
      </c>
      <c r="P309" s="8">
        <f t="shared" si="22"/>
        <v>41086.208333333336</v>
      </c>
      <c r="Q309" t="b">
        <v>0</v>
      </c>
      <c r="R309" t="b">
        <v>1</v>
      </c>
      <c r="S309" t="s">
        <v>119</v>
      </c>
      <c r="T309" t="str" cm="1">
        <f t="array" ref="T309:U309">_xlfn.TEXTSPLIT(S309,"/")</f>
        <v>publishing</v>
      </c>
      <c r="U309" t="str">
        <v>fiction</v>
      </c>
    </row>
    <row r="310" spans="1:2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tr">
        <f t="shared" si="23"/>
        <v>Greater than or equal to 50000</v>
      </c>
      <c r="G310" s="19">
        <f t="shared" si="24"/>
        <v>74.077834179357026</v>
      </c>
      <c r="H310" t="s">
        <v>14</v>
      </c>
      <c r="I310">
        <v>803</v>
      </c>
      <c r="J310" s="10">
        <f t="shared" si="20"/>
        <v>109.04109589041096</v>
      </c>
      <c r="K310" t="s">
        <v>21</v>
      </c>
      <c r="L310" t="s">
        <v>22</v>
      </c>
      <c r="M310">
        <v>1303102800</v>
      </c>
      <c r="N310">
        <v>1303189200</v>
      </c>
      <c r="O310" s="8">
        <f t="shared" si="21"/>
        <v>40651.208333333336</v>
      </c>
      <c r="P310" s="8">
        <f t="shared" si="22"/>
        <v>40652.208333333336</v>
      </c>
      <c r="Q310" t="b">
        <v>0</v>
      </c>
      <c r="R310" t="b">
        <v>0</v>
      </c>
      <c r="S310" t="s">
        <v>33</v>
      </c>
      <c r="T310" t="str" cm="1">
        <f t="array" ref="T310:U310">_xlfn.TEXTSPLIT(S310,"/")</f>
        <v>theater</v>
      </c>
      <c r="U310" t="str">
        <v>plays</v>
      </c>
    </row>
    <row r="311" spans="1:2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tr">
        <f t="shared" si="23"/>
        <v>1000 to 4999</v>
      </c>
      <c r="G311" s="19">
        <f t="shared" si="24"/>
        <v>75.292682926829272</v>
      </c>
      <c r="H311" t="s">
        <v>74</v>
      </c>
      <c r="I311">
        <v>75</v>
      </c>
      <c r="J311" s="10">
        <f t="shared" si="20"/>
        <v>41.16</v>
      </c>
      <c r="K311" t="s">
        <v>21</v>
      </c>
      <c r="L311" t="s">
        <v>22</v>
      </c>
      <c r="M311">
        <v>1316581200</v>
      </c>
      <c r="N311">
        <v>1318309200</v>
      </c>
      <c r="O311" s="8">
        <f t="shared" si="21"/>
        <v>40807.208333333336</v>
      </c>
      <c r="P311" s="8">
        <f t="shared" si="22"/>
        <v>40827.208333333336</v>
      </c>
      <c r="Q311" t="b">
        <v>0</v>
      </c>
      <c r="R311" t="b">
        <v>1</v>
      </c>
      <c r="S311" t="s">
        <v>60</v>
      </c>
      <c r="T311" t="str" cm="1">
        <f t="array" ref="T311:U311">_xlfn.TEXTSPLIT(S311,"/")</f>
        <v>music</v>
      </c>
      <c r="U311" t="str">
        <v>indie rock</v>
      </c>
    </row>
    <row r="312" spans="1:2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tr">
        <f t="shared" si="23"/>
        <v>5000 to 9999</v>
      </c>
      <c r="G312" s="19">
        <f t="shared" si="24"/>
        <v>20.333333333333332</v>
      </c>
      <c r="H312" t="s">
        <v>14</v>
      </c>
      <c r="I312">
        <v>16</v>
      </c>
      <c r="J312" s="10">
        <f t="shared" si="20"/>
        <v>99.125</v>
      </c>
      <c r="K312" t="s">
        <v>21</v>
      </c>
      <c r="L312" t="s">
        <v>22</v>
      </c>
      <c r="M312">
        <v>1270789200</v>
      </c>
      <c r="N312">
        <v>1272171600</v>
      </c>
      <c r="O312" s="8">
        <f t="shared" si="21"/>
        <v>40277.208333333336</v>
      </c>
      <c r="P312" s="8">
        <f t="shared" si="22"/>
        <v>40293.208333333336</v>
      </c>
      <c r="Q312" t="b">
        <v>0</v>
      </c>
      <c r="R312" t="b">
        <v>0</v>
      </c>
      <c r="S312" t="s">
        <v>89</v>
      </c>
      <c r="T312" t="str" cm="1">
        <f t="array" ref="T312:U312">_xlfn.TEXTSPLIT(S312,"/")</f>
        <v>games</v>
      </c>
      <c r="U312" t="str">
        <v>video games</v>
      </c>
    </row>
    <row r="313" spans="1:21" x14ac:dyDescent="0.25">
      <c r="A313">
        <v>311</v>
      </c>
      <c r="B313" t="s">
        <v>674</v>
      </c>
      <c r="C313" s="3" t="s">
        <v>675</v>
      </c>
      <c r="D313" s="16">
        <v>6300</v>
      </c>
      <c r="E313">
        <v>12812</v>
      </c>
      <c r="F313" t="str">
        <f t="shared" si="23"/>
        <v>5000 to 9999</v>
      </c>
      <c r="G313" s="19">
        <f t="shared" si="24"/>
        <v>203.36507936507937</v>
      </c>
      <c r="H313" t="s">
        <v>20</v>
      </c>
      <c r="I313">
        <v>121</v>
      </c>
      <c r="J313" s="10">
        <f t="shared" si="20"/>
        <v>105.88429752066116</v>
      </c>
      <c r="K313" t="s">
        <v>21</v>
      </c>
      <c r="L313" t="s">
        <v>22</v>
      </c>
      <c r="M313">
        <v>1297836000</v>
      </c>
      <c r="N313">
        <v>1298872800</v>
      </c>
      <c r="O313" s="8">
        <f t="shared" si="21"/>
        <v>40590.25</v>
      </c>
      <c r="P313" s="8">
        <f t="shared" si="22"/>
        <v>40602.25</v>
      </c>
      <c r="Q313" t="b">
        <v>0</v>
      </c>
      <c r="R313" t="b">
        <v>0</v>
      </c>
      <c r="S313" t="s">
        <v>33</v>
      </c>
      <c r="T313" t="str" cm="1">
        <f t="array" ref="T313:U313">_xlfn.TEXTSPLIT(S313,"/")</f>
        <v>theater</v>
      </c>
      <c r="U313" t="str">
        <v>plays</v>
      </c>
    </row>
    <row r="314" spans="1:21" x14ac:dyDescent="0.25">
      <c r="A314">
        <v>312</v>
      </c>
      <c r="B314" t="s">
        <v>676</v>
      </c>
      <c r="C314" s="3" t="s">
        <v>677</v>
      </c>
      <c r="D314" s="16">
        <v>59100</v>
      </c>
      <c r="E314">
        <v>183345</v>
      </c>
      <c r="F314" t="str">
        <f t="shared" si="23"/>
        <v>Greater than or equal to 50000</v>
      </c>
      <c r="G314" s="19">
        <f t="shared" si="24"/>
        <v>310.2284263959391</v>
      </c>
      <c r="H314" t="s">
        <v>20</v>
      </c>
      <c r="I314">
        <v>3742</v>
      </c>
      <c r="J314" s="10">
        <f t="shared" si="20"/>
        <v>48.996525921966864</v>
      </c>
      <c r="K314" t="s">
        <v>21</v>
      </c>
      <c r="L314" t="s">
        <v>22</v>
      </c>
      <c r="M314">
        <v>1382677200</v>
      </c>
      <c r="N314">
        <v>1383282000</v>
      </c>
      <c r="O314" s="8">
        <f t="shared" si="21"/>
        <v>41572.208333333336</v>
      </c>
      <c r="P314" s="8">
        <f t="shared" si="22"/>
        <v>41579.208333333336</v>
      </c>
      <c r="Q314" t="b">
        <v>0</v>
      </c>
      <c r="R314" t="b">
        <v>0</v>
      </c>
      <c r="S314" t="s">
        <v>33</v>
      </c>
      <c r="T314" t="str" cm="1">
        <f t="array" ref="T314:U314">_xlfn.TEXTSPLIT(S314,"/")</f>
        <v>theater</v>
      </c>
      <c r="U314" t="str">
        <v>plays</v>
      </c>
    </row>
    <row r="315" spans="1:2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tr">
        <f t="shared" si="23"/>
        <v>1000 to 4999</v>
      </c>
      <c r="G315" s="19">
        <f t="shared" si="24"/>
        <v>395.31818181818181</v>
      </c>
      <c r="H315" t="s">
        <v>20</v>
      </c>
      <c r="I315">
        <v>223</v>
      </c>
      <c r="J315" s="10">
        <f t="shared" si="20"/>
        <v>39</v>
      </c>
      <c r="K315" t="s">
        <v>21</v>
      </c>
      <c r="L315" t="s">
        <v>22</v>
      </c>
      <c r="M315">
        <v>1330322400</v>
      </c>
      <c r="N315">
        <v>1330495200</v>
      </c>
      <c r="O315" s="8">
        <f t="shared" si="21"/>
        <v>40966.25</v>
      </c>
      <c r="P315" s="8">
        <f t="shared" si="22"/>
        <v>40968.25</v>
      </c>
      <c r="Q315" t="b">
        <v>0</v>
      </c>
      <c r="R315" t="b">
        <v>0</v>
      </c>
      <c r="S315" t="s">
        <v>23</v>
      </c>
      <c r="T315" t="str" cm="1">
        <f t="array" ref="T315:U315">_xlfn.TEXTSPLIT(S315,"/")</f>
        <v>music</v>
      </c>
      <c r="U315" t="str">
        <v>rock</v>
      </c>
    </row>
    <row r="316" spans="1:2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tr">
        <f t="shared" si="23"/>
        <v>1000 to 4999</v>
      </c>
      <c r="G316" s="19">
        <f t="shared" si="24"/>
        <v>294.71428571428572</v>
      </c>
      <c r="H316" t="s">
        <v>20</v>
      </c>
      <c r="I316">
        <v>133</v>
      </c>
      <c r="J316" s="10">
        <f t="shared" si="20"/>
        <v>31.022556390977442</v>
      </c>
      <c r="K316" t="s">
        <v>21</v>
      </c>
      <c r="L316" t="s">
        <v>22</v>
      </c>
      <c r="M316">
        <v>1552366800</v>
      </c>
      <c r="N316">
        <v>1552798800</v>
      </c>
      <c r="O316" s="8">
        <f t="shared" si="21"/>
        <v>43536.208333333328</v>
      </c>
      <c r="P316" s="8">
        <f t="shared" si="22"/>
        <v>43541.208333333328</v>
      </c>
      <c r="Q316" t="b">
        <v>0</v>
      </c>
      <c r="R316" t="b">
        <v>1</v>
      </c>
      <c r="S316" t="s">
        <v>42</v>
      </c>
      <c r="T316" t="str" cm="1">
        <f t="array" ref="T316:U316">_xlfn.TEXTSPLIT(S316,"/")</f>
        <v>film &amp; video</v>
      </c>
      <c r="U316" t="str">
        <v>documentary</v>
      </c>
    </row>
    <row r="317" spans="1:21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tr">
        <f t="shared" si="23"/>
        <v>5000 to 9999</v>
      </c>
      <c r="G317" s="19">
        <f t="shared" si="24"/>
        <v>33.89473684210526</v>
      </c>
      <c r="H317" t="s">
        <v>14</v>
      </c>
      <c r="I317">
        <v>31</v>
      </c>
      <c r="J317" s="10">
        <f t="shared" si="20"/>
        <v>103.87096774193549</v>
      </c>
      <c r="K317" t="s">
        <v>21</v>
      </c>
      <c r="L317" t="s">
        <v>22</v>
      </c>
      <c r="M317">
        <v>1400907600</v>
      </c>
      <c r="N317">
        <v>1403413200</v>
      </c>
      <c r="O317" s="8">
        <f t="shared" si="21"/>
        <v>41783.208333333336</v>
      </c>
      <c r="P317" s="8">
        <f t="shared" si="22"/>
        <v>41812.208333333336</v>
      </c>
      <c r="Q317" t="b">
        <v>0</v>
      </c>
      <c r="R317" t="b">
        <v>0</v>
      </c>
      <c r="S317" t="s">
        <v>33</v>
      </c>
      <c r="T317" t="str" cm="1">
        <f t="array" ref="T317:U317">_xlfn.TEXTSPLIT(S317,"/")</f>
        <v>theater</v>
      </c>
      <c r="U317" t="str">
        <v>plays</v>
      </c>
    </row>
    <row r="318" spans="1:2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tr">
        <f t="shared" si="23"/>
        <v>5000 to 9999</v>
      </c>
      <c r="G318" s="19">
        <f t="shared" si="24"/>
        <v>66.677083333333329</v>
      </c>
      <c r="H318" t="s">
        <v>14</v>
      </c>
      <c r="I318">
        <v>108</v>
      </c>
      <c r="J318" s="10">
        <f t="shared" si="20"/>
        <v>59.268518518518519</v>
      </c>
      <c r="K318" t="s">
        <v>107</v>
      </c>
      <c r="L318" t="s">
        <v>108</v>
      </c>
      <c r="M318">
        <v>1574143200</v>
      </c>
      <c r="N318">
        <v>1574229600</v>
      </c>
      <c r="O318" s="8">
        <f t="shared" si="21"/>
        <v>43788.25</v>
      </c>
      <c r="P318" s="8">
        <f t="shared" si="22"/>
        <v>43789.25</v>
      </c>
      <c r="Q318" t="b">
        <v>0</v>
      </c>
      <c r="R318" t="b">
        <v>1</v>
      </c>
      <c r="S318" t="s">
        <v>17</v>
      </c>
      <c r="T318" t="str" cm="1">
        <f t="array" ref="T318:U318">_xlfn.TEXTSPLIT(S318,"/")</f>
        <v>food</v>
      </c>
      <c r="U318" t="str">
        <v>food trucks</v>
      </c>
    </row>
    <row r="319" spans="1:2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tr">
        <f t="shared" si="23"/>
        <v>5000 to 9999</v>
      </c>
      <c r="G319" s="19">
        <f t="shared" si="24"/>
        <v>19.227272727272727</v>
      </c>
      <c r="H319" t="s">
        <v>14</v>
      </c>
      <c r="I319">
        <v>30</v>
      </c>
      <c r="J319" s="10">
        <f t="shared" si="20"/>
        <v>42.3</v>
      </c>
      <c r="K319" t="s">
        <v>21</v>
      </c>
      <c r="L319" t="s">
        <v>22</v>
      </c>
      <c r="M319">
        <v>1494738000</v>
      </c>
      <c r="N319">
        <v>1495861200</v>
      </c>
      <c r="O319" s="8">
        <f t="shared" si="21"/>
        <v>42869.208333333328</v>
      </c>
      <c r="P319" s="8">
        <f t="shared" si="22"/>
        <v>42882.208333333328</v>
      </c>
      <c r="Q319" t="b">
        <v>0</v>
      </c>
      <c r="R319" t="b">
        <v>0</v>
      </c>
      <c r="S319" t="s">
        <v>33</v>
      </c>
      <c r="T319" t="str" cm="1">
        <f t="array" ref="T319:U319">_xlfn.TEXTSPLIT(S319,"/")</f>
        <v>theater</v>
      </c>
      <c r="U319" t="str">
        <v>plays</v>
      </c>
    </row>
    <row r="320" spans="1:21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tr">
        <f t="shared" si="23"/>
        <v>5000 to 9999</v>
      </c>
      <c r="G320" s="19">
        <f t="shared" si="24"/>
        <v>15.842105263157894</v>
      </c>
      <c r="H320" t="s">
        <v>14</v>
      </c>
      <c r="I320">
        <v>17</v>
      </c>
      <c r="J320" s="10">
        <f t="shared" si="20"/>
        <v>53.117647058823529</v>
      </c>
      <c r="K320" t="s">
        <v>21</v>
      </c>
      <c r="L320" t="s">
        <v>22</v>
      </c>
      <c r="M320">
        <v>1392357600</v>
      </c>
      <c r="N320">
        <v>1392530400</v>
      </c>
      <c r="O320" s="8">
        <f t="shared" si="21"/>
        <v>41684.25</v>
      </c>
      <c r="P320" s="8">
        <f t="shared" si="22"/>
        <v>41686.25</v>
      </c>
      <c r="Q320" t="b">
        <v>0</v>
      </c>
      <c r="R320" t="b">
        <v>0</v>
      </c>
      <c r="S320" t="s">
        <v>23</v>
      </c>
      <c r="T320" t="str" cm="1">
        <f t="array" ref="T320:U320">_xlfn.TEXTSPLIT(S320,"/")</f>
        <v>music</v>
      </c>
      <c r="U320" t="str">
        <v>rock</v>
      </c>
    </row>
    <row r="321" spans="1:2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tr">
        <f t="shared" si="23"/>
        <v>5000 to 9999</v>
      </c>
      <c r="G321" s="19">
        <f t="shared" si="24"/>
        <v>38.702380952380956</v>
      </c>
      <c r="H321" t="s">
        <v>74</v>
      </c>
      <c r="I321">
        <v>64</v>
      </c>
      <c r="J321" s="10">
        <f t="shared" si="20"/>
        <v>50.796875</v>
      </c>
      <c r="K321" t="s">
        <v>21</v>
      </c>
      <c r="L321" t="s">
        <v>22</v>
      </c>
      <c r="M321">
        <v>1281589200</v>
      </c>
      <c r="N321">
        <v>1283662800</v>
      </c>
      <c r="O321" s="8">
        <f t="shared" si="21"/>
        <v>40402.208333333336</v>
      </c>
      <c r="P321" s="8">
        <f t="shared" si="22"/>
        <v>40426.208333333336</v>
      </c>
      <c r="Q321" t="b">
        <v>0</v>
      </c>
      <c r="R321" t="b">
        <v>0</v>
      </c>
      <c r="S321" t="s">
        <v>28</v>
      </c>
      <c r="T321" t="str" cm="1">
        <f t="array" ref="T321:U321">_xlfn.TEXTSPLIT(S321,"/")</f>
        <v>technology</v>
      </c>
      <c r="U321" t="str">
        <v>web</v>
      </c>
    </row>
    <row r="322" spans="1:2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tr">
        <f t="shared" si="23"/>
        <v>Greater than or equal to 50000</v>
      </c>
      <c r="G322" s="19">
        <f t="shared" si="24"/>
        <v>9.5876777251184837</v>
      </c>
      <c r="H322" t="s">
        <v>14</v>
      </c>
      <c r="I322">
        <v>80</v>
      </c>
      <c r="J322" s="10">
        <f t="shared" ref="J322:J385" si="25">IFERROR(E322/I322,0)</f>
        <v>101.15</v>
      </c>
      <c r="K322" t="s">
        <v>21</v>
      </c>
      <c r="L322" t="s">
        <v>22</v>
      </c>
      <c r="M322">
        <v>1305003600</v>
      </c>
      <c r="N322">
        <v>1305781200</v>
      </c>
      <c r="O322" s="8">
        <f t="shared" ref="O322:O385" si="26">(((M322/60)/60)/24)+DATE(1970,1,1)</f>
        <v>40673.208333333336</v>
      </c>
      <c r="P322" s="8">
        <f t="shared" ref="P322:P385" si="27">(((N322/60)/60)/24)+DATE(1970,1,1)</f>
        <v>40682.208333333336</v>
      </c>
      <c r="Q322" t="b">
        <v>0</v>
      </c>
      <c r="R322" t="b">
        <v>0</v>
      </c>
      <c r="S322" t="s">
        <v>119</v>
      </c>
      <c r="T322" t="str" cm="1">
        <f t="array" ref="T322:U322">_xlfn.TEXTSPLIT(S322,"/")</f>
        <v>publishing</v>
      </c>
      <c r="U322" t="str">
        <v>fiction</v>
      </c>
    </row>
    <row r="323" spans="1:21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tr">
        <f t="shared" ref="F323:F386" si="28">IF(D323&lt;1000,"Less Than 1000",IF(AND(D323&gt;=1000,D323&lt;=4999),"1000 to 4999",IF(AND(D323&gt;=5000,D323&lt;=9999),"5000 to 9999",IF(AND(D323&gt;=10000,D323&lt;=14999),"10000 to 14999",IF(AND(D323&gt;=15000,D323&lt;=19999),"15000 to 19999",IF(AND(D323&gt;=20000,D323&lt;=24999),"20000 to 24999",IF(AND(D323&gt;=25000,D323&lt;=29999),"25000 to 29999",IF(AND(D323&gt;=30000,D323&lt;=34999),"30000 to 34999",IF(AND(D323&gt;=35000,D323&lt;=39999),"35000 to 39999",IF(AND(D323&gt;=40000,D323&lt;=44999),"40000 to 44999",IF(AND(D323&gt;=45000,D323&lt;=49999),"45000 to 49999",IF(D323&gt;=50000,"Greater than or equal to 50000"))))))))))))</f>
        <v>Greater than or equal to 50000</v>
      </c>
      <c r="G323" s="19">
        <f t="shared" ref="G323:G386" si="29">(E323/D323)*100</f>
        <v>94.144366197183089</v>
      </c>
      <c r="H323" t="s">
        <v>14</v>
      </c>
      <c r="I323">
        <v>2468</v>
      </c>
      <c r="J323" s="10">
        <f t="shared" si="25"/>
        <v>65.000810372771468</v>
      </c>
      <c r="K323" t="s">
        <v>21</v>
      </c>
      <c r="L323" t="s">
        <v>22</v>
      </c>
      <c r="M323">
        <v>1301634000</v>
      </c>
      <c r="N323">
        <v>1302325200</v>
      </c>
      <c r="O323" s="8">
        <f t="shared" si="26"/>
        <v>40634.208333333336</v>
      </c>
      <c r="P323" s="8">
        <f t="shared" si="27"/>
        <v>40642.208333333336</v>
      </c>
      <c r="Q323" t="b">
        <v>0</v>
      </c>
      <c r="R323" t="b">
        <v>0</v>
      </c>
      <c r="S323" t="s">
        <v>100</v>
      </c>
      <c r="T323" t="str" cm="1">
        <f t="array" ref="T323:U323">_xlfn.TEXTSPLIT(S323,"/")</f>
        <v>film &amp; video</v>
      </c>
      <c r="U323" t="str">
        <v>shorts</v>
      </c>
    </row>
    <row r="324" spans="1:21" ht="31.5" x14ac:dyDescent="0.25">
      <c r="A324">
        <v>322</v>
      </c>
      <c r="B324" t="s">
        <v>696</v>
      </c>
      <c r="C324" s="3" t="s">
        <v>697</v>
      </c>
      <c r="D324" s="16">
        <v>117900</v>
      </c>
      <c r="E324">
        <v>196377</v>
      </c>
      <c r="F324" t="str">
        <f t="shared" si="28"/>
        <v>Greater than or equal to 50000</v>
      </c>
      <c r="G324" s="19">
        <f t="shared" si="29"/>
        <v>166.56234096692114</v>
      </c>
      <c r="H324" t="s">
        <v>20</v>
      </c>
      <c r="I324">
        <v>5168</v>
      </c>
      <c r="J324" s="10">
        <f t="shared" si="25"/>
        <v>37.998645510835914</v>
      </c>
      <c r="K324" t="s">
        <v>21</v>
      </c>
      <c r="L324" t="s">
        <v>22</v>
      </c>
      <c r="M324">
        <v>1290664800</v>
      </c>
      <c r="N324">
        <v>1291788000</v>
      </c>
      <c r="O324" s="8">
        <f t="shared" si="26"/>
        <v>40507.25</v>
      </c>
      <c r="P324" s="8">
        <f t="shared" si="27"/>
        <v>40520.25</v>
      </c>
      <c r="Q324" t="b">
        <v>0</v>
      </c>
      <c r="R324" t="b">
        <v>0</v>
      </c>
      <c r="S324" t="s">
        <v>33</v>
      </c>
      <c r="T324" t="str" cm="1">
        <f t="array" ref="T324:U324">_xlfn.TEXTSPLIT(S324,"/")</f>
        <v>theater</v>
      </c>
      <c r="U324" t="str">
        <v>plays</v>
      </c>
    </row>
    <row r="325" spans="1:2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tr">
        <f t="shared" si="28"/>
        <v>5000 to 9999</v>
      </c>
      <c r="G325" s="19">
        <f t="shared" si="29"/>
        <v>24.134831460674157</v>
      </c>
      <c r="H325" t="s">
        <v>14</v>
      </c>
      <c r="I325">
        <v>26</v>
      </c>
      <c r="J325" s="10">
        <f t="shared" si="25"/>
        <v>82.615384615384613</v>
      </c>
      <c r="K325" t="s">
        <v>40</v>
      </c>
      <c r="L325" t="s">
        <v>41</v>
      </c>
      <c r="M325">
        <v>1395896400</v>
      </c>
      <c r="N325">
        <v>1396069200</v>
      </c>
      <c r="O325" s="8">
        <f t="shared" si="26"/>
        <v>41725.208333333336</v>
      </c>
      <c r="P325" s="8">
        <f t="shared" si="27"/>
        <v>41727.208333333336</v>
      </c>
      <c r="Q325" t="b">
        <v>0</v>
      </c>
      <c r="R325" t="b">
        <v>0</v>
      </c>
      <c r="S325" t="s">
        <v>42</v>
      </c>
      <c r="T325" t="str" cm="1">
        <f t="array" ref="T325:U325">_xlfn.TEXTSPLIT(S325,"/")</f>
        <v>film &amp; video</v>
      </c>
      <c r="U325" t="str">
        <v>documentary</v>
      </c>
    </row>
    <row r="326" spans="1:21" x14ac:dyDescent="0.25">
      <c r="A326">
        <v>324</v>
      </c>
      <c r="B326" t="s">
        <v>700</v>
      </c>
      <c r="C326" s="3" t="s">
        <v>701</v>
      </c>
      <c r="D326" s="16">
        <v>7100</v>
      </c>
      <c r="E326">
        <v>11648</v>
      </c>
      <c r="F326" t="str">
        <f t="shared" si="28"/>
        <v>5000 to 9999</v>
      </c>
      <c r="G326" s="19">
        <f t="shared" si="29"/>
        <v>164.05633802816902</v>
      </c>
      <c r="H326" t="s">
        <v>20</v>
      </c>
      <c r="I326">
        <v>307</v>
      </c>
      <c r="J326" s="10">
        <f t="shared" si="25"/>
        <v>37.941368078175898</v>
      </c>
      <c r="K326" t="s">
        <v>21</v>
      </c>
      <c r="L326" t="s">
        <v>22</v>
      </c>
      <c r="M326">
        <v>1434862800</v>
      </c>
      <c r="N326">
        <v>1435899600</v>
      </c>
      <c r="O326" s="8">
        <f t="shared" si="26"/>
        <v>42176.208333333328</v>
      </c>
      <c r="P326" s="8">
        <f t="shared" si="27"/>
        <v>42188.208333333328</v>
      </c>
      <c r="Q326" t="b">
        <v>0</v>
      </c>
      <c r="R326" t="b">
        <v>1</v>
      </c>
      <c r="S326" t="s">
        <v>33</v>
      </c>
      <c r="T326" t="str" cm="1">
        <f t="array" ref="T326:U326">_xlfn.TEXTSPLIT(S326,"/")</f>
        <v>theater</v>
      </c>
      <c r="U326" t="str">
        <v>plays</v>
      </c>
    </row>
    <row r="327" spans="1:21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tr">
        <f t="shared" si="28"/>
        <v>5000 to 9999</v>
      </c>
      <c r="G327" s="19">
        <f t="shared" si="29"/>
        <v>90.723076923076931</v>
      </c>
      <c r="H327" t="s">
        <v>14</v>
      </c>
      <c r="I327">
        <v>73</v>
      </c>
      <c r="J327" s="10">
        <f t="shared" si="25"/>
        <v>80.780821917808225</v>
      </c>
      <c r="K327" t="s">
        <v>21</v>
      </c>
      <c r="L327" t="s">
        <v>22</v>
      </c>
      <c r="M327">
        <v>1529125200</v>
      </c>
      <c r="N327">
        <v>1531112400</v>
      </c>
      <c r="O327" s="8">
        <f t="shared" si="26"/>
        <v>43267.208333333328</v>
      </c>
      <c r="P327" s="8">
        <f t="shared" si="27"/>
        <v>43290.208333333328</v>
      </c>
      <c r="Q327" t="b">
        <v>0</v>
      </c>
      <c r="R327" t="b">
        <v>1</v>
      </c>
      <c r="S327" t="s">
        <v>33</v>
      </c>
      <c r="T327" t="str" cm="1">
        <f t="array" ref="T327:U327">_xlfn.TEXTSPLIT(S327,"/")</f>
        <v>theater</v>
      </c>
      <c r="U327" t="str">
        <v>plays</v>
      </c>
    </row>
    <row r="328" spans="1:21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tr">
        <f t="shared" si="28"/>
        <v>5000 to 9999</v>
      </c>
      <c r="G328" s="19">
        <f t="shared" si="29"/>
        <v>46.194444444444443</v>
      </c>
      <c r="H328" t="s">
        <v>14</v>
      </c>
      <c r="I328">
        <v>128</v>
      </c>
      <c r="J328" s="10">
        <f t="shared" si="25"/>
        <v>25.984375</v>
      </c>
      <c r="K328" t="s">
        <v>21</v>
      </c>
      <c r="L328" t="s">
        <v>22</v>
      </c>
      <c r="M328">
        <v>1451109600</v>
      </c>
      <c r="N328">
        <v>1451628000</v>
      </c>
      <c r="O328" s="8">
        <f t="shared" si="26"/>
        <v>42364.25</v>
      </c>
      <c r="P328" s="8">
        <f t="shared" si="27"/>
        <v>42370.25</v>
      </c>
      <c r="Q328" t="b">
        <v>0</v>
      </c>
      <c r="R328" t="b">
        <v>0</v>
      </c>
      <c r="S328" t="s">
        <v>71</v>
      </c>
      <c r="T328" t="str" cm="1">
        <f t="array" ref="T328:U328">_xlfn.TEXTSPLIT(S328,"/")</f>
        <v>film &amp; video</v>
      </c>
      <c r="U328" t="str">
        <v>animation</v>
      </c>
    </row>
    <row r="329" spans="1:2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tr">
        <f t="shared" si="28"/>
        <v>1000 to 4999</v>
      </c>
      <c r="G329" s="19">
        <f t="shared" si="29"/>
        <v>38.53846153846154</v>
      </c>
      <c r="H329" t="s">
        <v>14</v>
      </c>
      <c r="I329">
        <v>33</v>
      </c>
      <c r="J329" s="10">
        <f t="shared" si="25"/>
        <v>30.363636363636363</v>
      </c>
      <c r="K329" t="s">
        <v>21</v>
      </c>
      <c r="L329" t="s">
        <v>22</v>
      </c>
      <c r="M329">
        <v>1566968400</v>
      </c>
      <c r="N329">
        <v>1567314000</v>
      </c>
      <c r="O329" s="8">
        <f t="shared" si="26"/>
        <v>43705.208333333328</v>
      </c>
      <c r="P329" s="8">
        <f t="shared" si="27"/>
        <v>43709.208333333328</v>
      </c>
      <c r="Q329" t="b">
        <v>0</v>
      </c>
      <c r="R329" t="b">
        <v>1</v>
      </c>
      <c r="S329" t="s">
        <v>33</v>
      </c>
      <c r="T329" t="str" cm="1">
        <f t="array" ref="T329:U329">_xlfn.TEXTSPLIT(S329,"/")</f>
        <v>theater</v>
      </c>
      <c r="U329" t="str">
        <v>plays</v>
      </c>
    </row>
    <row r="330" spans="1:21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tr">
        <f t="shared" si="28"/>
        <v>Greater than or equal to 50000</v>
      </c>
      <c r="G330" s="19">
        <f t="shared" si="29"/>
        <v>133.56231003039514</v>
      </c>
      <c r="H330" t="s">
        <v>20</v>
      </c>
      <c r="I330">
        <v>2441</v>
      </c>
      <c r="J330" s="10">
        <f t="shared" si="25"/>
        <v>54.004916018025398</v>
      </c>
      <c r="K330" t="s">
        <v>21</v>
      </c>
      <c r="L330" t="s">
        <v>22</v>
      </c>
      <c r="M330">
        <v>1543557600</v>
      </c>
      <c r="N330">
        <v>1544508000</v>
      </c>
      <c r="O330" s="8">
        <f t="shared" si="26"/>
        <v>43434.25</v>
      </c>
      <c r="P330" s="8">
        <f t="shared" si="27"/>
        <v>43445.25</v>
      </c>
      <c r="Q330" t="b">
        <v>0</v>
      </c>
      <c r="R330" t="b">
        <v>0</v>
      </c>
      <c r="S330" t="s">
        <v>23</v>
      </c>
      <c r="T330" t="str" cm="1">
        <f t="array" ref="T330:U330">_xlfn.TEXTSPLIT(S330,"/")</f>
        <v>music</v>
      </c>
      <c r="U330" t="str">
        <v>rock</v>
      </c>
    </row>
    <row r="331" spans="1:2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tr">
        <f t="shared" si="28"/>
        <v>Greater than or equal to 50000</v>
      </c>
      <c r="G331" s="19">
        <f t="shared" si="29"/>
        <v>22.896588486140725</v>
      </c>
      <c r="H331" t="s">
        <v>47</v>
      </c>
      <c r="I331">
        <v>211</v>
      </c>
      <c r="J331" s="10">
        <f t="shared" si="25"/>
        <v>101.78672985781991</v>
      </c>
      <c r="K331" t="s">
        <v>21</v>
      </c>
      <c r="L331" t="s">
        <v>22</v>
      </c>
      <c r="M331">
        <v>1481522400</v>
      </c>
      <c r="N331">
        <v>1482472800</v>
      </c>
      <c r="O331" s="8">
        <f t="shared" si="26"/>
        <v>42716.25</v>
      </c>
      <c r="P331" s="8">
        <f t="shared" si="27"/>
        <v>42727.25</v>
      </c>
      <c r="Q331" t="b">
        <v>0</v>
      </c>
      <c r="R331" t="b">
        <v>0</v>
      </c>
      <c r="S331" t="s">
        <v>89</v>
      </c>
      <c r="T331" t="str" cm="1">
        <f t="array" ref="T331:U331">_xlfn.TEXTSPLIT(S331,"/")</f>
        <v>games</v>
      </c>
      <c r="U331" t="str">
        <v>video games</v>
      </c>
    </row>
    <row r="332" spans="1:21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tr">
        <f t="shared" si="28"/>
        <v>30000 to 34999</v>
      </c>
      <c r="G332" s="19">
        <f t="shared" si="29"/>
        <v>184.95548961424333</v>
      </c>
      <c r="H332" t="s">
        <v>20</v>
      </c>
      <c r="I332">
        <v>1385</v>
      </c>
      <c r="J332" s="10">
        <f t="shared" si="25"/>
        <v>45.003610108303249</v>
      </c>
      <c r="K332" t="s">
        <v>40</v>
      </c>
      <c r="L332" t="s">
        <v>41</v>
      </c>
      <c r="M332">
        <v>1512712800</v>
      </c>
      <c r="N332">
        <v>1512799200</v>
      </c>
      <c r="O332" s="8">
        <f t="shared" si="26"/>
        <v>43077.25</v>
      </c>
      <c r="P332" s="8">
        <f t="shared" si="27"/>
        <v>43078.25</v>
      </c>
      <c r="Q332" t="b">
        <v>0</v>
      </c>
      <c r="R332" t="b">
        <v>0</v>
      </c>
      <c r="S332" t="s">
        <v>42</v>
      </c>
      <c r="T332" t="str" cm="1">
        <f t="array" ref="T332:U332">_xlfn.TEXTSPLIT(S332,"/")</f>
        <v>film &amp; video</v>
      </c>
      <c r="U332" t="str">
        <v>documentary</v>
      </c>
    </row>
    <row r="333" spans="1:2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tr">
        <f t="shared" si="28"/>
        <v>1000 to 4999</v>
      </c>
      <c r="G333" s="19">
        <f t="shared" si="29"/>
        <v>443.72727272727275</v>
      </c>
      <c r="H333" t="s">
        <v>20</v>
      </c>
      <c r="I333">
        <v>190</v>
      </c>
      <c r="J333" s="10">
        <f t="shared" si="25"/>
        <v>77.068421052631578</v>
      </c>
      <c r="K333" t="s">
        <v>21</v>
      </c>
      <c r="L333" t="s">
        <v>22</v>
      </c>
      <c r="M333">
        <v>1324274400</v>
      </c>
      <c r="N333">
        <v>1324360800</v>
      </c>
      <c r="O333" s="8">
        <f t="shared" si="26"/>
        <v>40896.25</v>
      </c>
      <c r="P333" s="8">
        <f t="shared" si="27"/>
        <v>40897.25</v>
      </c>
      <c r="Q333" t="b">
        <v>0</v>
      </c>
      <c r="R333" t="b">
        <v>0</v>
      </c>
      <c r="S333" t="s">
        <v>17</v>
      </c>
      <c r="T333" t="str" cm="1">
        <f t="array" ref="T333:U333">_xlfn.TEXTSPLIT(S333,"/")</f>
        <v>food</v>
      </c>
      <c r="U333" t="str">
        <v>food trucks</v>
      </c>
    </row>
    <row r="334" spans="1:21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tr">
        <f t="shared" si="28"/>
        <v>20000 to 24999</v>
      </c>
      <c r="G334" s="19">
        <f t="shared" si="29"/>
        <v>199.9806763285024</v>
      </c>
      <c r="H334" t="s">
        <v>20</v>
      </c>
      <c r="I334">
        <v>470</v>
      </c>
      <c r="J334" s="10">
        <f t="shared" si="25"/>
        <v>88.076595744680844</v>
      </c>
      <c r="K334" t="s">
        <v>21</v>
      </c>
      <c r="L334" t="s">
        <v>22</v>
      </c>
      <c r="M334">
        <v>1364446800</v>
      </c>
      <c r="N334">
        <v>1364533200</v>
      </c>
      <c r="O334" s="8">
        <f t="shared" si="26"/>
        <v>41361.208333333336</v>
      </c>
      <c r="P334" s="8">
        <f t="shared" si="27"/>
        <v>41362.208333333336</v>
      </c>
      <c r="Q334" t="b">
        <v>0</v>
      </c>
      <c r="R334" t="b">
        <v>0</v>
      </c>
      <c r="S334" t="s">
        <v>65</v>
      </c>
      <c r="T334" t="str" cm="1">
        <f t="array" ref="T334:U334">_xlfn.TEXTSPLIT(S334,"/")</f>
        <v>technology</v>
      </c>
      <c r="U334" t="str">
        <v>wearables</v>
      </c>
    </row>
    <row r="335" spans="1:21" x14ac:dyDescent="0.25">
      <c r="A335">
        <v>333</v>
      </c>
      <c r="B335" t="s">
        <v>718</v>
      </c>
      <c r="C335" s="3" t="s">
        <v>719</v>
      </c>
      <c r="D335" s="16">
        <v>9600</v>
      </c>
      <c r="E335">
        <v>11900</v>
      </c>
      <c r="F335" t="str">
        <f t="shared" si="28"/>
        <v>5000 to 9999</v>
      </c>
      <c r="G335" s="19">
        <f t="shared" si="29"/>
        <v>123.95833333333333</v>
      </c>
      <c r="H335" t="s">
        <v>20</v>
      </c>
      <c r="I335">
        <v>253</v>
      </c>
      <c r="J335" s="10">
        <f t="shared" si="25"/>
        <v>47.035573122529641</v>
      </c>
      <c r="K335" t="s">
        <v>21</v>
      </c>
      <c r="L335" t="s">
        <v>22</v>
      </c>
      <c r="M335">
        <v>1542693600</v>
      </c>
      <c r="N335">
        <v>1545112800</v>
      </c>
      <c r="O335" s="8">
        <f t="shared" si="26"/>
        <v>43424.25</v>
      </c>
      <c r="P335" s="8">
        <f t="shared" si="27"/>
        <v>43452.25</v>
      </c>
      <c r="Q335" t="b">
        <v>0</v>
      </c>
      <c r="R335" t="b">
        <v>0</v>
      </c>
      <c r="S335" t="s">
        <v>33</v>
      </c>
      <c r="T335" t="str" cm="1">
        <f t="array" ref="T335:U335">_xlfn.TEXTSPLIT(S335,"/")</f>
        <v>theater</v>
      </c>
      <c r="U335" t="str">
        <v>plays</v>
      </c>
    </row>
    <row r="336" spans="1:2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tr">
        <f t="shared" si="28"/>
        <v>Greater than or equal to 50000</v>
      </c>
      <c r="G336" s="19">
        <f t="shared" si="29"/>
        <v>186.61329305135951</v>
      </c>
      <c r="H336" t="s">
        <v>20</v>
      </c>
      <c r="I336">
        <v>1113</v>
      </c>
      <c r="J336" s="10">
        <f t="shared" si="25"/>
        <v>110.99550763701707</v>
      </c>
      <c r="K336" t="s">
        <v>21</v>
      </c>
      <c r="L336" t="s">
        <v>22</v>
      </c>
      <c r="M336">
        <v>1515564000</v>
      </c>
      <c r="N336">
        <v>1516168800</v>
      </c>
      <c r="O336" s="8">
        <f t="shared" si="26"/>
        <v>43110.25</v>
      </c>
      <c r="P336" s="8">
        <f t="shared" si="27"/>
        <v>43117.25</v>
      </c>
      <c r="Q336" t="b">
        <v>0</v>
      </c>
      <c r="R336" t="b">
        <v>0</v>
      </c>
      <c r="S336" t="s">
        <v>23</v>
      </c>
      <c r="T336" t="str" cm="1">
        <f t="array" ref="T336:U336">_xlfn.TEXTSPLIT(S336,"/")</f>
        <v>music</v>
      </c>
      <c r="U336" t="str">
        <v>rock</v>
      </c>
    </row>
    <row r="337" spans="1:2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tr">
        <f t="shared" si="28"/>
        <v>Greater than or equal to 50000</v>
      </c>
      <c r="G337" s="19">
        <f t="shared" si="29"/>
        <v>114.28538550057536</v>
      </c>
      <c r="H337" t="s">
        <v>20</v>
      </c>
      <c r="I337">
        <v>2283</v>
      </c>
      <c r="J337" s="10">
        <f t="shared" si="25"/>
        <v>87.003066141042481</v>
      </c>
      <c r="K337" t="s">
        <v>21</v>
      </c>
      <c r="L337" t="s">
        <v>22</v>
      </c>
      <c r="M337">
        <v>1573797600</v>
      </c>
      <c r="N337">
        <v>1574920800</v>
      </c>
      <c r="O337" s="8">
        <f t="shared" si="26"/>
        <v>43784.25</v>
      </c>
      <c r="P337" s="8">
        <f t="shared" si="27"/>
        <v>43797.25</v>
      </c>
      <c r="Q337" t="b">
        <v>0</v>
      </c>
      <c r="R337" t="b">
        <v>0</v>
      </c>
      <c r="S337" t="s">
        <v>23</v>
      </c>
      <c r="T337" t="str" cm="1">
        <f t="array" ref="T337:U337">_xlfn.TEXTSPLIT(S337,"/")</f>
        <v>music</v>
      </c>
      <c r="U337" t="str">
        <v>rock</v>
      </c>
    </row>
    <row r="338" spans="1:2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tr">
        <f t="shared" si="28"/>
        <v>Greater than or equal to 50000</v>
      </c>
      <c r="G338" s="19">
        <f t="shared" si="29"/>
        <v>97.032531824611041</v>
      </c>
      <c r="H338" t="s">
        <v>14</v>
      </c>
      <c r="I338">
        <v>1072</v>
      </c>
      <c r="J338" s="10">
        <f t="shared" si="25"/>
        <v>63.994402985074629</v>
      </c>
      <c r="K338" t="s">
        <v>21</v>
      </c>
      <c r="L338" t="s">
        <v>22</v>
      </c>
      <c r="M338">
        <v>1292392800</v>
      </c>
      <c r="N338">
        <v>1292479200</v>
      </c>
      <c r="O338" s="8">
        <f t="shared" si="26"/>
        <v>40527.25</v>
      </c>
      <c r="P338" s="8">
        <f t="shared" si="27"/>
        <v>40528.25</v>
      </c>
      <c r="Q338" t="b">
        <v>0</v>
      </c>
      <c r="R338" t="b">
        <v>1</v>
      </c>
      <c r="S338" t="s">
        <v>23</v>
      </c>
      <c r="T338" t="str" cm="1">
        <f t="array" ref="T338:U338">_xlfn.TEXTSPLIT(S338,"/")</f>
        <v>music</v>
      </c>
      <c r="U338" t="str">
        <v>rock</v>
      </c>
    </row>
    <row r="339" spans="1:21" x14ac:dyDescent="0.25">
      <c r="A339">
        <v>337</v>
      </c>
      <c r="B339" t="s">
        <v>726</v>
      </c>
      <c r="C339" s="3" t="s">
        <v>727</v>
      </c>
      <c r="D339" s="16">
        <v>94500</v>
      </c>
      <c r="E339">
        <v>116064</v>
      </c>
      <c r="F339" t="str">
        <f t="shared" si="28"/>
        <v>Greater than or equal to 50000</v>
      </c>
      <c r="G339" s="19">
        <f t="shared" si="29"/>
        <v>122.81904761904762</v>
      </c>
      <c r="H339" t="s">
        <v>20</v>
      </c>
      <c r="I339">
        <v>1095</v>
      </c>
      <c r="J339" s="10">
        <f t="shared" si="25"/>
        <v>105.9945205479452</v>
      </c>
      <c r="K339" t="s">
        <v>21</v>
      </c>
      <c r="L339" t="s">
        <v>22</v>
      </c>
      <c r="M339">
        <v>1573452000</v>
      </c>
      <c r="N339">
        <v>1573538400</v>
      </c>
      <c r="O339" s="8">
        <f t="shared" si="26"/>
        <v>43780.25</v>
      </c>
      <c r="P339" s="8">
        <f t="shared" si="27"/>
        <v>43781.25</v>
      </c>
      <c r="Q339" t="b">
        <v>0</v>
      </c>
      <c r="R339" t="b">
        <v>0</v>
      </c>
      <c r="S339" t="s">
        <v>33</v>
      </c>
      <c r="T339" t="str" cm="1">
        <f t="array" ref="T339:U339">_xlfn.TEXTSPLIT(S339,"/")</f>
        <v>theater</v>
      </c>
      <c r="U339" t="str">
        <v>plays</v>
      </c>
    </row>
    <row r="340" spans="1:21" x14ac:dyDescent="0.25">
      <c r="A340">
        <v>338</v>
      </c>
      <c r="B340" t="s">
        <v>728</v>
      </c>
      <c r="C340" s="3" t="s">
        <v>729</v>
      </c>
      <c r="D340" s="16">
        <v>69800</v>
      </c>
      <c r="E340">
        <v>125042</v>
      </c>
      <c r="F340" t="str">
        <f t="shared" si="28"/>
        <v>Greater than or equal to 50000</v>
      </c>
      <c r="G340" s="19">
        <f t="shared" si="29"/>
        <v>179.14326647564468</v>
      </c>
      <c r="H340" t="s">
        <v>20</v>
      </c>
      <c r="I340">
        <v>1690</v>
      </c>
      <c r="J340" s="10">
        <f t="shared" si="25"/>
        <v>73.989349112426041</v>
      </c>
      <c r="K340" t="s">
        <v>21</v>
      </c>
      <c r="L340" t="s">
        <v>22</v>
      </c>
      <c r="M340">
        <v>1317790800</v>
      </c>
      <c r="N340">
        <v>1320382800</v>
      </c>
      <c r="O340" s="8">
        <f t="shared" si="26"/>
        <v>40821.208333333336</v>
      </c>
      <c r="P340" s="8">
        <f t="shared" si="27"/>
        <v>40851.208333333336</v>
      </c>
      <c r="Q340" t="b">
        <v>0</v>
      </c>
      <c r="R340" t="b">
        <v>0</v>
      </c>
      <c r="S340" t="s">
        <v>33</v>
      </c>
      <c r="T340" t="str" cm="1">
        <f t="array" ref="T340:U340">_xlfn.TEXTSPLIT(S340,"/")</f>
        <v>theater</v>
      </c>
      <c r="U340" t="str">
        <v>plays</v>
      </c>
    </row>
    <row r="341" spans="1:2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tr">
        <f t="shared" si="28"/>
        <v>Greater than or equal to 50000</v>
      </c>
      <c r="G341" s="19">
        <f t="shared" si="29"/>
        <v>79.951577402787962</v>
      </c>
      <c r="H341" t="s">
        <v>74</v>
      </c>
      <c r="I341">
        <v>1297</v>
      </c>
      <c r="J341" s="10">
        <f t="shared" si="25"/>
        <v>84.02004626060139</v>
      </c>
      <c r="K341" t="s">
        <v>15</v>
      </c>
      <c r="L341" t="s">
        <v>16</v>
      </c>
      <c r="M341">
        <v>1501650000</v>
      </c>
      <c r="N341">
        <v>1502859600</v>
      </c>
      <c r="O341" s="8">
        <f t="shared" si="26"/>
        <v>42949.208333333328</v>
      </c>
      <c r="P341" s="8">
        <f t="shared" si="27"/>
        <v>42963.208333333328</v>
      </c>
      <c r="Q341" t="b">
        <v>0</v>
      </c>
      <c r="R341" t="b">
        <v>0</v>
      </c>
      <c r="S341" t="s">
        <v>33</v>
      </c>
      <c r="T341" t="str" cm="1">
        <f t="array" ref="T341:U341">_xlfn.TEXTSPLIT(S341,"/")</f>
        <v>theater</v>
      </c>
      <c r="U341" t="str">
        <v>plays</v>
      </c>
    </row>
    <row r="342" spans="1:2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tr">
        <f t="shared" si="28"/>
        <v>35000 to 39999</v>
      </c>
      <c r="G342" s="19">
        <f t="shared" si="29"/>
        <v>94.242587601078171</v>
      </c>
      <c r="H342" t="s">
        <v>14</v>
      </c>
      <c r="I342">
        <v>393</v>
      </c>
      <c r="J342" s="10">
        <f t="shared" si="25"/>
        <v>88.966921119592882</v>
      </c>
      <c r="K342" t="s">
        <v>21</v>
      </c>
      <c r="L342" t="s">
        <v>22</v>
      </c>
      <c r="M342">
        <v>1323669600</v>
      </c>
      <c r="N342">
        <v>1323756000</v>
      </c>
      <c r="O342" s="8">
        <f t="shared" si="26"/>
        <v>40889.25</v>
      </c>
      <c r="P342" s="8">
        <f t="shared" si="27"/>
        <v>40890.25</v>
      </c>
      <c r="Q342" t="b">
        <v>0</v>
      </c>
      <c r="R342" t="b">
        <v>0</v>
      </c>
      <c r="S342" t="s">
        <v>122</v>
      </c>
      <c r="T342" t="str" cm="1">
        <f t="array" ref="T342:U342">_xlfn.TEXTSPLIT(S342,"/")</f>
        <v>photography</v>
      </c>
      <c r="U342" t="str">
        <v>photography books</v>
      </c>
    </row>
    <row r="343" spans="1:2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tr">
        <f t="shared" si="28"/>
        <v>Greater than or equal to 50000</v>
      </c>
      <c r="G343" s="19">
        <f t="shared" si="29"/>
        <v>84.669291338582681</v>
      </c>
      <c r="H343" t="s">
        <v>14</v>
      </c>
      <c r="I343">
        <v>1257</v>
      </c>
      <c r="J343" s="10">
        <f t="shared" si="25"/>
        <v>76.990453460620529</v>
      </c>
      <c r="K343" t="s">
        <v>21</v>
      </c>
      <c r="L343" t="s">
        <v>22</v>
      </c>
      <c r="M343">
        <v>1440738000</v>
      </c>
      <c r="N343">
        <v>1441342800</v>
      </c>
      <c r="O343" s="8">
        <f t="shared" si="26"/>
        <v>42244.208333333328</v>
      </c>
      <c r="P343" s="8">
        <f t="shared" si="27"/>
        <v>42251.208333333328</v>
      </c>
      <c r="Q343" t="b">
        <v>0</v>
      </c>
      <c r="R343" t="b">
        <v>0</v>
      </c>
      <c r="S343" t="s">
        <v>60</v>
      </c>
      <c r="T343" t="str" cm="1">
        <f t="array" ref="T343:U343">_xlfn.TEXTSPLIT(S343,"/")</f>
        <v>music</v>
      </c>
      <c r="U343" t="str">
        <v>indie rock</v>
      </c>
    </row>
    <row r="344" spans="1:2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tr">
        <f t="shared" si="28"/>
        <v>45000 to 49999</v>
      </c>
      <c r="G344" s="19">
        <f t="shared" si="29"/>
        <v>66.521920668058456</v>
      </c>
      <c r="H344" t="s">
        <v>14</v>
      </c>
      <c r="I344">
        <v>328</v>
      </c>
      <c r="J344" s="10">
        <f t="shared" si="25"/>
        <v>97.146341463414629</v>
      </c>
      <c r="K344" t="s">
        <v>21</v>
      </c>
      <c r="L344" t="s">
        <v>22</v>
      </c>
      <c r="M344">
        <v>1374296400</v>
      </c>
      <c r="N344">
        <v>1375333200</v>
      </c>
      <c r="O344" s="8">
        <f t="shared" si="26"/>
        <v>41475.208333333336</v>
      </c>
      <c r="P344" s="8">
        <f t="shared" si="27"/>
        <v>41487.208333333336</v>
      </c>
      <c r="Q344" t="b">
        <v>0</v>
      </c>
      <c r="R344" t="b">
        <v>0</v>
      </c>
      <c r="S344" t="s">
        <v>33</v>
      </c>
      <c r="T344" t="str" cm="1">
        <f t="array" ref="T344:U344">_xlfn.TEXTSPLIT(S344,"/")</f>
        <v>theater</v>
      </c>
      <c r="U344" t="str">
        <v>plays</v>
      </c>
    </row>
    <row r="345" spans="1:2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tr">
        <f t="shared" si="28"/>
        <v>5000 to 9999</v>
      </c>
      <c r="G345" s="19">
        <f t="shared" si="29"/>
        <v>53.922222222222224</v>
      </c>
      <c r="H345" t="s">
        <v>14</v>
      </c>
      <c r="I345">
        <v>147</v>
      </c>
      <c r="J345" s="10">
        <f t="shared" si="25"/>
        <v>33.013605442176868</v>
      </c>
      <c r="K345" t="s">
        <v>21</v>
      </c>
      <c r="L345" t="s">
        <v>22</v>
      </c>
      <c r="M345">
        <v>1384840800</v>
      </c>
      <c r="N345">
        <v>1389420000</v>
      </c>
      <c r="O345" s="8">
        <f t="shared" si="26"/>
        <v>41597.25</v>
      </c>
      <c r="P345" s="8">
        <f t="shared" si="27"/>
        <v>41650.25</v>
      </c>
      <c r="Q345" t="b">
        <v>0</v>
      </c>
      <c r="R345" t="b">
        <v>0</v>
      </c>
      <c r="S345" t="s">
        <v>33</v>
      </c>
      <c r="T345" t="str" cm="1">
        <f t="array" ref="T345:U345">_xlfn.TEXTSPLIT(S345,"/")</f>
        <v>theater</v>
      </c>
      <c r="U345" t="str">
        <v>plays</v>
      </c>
    </row>
    <row r="346" spans="1:2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tr">
        <f t="shared" si="28"/>
        <v>Greater than or equal to 50000</v>
      </c>
      <c r="G346" s="19">
        <f t="shared" si="29"/>
        <v>41.983299595141702</v>
      </c>
      <c r="H346" t="s">
        <v>14</v>
      </c>
      <c r="I346">
        <v>830</v>
      </c>
      <c r="J346" s="10">
        <f t="shared" si="25"/>
        <v>99.950602409638549</v>
      </c>
      <c r="K346" t="s">
        <v>21</v>
      </c>
      <c r="L346" t="s">
        <v>22</v>
      </c>
      <c r="M346">
        <v>1516600800</v>
      </c>
      <c r="N346">
        <v>1520056800</v>
      </c>
      <c r="O346" s="8">
        <f t="shared" si="26"/>
        <v>43122.25</v>
      </c>
      <c r="P346" s="8">
        <f t="shared" si="27"/>
        <v>43162.25</v>
      </c>
      <c r="Q346" t="b">
        <v>0</v>
      </c>
      <c r="R346" t="b">
        <v>0</v>
      </c>
      <c r="S346" t="s">
        <v>89</v>
      </c>
      <c r="T346" t="str" cm="1">
        <f t="array" ref="T346:U346">_xlfn.TEXTSPLIT(S346,"/")</f>
        <v>games</v>
      </c>
      <c r="U346" t="str">
        <v>video games</v>
      </c>
    </row>
    <row r="347" spans="1:2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tr">
        <f t="shared" si="28"/>
        <v>Greater than or equal to 50000</v>
      </c>
      <c r="G347" s="19">
        <f t="shared" si="29"/>
        <v>14.69479695431472</v>
      </c>
      <c r="H347" t="s">
        <v>14</v>
      </c>
      <c r="I347">
        <v>331</v>
      </c>
      <c r="J347" s="10">
        <f t="shared" si="25"/>
        <v>69.966767371601208</v>
      </c>
      <c r="K347" t="s">
        <v>40</v>
      </c>
      <c r="L347" t="s">
        <v>41</v>
      </c>
      <c r="M347">
        <v>1436418000</v>
      </c>
      <c r="N347">
        <v>1436504400</v>
      </c>
      <c r="O347" s="8">
        <f t="shared" si="26"/>
        <v>42194.208333333328</v>
      </c>
      <c r="P347" s="8">
        <f t="shared" si="27"/>
        <v>42195.208333333328</v>
      </c>
      <c r="Q347" t="b">
        <v>0</v>
      </c>
      <c r="R347" t="b">
        <v>0</v>
      </c>
      <c r="S347" t="s">
        <v>53</v>
      </c>
      <c r="T347" t="str" cm="1">
        <f t="array" ref="T347:U347">_xlfn.TEXTSPLIT(S347,"/")</f>
        <v>film &amp; video</v>
      </c>
      <c r="U347" t="str">
        <v>drama</v>
      </c>
    </row>
    <row r="348" spans="1:2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tr">
        <f t="shared" si="28"/>
        <v>5000 to 9999</v>
      </c>
      <c r="G348" s="19">
        <f t="shared" si="29"/>
        <v>34.475000000000001</v>
      </c>
      <c r="H348" t="s">
        <v>14</v>
      </c>
      <c r="I348">
        <v>25</v>
      </c>
      <c r="J348" s="10">
        <f t="shared" si="25"/>
        <v>110.32</v>
      </c>
      <c r="K348" t="s">
        <v>21</v>
      </c>
      <c r="L348" t="s">
        <v>22</v>
      </c>
      <c r="M348">
        <v>1503550800</v>
      </c>
      <c r="N348">
        <v>1508302800</v>
      </c>
      <c r="O348" s="8">
        <f t="shared" si="26"/>
        <v>42971.208333333328</v>
      </c>
      <c r="P348" s="8">
        <f t="shared" si="27"/>
        <v>43026.208333333328</v>
      </c>
      <c r="Q348" t="b">
        <v>0</v>
      </c>
      <c r="R348" t="b">
        <v>1</v>
      </c>
      <c r="S348" t="s">
        <v>60</v>
      </c>
      <c r="T348" t="str" cm="1">
        <f t="array" ref="T348:U348">_xlfn.TEXTSPLIT(S348,"/")</f>
        <v>music</v>
      </c>
      <c r="U348" t="str">
        <v>indie rock</v>
      </c>
    </row>
    <row r="349" spans="1:2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tr">
        <f t="shared" si="28"/>
        <v>Less Than 1000</v>
      </c>
      <c r="G349" s="19">
        <f t="shared" si="29"/>
        <v>1400.7777777777778</v>
      </c>
      <c r="H349" t="s">
        <v>20</v>
      </c>
      <c r="I349">
        <v>191</v>
      </c>
      <c r="J349" s="10">
        <f t="shared" si="25"/>
        <v>66.005235602094245</v>
      </c>
      <c r="K349" t="s">
        <v>21</v>
      </c>
      <c r="L349" t="s">
        <v>22</v>
      </c>
      <c r="M349">
        <v>1423634400</v>
      </c>
      <c r="N349">
        <v>1425708000</v>
      </c>
      <c r="O349" s="8">
        <f t="shared" si="26"/>
        <v>42046.25</v>
      </c>
      <c r="P349" s="8">
        <f t="shared" si="27"/>
        <v>42070.25</v>
      </c>
      <c r="Q349" t="b">
        <v>0</v>
      </c>
      <c r="R349" t="b">
        <v>0</v>
      </c>
      <c r="S349" t="s">
        <v>28</v>
      </c>
      <c r="T349" t="str" cm="1">
        <f t="array" ref="T349:U349">_xlfn.TEXTSPLIT(S349,"/")</f>
        <v>technology</v>
      </c>
      <c r="U349" t="str">
        <v>web</v>
      </c>
    </row>
    <row r="350" spans="1:2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tr">
        <f t="shared" si="28"/>
        <v>Greater than or equal to 50000</v>
      </c>
      <c r="G350" s="19">
        <f t="shared" si="29"/>
        <v>71.770351758793964</v>
      </c>
      <c r="H350" t="s">
        <v>14</v>
      </c>
      <c r="I350">
        <v>3483</v>
      </c>
      <c r="J350" s="10">
        <f t="shared" si="25"/>
        <v>41.005742176284812</v>
      </c>
      <c r="K350" t="s">
        <v>21</v>
      </c>
      <c r="L350" t="s">
        <v>22</v>
      </c>
      <c r="M350">
        <v>1487224800</v>
      </c>
      <c r="N350">
        <v>1488348000</v>
      </c>
      <c r="O350" s="8">
        <f t="shared" si="26"/>
        <v>42782.25</v>
      </c>
      <c r="P350" s="8">
        <f t="shared" si="27"/>
        <v>42795.25</v>
      </c>
      <c r="Q350" t="b">
        <v>0</v>
      </c>
      <c r="R350" t="b">
        <v>0</v>
      </c>
      <c r="S350" t="s">
        <v>17</v>
      </c>
      <c r="T350" t="str" cm="1">
        <f t="array" ref="T350:U350">_xlfn.TEXTSPLIT(S350,"/")</f>
        <v>food</v>
      </c>
      <c r="U350" t="str">
        <v>food trucks</v>
      </c>
    </row>
    <row r="351" spans="1:2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tr">
        <f t="shared" si="28"/>
        <v>Greater than or equal to 50000</v>
      </c>
      <c r="G351" s="19">
        <f t="shared" si="29"/>
        <v>53.074115044247783</v>
      </c>
      <c r="H351" t="s">
        <v>14</v>
      </c>
      <c r="I351">
        <v>923</v>
      </c>
      <c r="J351" s="10">
        <f t="shared" si="25"/>
        <v>103.96316359696641</v>
      </c>
      <c r="K351" t="s">
        <v>21</v>
      </c>
      <c r="L351" t="s">
        <v>22</v>
      </c>
      <c r="M351">
        <v>1500008400</v>
      </c>
      <c r="N351">
        <v>1502600400</v>
      </c>
      <c r="O351" s="8">
        <f t="shared" si="26"/>
        <v>42930.208333333328</v>
      </c>
      <c r="P351" s="8">
        <f t="shared" si="27"/>
        <v>42960.208333333328</v>
      </c>
      <c r="Q351" t="b">
        <v>0</v>
      </c>
      <c r="R351" t="b">
        <v>0</v>
      </c>
      <c r="S351" t="s">
        <v>33</v>
      </c>
      <c r="T351" t="str" cm="1">
        <f t="array" ref="T351:U351">_xlfn.TEXTSPLIT(S351,"/")</f>
        <v>theater</v>
      </c>
      <c r="U351" t="str">
        <v>plays</v>
      </c>
    </row>
    <row r="352" spans="1:2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tr">
        <f t="shared" si="28"/>
        <v>Less Than 1000</v>
      </c>
      <c r="G352" s="19">
        <f t="shared" si="29"/>
        <v>5</v>
      </c>
      <c r="H352" t="s">
        <v>14</v>
      </c>
      <c r="I352">
        <v>1</v>
      </c>
      <c r="J352" s="10">
        <f t="shared" si="25"/>
        <v>5</v>
      </c>
      <c r="K352" t="s">
        <v>21</v>
      </c>
      <c r="L352" t="s">
        <v>22</v>
      </c>
      <c r="M352">
        <v>1432098000</v>
      </c>
      <c r="N352">
        <v>1433653200</v>
      </c>
      <c r="O352" s="8">
        <f t="shared" si="26"/>
        <v>42144.208333333328</v>
      </c>
      <c r="P352" s="8">
        <f t="shared" si="27"/>
        <v>42162.208333333328</v>
      </c>
      <c r="Q352" t="b">
        <v>0</v>
      </c>
      <c r="R352" t="b">
        <v>1</v>
      </c>
      <c r="S352" t="s">
        <v>159</v>
      </c>
      <c r="T352" t="str" cm="1">
        <f t="array" ref="T352:U352">_xlfn.TEXTSPLIT(S352,"/")</f>
        <v>music</v>
      </c>
      <c r="U352" t="str">
        <v>jazz</v>
      </c>
    </row>
    <row r="353" spans="1:2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tr">
        <f t="shared" si="28"/>
        <v>Greater than or equal to 50000</v>
      </c>
      <c r="G353" s="19">
        <f t="shared" si="29"/>
        <v>127.70715249662618</v>
      </c>
      <c r="H353" t="s">
        <v>20</v>
      </c>
      <c r="I353">
        <v>2013</v>
      </c>
      <c r="J353" s="10">
        <f t="shared" si="25"/>
        <v>47.009935419771487</v>
      </c>
      <c r="K353" t="s">
        <v>21</v>
      </c>
      <c r="L353" t="s">
        <v>22</v>
      </c>
      <c r="M353">
        <v>1440392400</v>
      </c>
      <c r="N353">
        <v>1441602000</v>
      </c>
      <c r="O353" s="8">
        <f t="shared" si="26"/>
        <v>42240.208333333328</v>
      </c>
      <c r="P353" s="8">
        <f t="shared" si="27"/>
        <v>42254.208333333328</v>
      </c>
      <c r="Q353" t="b">
        <v>0</v>
      </c>
      <c r="R353" t="b">
        <v>0</v>
      </c>
      <c r="S353" t="s">
        <v>23</v>
      </c>
      <c r="T353" t="str" cm="1">
        <f t="array" ref="T353:U353">_xlfn.TEXTSPLIT(S353,"/")</f>
        <v>music</v>
      </c>
      <c r="U353" t="str">
        <v>rock</v>
      </c>
    </row>
    <row r="354" spans="1:2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tr">
        <f t="shared" si="28"/>
        <v>1000 to 4999</v>
      </c>
      <c r="G354" s="19">
        <f t="shared" si="29"/>
        <v>34.892857142857139</v>
      </c>
      <c r="H354" t="s">
        <v>14</v>
      </c>
      <c r="I354">
        <v>33</v>
      </c>
      <c r="J354" s="10">
        <f t="shared" si="25"/>
        <v>29.606060606060606</v>
      </c>
      <c r="K354" t="s">
        <v>15</v>
      </c>
      <c r="L354" t="s">
        <v>16</v>
      </c>
      <c r="M354">
        <v>1446876000</v>
      </c>
      <c r="N354">
        <v>1447567200</v>
      </c>
      <c r="O354" s="8">
        <f t="shared" si="26"/>
        <v>42315.25</v>
      </c>
      <c r="P354" s="8">
        <f t="shared" si="27"/>
        <v>42323.25</v>
      </c>
      <c r="Q354" t="b">
        <v>0</v>
      </c>
      <c r="R354" t="b">
        <v>0</v>
      </c>
      <c r="S354" t="s">
        <v>33</v>
      </c>
      <c r="T354" t="str" cm="1">
        <f t="array" ref="T354:U354">_xlfn.TEXTSPLIT(S354,"/")</f>
        <v>theater</v>
      </c>
      <c r="U354" t="str">
        <v>plays</v>
      </c>
    </row>
    <row r="355" spans="1:21" x14ac:dyDescent="0.25">
      <c r="A355">
        <v>353</v>
      </c>
      <c r="B355" t="s">
        <v>758</v>
      </c>
      <c r="C355" s="3" t="s">
        <v>759</v>
      </c>
      <c r="D355" s="16">
        <v>33600</v>
      </c>
      <c r="E355">
        <v>137961</v>
      </c>
      <c r="F355" t="str">
        <f t="shared" si="28"/>
        <v>30000 to 34999</v>
      </c>
      <c r="G355" s="19">
        <f t="shared" si="29"/>
        <v>410.59821428571428</v>
      </c>
      <c r="H355" t="s">
        <v>20</v>
      </c>
      <c r="I355">
        <v>1703</v>
      </c>
      <c r="J355" s="10">
        <f t="shared" si="25"/>
        <v>81.010569583088667</v>
      </c>
      <c r="K355" t="s">
        <v>21</v>
      </c>
      <c r="L355" t="s">
        <v>22</v>
      </c>
      <c r="M355">
        <v>1562302800</v>
      </c>
      <c r="N355">
        <v>1562389200</v>
      </c>
      <c r="O355" s="8">
        <f t="shared" si="26"/>
        <v>43651.208333333328</v>
      </c>
      <c r="P355" s="8">
        <f t="shared" si="27"/>
        <v>43652.208333333328</v>
      </c>
      <c r="Q355" t="b">
        <v>0</v>
      </c>
      <c r="R355" t="b">
        <v>0</v>
      </c>
      <c r="S355" t="s">
        <v>33</v>
      </c>
      <c r="T355" t="str" cm="1">
        <f t="array" ref="T355:U355">_xlfn.TEXTSPLIT(S355,"/")</f>
        <v>theater</v>
      </c>
      <c r="U355" t="str">
        <v>plays</v>
      </c>
    </row>
    <row r="356" spans="1:2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tr">
        <f t="shared" si="28"/>
        <v>5000 to 9999</v>
      </c>
      <c r="G356" s="19">
        <f t="shared" si="29"/>
        <v>123.73770491803278</v>
      </c>
      <c r="H356" t="s">
        <v>20</v>
      </c>
      <c r="I356">
        <v>80</v>
      </c>
      <c r="J356" s="10">
        <f t="shared" si="25"/>
        <v>94.35</v>
      </c>
      <c r="K356" t="s">
        <v>36</v>
      </c>
      <c r="L356" t="s">
        <v>37</v>
      </c>
      <c r="M356">
        <v>1378184400</v>
      </c>
      <c r="N356">
        <v>1378789200</v>
      </c>
      <c r="O356" s="8">
        <f t="shared" si="26"/>
        <v>41520.208333333336</v>
      </c>
      <c r="P356" s="8">
        <f t="shared" si="27"/>
        <v>41527.208333333336</v>
      </c>
      <c r="Q356" t="b">
        <v>0</v>
      </c>
      <c r="R356" t="b">
        <v>0</v>
      </c>
      <c r="S356" t="s">
        <v>42</v>
      </c>
      <c r="T356" t="str" cm="1">
        <f t="array" ref="T356:U356">_xlfn.TEXTSPLIT(S356,"/")</f>
        <v>film &amp; video</v>
      </c>
      <c r="U356" t="str">
        <v>documentary</v>
      </c>
    </row>
    <row r="357" spans="1:2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tr">
        <f t="shared" si="28"/>
        <v>1000 to 4999</v>
      </c>
      <c r="G357" s="19">
        <f t="shared" si="29"/>
        <v>58.973684210526315</v>
      </c>
      <c r="H357" t="s">
        <v>47</v>
      </c>
      <c r="I357">
        <v>86</v>
      </c>
      <c r="J357" s="10">
        <f t="shared" si="25"/>
        <v>26.058139534883722</v>
      </c>
      <c r="K357" t="s">
        <v>21</v>
      </c>
      <c r="L357" t="s">
        <v>22</v>
      </c>
      <c r="M357">
        <v>1485064800</v>
      </c>
      <c r="N357">
        <v>1488520800</v>
      </c>
      <c r="O357" s="8">
        <f t="shared" si="26"/>
        <v>42757.25</v>
      </c>
      <c r="P357" s="8">
        <f t="shared" si="27"/>
        <v>42797.25</v>
      </c>
      <c r="Q357" t="b">
        <v>0</v>
      </c>
      <c r="R357" t="b">
        <v>0</v>
      </c>
      <c r="S357" t="s">
        <v>65</v>
      </c>
      <c r="T357" t="str" cm="1">
        <f t="array" ref="T357:U357">_xlfn.TEXTSPLIT(S357,"/")</f>
        <v>technology</v>
      </c>
      <c r="U357" t="str">
        <v>wearables</v>
      </c>
    </row>
    <row r="358" spans="1:2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tr">
        <f t="shared" si="28"/>
        <v>5000 to 9999</v>
      </c>
      <c r="G358" s="19">
        <f t="shared" si="29"/>
        <v>36.892473118279568</v>
      </c>
      <c r="H358" t="s">
        <v>14</v>
      </c>
      <c r="I358">
        <v>40</v>
      </c>
      <c r="J358" s="10">
        <f t="shared" si="25"/>
        <v>85.775000000000006</v>
      </c>
      <c r="K358" t="s">
        <v>107</v>
      </c>
      <c r="L358" t="s">
        <v>108</v>
      </c>
      <c r="M358">
        <v>1326520800</v>
      </c>
      <c r="N358">
        <v>1327298400</v>
      </c>
      <c r="O358" s="8">
        <f t="shared" si="26"/>
        <v>40922.25</v>
      </c>
      <c r="P358" s="8">
        <f t="shared" si="27"/>
        <v>40931.25</v>
      </c>
      <c r="Q358" t="b">
        <v>0</v>
      </c>
      <c r="R358" t="b">
        <v>0</v>
      </c>
      <c r="S358" t="s">
        <v>33</v>
      </c>
      <c r="T358" t="str" cm="1">
        <f t="array" ref="T358:U358">_xlfn.TEXTSPLIT(S358,"/")</f>
        <v>theater</v>
      </c>
      <c r="U358" t="str">
        <v>plays</v>
      </c>
    </row>
    <row r="359" spans="1:2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tr">
        <f t="shared" si="28"/>
        <v>1000 to 4999</v>
      </c>
      <c r="G359" s="19">
        <f t="shared" si="29"/>
        <v>184.91304347826087</v>
      </c>
      <c r="H359" t="s">
        <v>20</v>
      </c>
      <c r="I359">
        <v>41</v>
      </c>
      <c r="J359" s="10">
        <f t="shared" si="25"/>
        <v>103.73170731707317</v>
      </c>
      <c r="K359" t="s">
        <v>21</v>
      </c>
      <c r="L359" t="s">
        <v>22</v>
      </c>
      <c r="M359">
        <v>1441256400</v>
      </c>
      <c r="N359">
        <v>1443416400</v>
      </c>
      <c r="O359" s="8">
        <f t="shared" si="26"/>
        <v>42250.208333333328</v>
      </c>
      <c r="P359" s="8">
        <f t="shared" si="27"/>
        <v>42275.208333333328</v>
      </c>
      <c r="Q359" t="b">
        <v>0</v>
      </c>
      <c r="R359" t="b">
        <v>0</v>
      </c>
      <c r="S359" t="s">
        <v>89</v>
      </c>
      <c r="T359" t="str" cm="1">
        <f t="array" ref="T359:U359">_xlfn.TEXTSPLIT(S359,"/")</f>
        <v>games</v>
      </c>
      <c r="U359" t="str">
        <v>video games</v>
      </c>
    </row>
    <row r="360" spans="1:2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tr">
        <f t="shared" si="28"/>
        <v>5000 to 9999</v>
      </c>
      <c r="G360" s="19">
        <f t="shared" si="29"/>
        <v>11.814432989690722</v>
      </c>
      <c r="H360" t="s">
        <v>14</v>
      </c>
      <c r="I360">
        <v>23</v>
      </c>
      <c r="J360" s="10">
        <f t="shared" si="25"/>
        <v>49.826086956521742</v>
      </c>
      <c r="K360" t="s">
        <v>15</v>
      </c>
      <c r="L360" t="s">
        <v>16</v>
      </c>
      <c r="M360">
        <v>1533877200</v>
      </c>
      <c r="N360">
        <v>1534136400</v>
      </c>
      <c r="O360" s="8">
        <f t="shared" si="26"/>
        <v>43322.208333333328</v>
      </c>
      <c r="P360" s="8">
        <f t="shared" si="27"/>
        <v>43325.208333333328</v>
      </c>
      <c r="Q360" t="b">
        <v>1</v>
      </c>
      <c r="R360" t="b">
        <v>0</v>
      </c>
      <c r="S360" t="s">
        <v>122</v>
      </c>
      <c r="T360" t="str" cm="1">
        <f t="array" ref="T360:U360">_xlfn.TEXTSPLIT(S360,"/")</f>
        <v>photography</v>
      </c>
      <c r="U360" t="str">
        <v>photography books</v>
      </c>
    </row>
    <row r="361" spans="1:2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tr">
        <f t="shared" si="28"/>
        <v>1000 to 4999</v>
      </c>
      <c r="G361" s="19">
        <f t="shared" si="29"/>
        <v>298.7</v>
      </c>
      <c r="H361" t="s">
        <v>20</v>
      </c>
      <c r="I361">
        <v>187</v>
      </c>
      <c r="J361" s="10">
        <f t="shared" si="25"/>
        <v>63.893048128342244</v>
      </c>
      <c r="K361" t="s">
        <v>21</v>
      </c>
      <c r="L361" t="s">
        <v>22</v>
      </c>
      <c r="M361">
        <v>1314421200</v>
      </c>
      <c r="N361">
        <v>1315026000</v>
      </c>
      <c r="O361" s="8">
        <f t="shared" si="26"/>
        <v>40782.208333333336</v>
      </c>
      <c r="P361" s="8">
        <f t="shared" si="27"/>
        <v>40789.208333333336</v>
      </c>
      <c r="Q361" t="b">
        <v>0</v>
      </c>
      <c r="R361" t="b">
        <v>0</v>
      </c>
      <c r="S361" t="s">
        <v>71</v>
      </c>
      <c r="T361" t="str" cm="1">
        <f t="array" ref="T361:U361">_xlfn.TEXTSPLIT(S361,"/")</f>
        <v>film &amp; video</v>
      </c>
      <c r="U361" t="str">
        <v>animation</v>
      </c>
    </row>
    <row r="362" spans="1:21" x14ac:dyDescent="0.25">
      <c r="A362">
        <v>360</v>
      </c>
      <c r="B362" t="s">
        <v>772</v>
      </c>
      <c r="C362" s="3" t="s">
        <v>773</v>
      </c>
      <c r="D362" s="16">
        <v>59700</v>
      </c>
      <c r="E362">
        <v>135132</v>
      </c>
      <c r="F362" t="str">
        <f t="shared" si="28"/>
        <v>Greater than or equal to 50000</v>
      </c>
      <c r="G362" s="19">
        <f t="shared" si="29"/>
        <v>226.35175879396985</v>
      </c>
      <c r="H362" t="s">
        <v>20</v>
      </c>
      <c r="I362">
        <v>2875</v>
      </c>
      <c r="J362" s="10">
        <f t="shared" si="25"/>
        <v>47.002434782608695</v>
      </c>
      <c r="K362" t="s">
        <v>40</v>
      </c>
      <c r="L362" t="s">
        <v>41</v>
      </c>
      <c r="M362">
        <v>1293861600</v>
      </c>
      <c r="N362">
        <v>1295071200</v>
      </c>
      <c r="O362" s="8">
        <f t="shared" si="26"/>
        <v>40544.25</v>
      </c>
      <c r="P362" s="8">
        <f t="shared" si="27"/>
        <v>40558.25</v>
      </c>
      <c r="Q362" t="b">
        <v>0</v>
      </c>
      <c r="R362" t="b">
        <v>1</v>
      </c>
      <c r="S362" t="s">
        <v>33</v>
      </c>
      <c r="T362" t="str" cm="1">
        <f t="array" ref="T362:U362">_xlfn.TEXTSPLIT(S362,"/")</f>
        <v>theater</v>
      </c>
      <c r="U362" t="str">
        <v>plays</v>
      </c>
    </row>
    <row r="363" spans="1:21" x14ac:dyDescent="0.25">
      <c r="A363">
        <v>361</v>
      </c>
      <c r="B363" t="s">
        <v>774</v>
      </c>
      <c r="C363" s="3" t="s">
        <v>775</v>
      </c>
      <c r="D363" s="16">
        <v>5500</v>
      </c>
      <c r="E363">
        <v>9546</v>
      </c>
      <c r="F363" t="str">
        <f t="shared" si="28"/>
        <v>5000 to 9999</v>
      </c>
      <c r="G363" s="19">
        <f t="shared" si="29"/>
        <v>173.56363636363636</v>
      </c>
      <c r="H363" t="s">
        <v>20</v>
      </c>
      <c r="I363">
        <v>88</v>
      </c>
      <c r="J363" s="10">
        <f t="shared" si="25"/>
        <v>108.47727272727273</v>
      </c>
      <c r="K363" t="s">
        <v>21</v>
      </c>
      <c r="L363" t="s">
        <v>22</v>
      </c>
      <c r="M363">
        <v>1507352400</v>
      </c>
      <c r="N363">
        <v>1509426000</v>
      </c>
      <c r="O363" s="8">
        <f t="shared" si="26"/>
        <v>43015.208333333328</v>
      </c>
      <c r="P363" s="8">
        <f t="shared" si="27"/>
        <v>43039.208333333328</v>
      </c>
      <c r="Q363" t="b">
        <v>0</v>
      </c>
      <c r="R363" t="b">
        <v>0</v>
      </c>
      <c r="S363" t="s">
        <v>33</v>
      </c>
      <c r="T363" t="str" cm="1">
        <f t="array" ref="T363:U363">_xlfn.TEXTSPLIT(S363,"/")</f>
        <v>theater</v>
      </c>
      <c r="U363" t="str">
        <v>plays</v>
      </c>
    </row>
    <row r="364" spans="1:2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tr">
        <f t="shared" si="28"/>
        <v>1000 to 4999</v>
      </c>
      <c r="G364" s="19">
        <f t="shared" si="29"/>
        <v>371.75675675675677</v>
      </c>
      <c r="H364" t="s">
        <v>20</v>
      </c>
      <c r="I364">
        <v>191</v>
      </c>
      <c r="J364" s="10">
        <f t="shared" si="25"/>
        <v>72.015706806282722</v>
      </c>
      <c r="K364" t="s">
        <v>21</v>
      </c>
      <c r="L364" t="s">
        <v>22</v>
      </c>
      <c r="M364">
        <v>1296108000</v>
      </c>
      <c r="N364">
        <v>1299391200</v>
      </c>
      <c r="O364" s="8">
        <f t="shared" si="26"/>
        <v>40570.25</v>
      </c>
      <c r="P364" s="8">
        <f t="shared" si="27"/>
        <v>40608.25</v>
      </c>
      <c r="Q364" t="b">
        <v>0</v>
      </c>
      <c r="R364" t="b">
        <v>0</v>
      </c>
      <c r="S364" t="s">
        <v>23</v>
      </c>
      <c r="T364" t="str" cm="1">
        <f t="array" ref="T364:U364">_xlfn.TEXTSPLIT(S364,"/")</f>
        <v>music</v>
      </c>
      <c r="U364" t="str">
        <v>rock</v>
      </c>
    </row>
    <row r="365" spans="1:2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tr">
        <f t="shared" si="28"/>
        <v>5000 to 9999</v>
      </c>
      <c r="G365" s="19">
        <f t="shared" si="29"/>
        <v>160.19230769230771</v>
      </c>
      <c r="H365" t="s">
        <v>20</v>
      </c>
      <c r="I365">
        <v>139</v>
      </c>
      <c r="J365" s="10">
        <f t="shared" si="25"/>
        <v>59.928057553956833</v>
      </c>
      <c r="K365" t="s">
        <v>21</v>
      </c>
      <c r="L365" t="s">
        <v>22</v>
      </c>
      <c r="M365">
        <v>1324965600</v>
      </c>
      <c r="N365">
        <v>1325052000</v>
      </c>
      <c r="O365" s="8">
        <f t="shared" si="26"/>
        <v>40904.25</v>
      </c>
      <c r="P365" s="8">
        <f t="shared" si="27"/>
        <v>40905.25</v>
      </c>
      <c r="Q365" t="b">
        <v>0</v>
      </c>
      <c r="R365" t="b">
        <v>0</v>
      </c>
      <c r="S365" t="s">
        <v>23</v>
      </c>
      <c r="T365" t="str" cm="1">
        <f t="array" ref="T365:U365">_xlfn.TEXTSPLIT(S365,"/")</f>
        <v>music</v>
      </c>
      <c r="U365" t="str">
        <v>rock</v>
      </c>
    </row>
    <row r="366" spans="1:2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tr">
        <f t="shared" si="28"/>
        <v>Less Than 1000</v>
      </c>
      <c r="G366" s="19">
        <f t="shared" si="29"/>
        <v>1616.3333333333335</v>
      </c>
      <c r="H366" t="s">
        <v>20</v>
      </c>
      <c r="I366">
        <v>186</v>
      </c>
      <c r="J366" s="10">
        <f t="shared" si="25"/>
        <v>78.209677419354833</v>
      </c>
      <c r="K366" t="s">
        <v>21</v>
      </c>
      <c r="L366" t="s">
        <v>22</v>
      </c>
      <c r="M366">
        <v>1520229600</v>
      </c>
      <c r="N366">
        <v>1522818000</v>
      </c>
      <c r="O366" s="8">
        <f t="shared" si="26"/>
        <v>43164.25</v>
      </c>
      <c r="P366" s="8">
        <f t="shared" si="27"/>
        <v>43194.208333333328</v>
      </c>
      <c r="Q366" t="b">
        <v>0</v>
      </c>
      <c r="R366" t="b">
        <v>0</v>
      </c>
      <c r="S366" t="s">
        <v>60</v>
      </c>
      <c r="T366" t="str" cm="1">
        <f t="array" ref="T366:U366">_xlfn.TEXTSPLIT(S366,"/")</f>
        <v>music</v>
      </c>
      <c r="U366" t="str">
        <v>indie rock</v>
      </c>
    </row>
    <row r="367" spans="1:21" x14ac:dyDescent="0.25">
      <c r="A367">
        <v>365</v>
      </c>
      <c r="B367" t="s">
        <v>782</v>
      </c>
      <c r="C367" s="3" t="s">
        <v>783</v>
      </c>
      <c r="D367" s="16">
        <v>1600</v>
      </c>
      <c r="E367">
        <v>11735</v>
      </c>
      <c r="F367" t="str">
        <f t="shared" si="28"/>
        <v>1000 to 4999</v>
      </c>
      <c r="G367" s="19">
        <f t="shared" si="29"/>
        <v>733.4375</v>
      </c>
      <c r="H367" t="s">
        <v>20</v>
      </c>
      <c r="I367">
        <v>112</v>
      </c>
      <c r="J367" s="10">
        <f t="shared" si="25"/>
        <v>104.77678571428571</v>
      </c>
      <c r="K367" t="s">
        <v>26</v>
      </c>
      <c r="L367" t="s">
        <v>27</v>
      </c>
      <c r="M367">
        <v>1482991200</v>
      </c>
      <c r="N367">
        <v>1485324000</v>
      </c>
      <c r="O367" s="8">
        <f t="shared" si="26"/>
        <v>42733.25</v>
      </c>
      <c r="P367" s="8">
        <f t="shared" si="27"/>
        <v>42760.25</v>
      </c>
      <c r="Q367" t="b">
        <v>0</v>
      </c>
      <c r="R367" t="b">
        <v>0</v>
      </c>
      <c r="S367" t="s">
        <v>33</v>
      </c>
      <c r="T367" t="str" cm="1">
        <f t="array" ref="T367:U367">_xlfn.TEXTSPLIT(S367,"/")</f>
        <v>theater</v>
      </c>
      <c r="U367" t="str">
        <v>plays</v>
      </c>
    </row>
    <row r="368" spans="1:21" x14ac:dyDescent="0.25">
      <c r="A368">
        <v>366</v>
      </c>
      <c r="B368" t="s">
        <v>784</v>
      </c>
      <c r="C368" s="3" t="s">
        <v>785</v>
      </c>
      <c r="D368" s="16">
        <v>1800</v>
      </c>
      <c r="E368">
        <v>10658</v>
      </c>
      <c r="F368" t="str">
        <f t="shared" si="28"/>
        <v>1000 to 4999</v>
      </c>
      <c r="G368" s="19">
        <f t="shared" si="29"/>
        <v>592.11111111111109</v>
      </c>
      <c r="H368" t="s">
        <v>20</v>
      </c>
      <c r="I368">
        <v>101</v>
      </c>
      <c r="J368" s="10">
        <f t="shared" si="25"/>
        <v>105.52475247524752</v>
      </c>
      <c r="K368" t="s">
        <v>21</v>
      </c>
      <c r="L368" t="s">
        <v>22</v>
      </c>
      <c r="M368">
        <v>1294034400</v>
      </c>
      <c r="N368">
        <v>1294120800</v>
      </c>
      <c r="O368" s="8">
        <f t="shared" si="26"/>
        <v>40546.25</v>
      </c>
      <c r="P368" s="8">
        <f t="shared" si="27"/>
        <v>40547.25</v>
      </c>
      <c r="Q368" t="b">
        <v>0</v>
      </c>
      <c r="R368" t="b">
        <v>1</v>
      </c>
      <c r="S368" t="s">
        <v>33</v>
      </c>
      <c r="T368" t="str" cm="1">
        <f t="array" ref="T368:U368">_xlfn.TEXTSPLIT(S368,"/")</f>
        <v>theater</v>
      </c>
      <c r="U368" t="str">
        <v>plays</v>
      </c>
    </row>
    <row r="369" spans="1:2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tr">
        <f t="shared" si="28"/>
        <v>5000 to 9999</v>
      </c>
      <c r="G369" s="19">
        <f t="shared" si="29"/>
        <v>18.888888888888889</v>
      </c>
      <c r="H369" t="s">
        <v>14</v>
      </c>
      <c r="I369">
        <v>75</v>
      </c>
      <c r="J369" s="10">
        <f t="shared" si="25"/>
        <v>24.933333333333334</v>
      </c>
      <c r="K369" t="s">
        <v>21</v>
      </c>
      <c r="L369" t="s">
        <v>22</v>
      </c>
      <c r="M369">
        <v>1413608400</v>
      </c>
      <c r="N369">
        <v>1415685600</v>
      </c>
      <c r="O369" s="8">
        <f t="shared" si="26"/>
        <v>41930.208333333336</v>
      </c>
      <c r="P369" s="8">
        <f t="shared" si="27"/>
        <v>41954.25</v>
      </c>
      <c r="Q369" t="b">
        <v>0</v>
      </c>
      <c r="R369" t="b">
        <v>1</v>
      </c>
      <c r="S369" t="s">
        <v>33</v>
      </c>
      <c r="T369" t="str" cm="1">
        <f t="array" ref="T369:U369">_xlfn.TEXTSPLIT(S369,"/")</f>
        <v>theater</v>
      </c>
      <c r="U369" t="str">
        <v>plays</v>
      </c>
    </row>
    <row r="370" spans="1:2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tr">
        <f t="shared" si="28"/>
        <v>5000 to 9999</v>
      </c>
      <c r="G370" s="19">
        <f t="shared" si="29"/>
        <v>276.80769230769232</v>
      </c>
      <c r="H370" t="s">
        <v>20</v>
      </c>
      <c r="I370">
        <v>206</v>
      </c>
      <c r="J370" s="10">
        <f t="shared" si="25"/>
        <v>69.873786407766985</v>
      </c>
      <c r="K370" t="s">
        <v>40</v>
      </c>
      <c r="L370" t="s">
        <v>41</v>
      </c>
      <c r="M370">
        <v>1286946000</v>
      </c>
      <c r="N370">
        <v>1288933200</v>
      </c>
      <c r="O370" s="8">
        <f t="shared" si="26"/>
        <v>40464.208333333336</v>
      </c>
      <c r="P370" s="8">
        <f t="shared" si="27"/>
        <v>40487.208333333336</v>
      </c>
      <c r="Q370" t="b">
        <v>0</v>
      </c>
      <c r="R370" t="b">
        <v>1</v>
      </c>
      <c r="S370" t="s">
        <v>42</v>
      </c>
      <c r="T370" t="str" cm="1">
        <f t="array" ref="T370:U370">_xlfn.TEXTSPLIT(S370,"/")</f>
        <v>film &amp; video</v>
      </c>
      <c r="U370" t="str">
        <v>documentary</v>
      </c>
    </row>
    <row r="371" spans="1:2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tr">
        <f t="shared" si="28"/>
        <v>5000 to 9999</v>
      </c>
      <c r="G371" s="19">
        <f t="shared" si="29"/>
        <v>273.01851851851848</v>
      </c>
      <c r="H371" t="s">
        <v>20</v>
      </c>
      <c r="I371">
        <v>154</v>
      </c>
      <c r="J371" s="10">
        <f t="shared" si="25"/>
        <v>95.733766233766232</v>
      </c>
      <c r="K371" t="s">
        <v>21</v>
      </c>
      <c r="L371" t="s">
        <v>22</v>
      </c>
      <c r="M371">
        <v>1359871200</v>
      </c>
      <c r="N371">
        <v>1363237200</v>
      </c>
      <c r="O371" s="8">
        <f t="shared" si="26"/>
        <v>41308.25</v>
      </c>
      <c r="P371" s="8">
        <f t="shared" si="27"/>
        <v>41347.208333333336</v>
      </c>
      <c r="Q371" t="b">
        <v>0</v>
      </c>
      <c r="R371" t="b">
        <v>1</v>
      </c>
      <c r="S371" t="s">
        <v>269</v>
      </c>
      <c r="T371" t="str" cm="1">
        <f t="array" ref="T371:U371">_xlfn.TEXTSPLIT(S371,"/")</f>
        <v>film &amp; video</v>
      </c>
      <c r="U371" t="str">
        <v>television</v>
      </c>
    </row>
    <row r="372" spans="1:21" x14ac:dyDescent="0.25">
      <c r="A372">
        <v>370</v>
      </c>
      <c r="B372" t="s">
        <v>792</v>
      </c>
      <c r="C372" s="3" t="s">
        <v>793</v>
      </c>
      <c r="D372" s="16">
        <v>112300</v>
      </c>
      <c r="E372">
        <v>178965</v>
      </c>
      <c r="F372" t="str">
        <f t="shared" si="28"/>
        <v>Greater than or equal to 50000</v>
      </c>
      <c r="G372" s="19">
        <f t="shared" si="29"/>
        <v>159.36331255565449</v>
      </c>
      <c r="H372" t="s">
        <v>20</v>
      </c>
      <c r="I372">
        <v>5966</v>
      </c>
      <c r="J372" s="10">
        <f t="shared" si="25"/>
        <v>29.997485752598056</v>
      </c>
      <c r="K372" t="s">
        <v>21</v>
      </c>
      <c r="L372" t="s">
        <v>22</v>
      </c>
      <c r="M372">
        <v>1555304400</v>
      </c>
      <c r="N372">
        <v>1555822800</v>
      </c>
      <c r="O372" s="8">
        <f t="shared" si="26"/>
        <v>43570.208333333328</v>
      </c>
      <c r="P372" s="8">
        <f t="shared" si="27"/>
        <v>43576.208333333328</v>
      </c>
      <c r="Q372" t="b">
        <v>0</v>
      </c>
      <c r="R372" t="b">
        <v>0</v>
      </c>
      <c r="S372" t="s">
        <v>33</v>
      </c>
      <c r="T372" t="str" cm="1">
        <f t="array" ref="T372:U372">_xlfn.TEXTSPLIT(S372,"/")</f>
        <v>theater</v>
      </c>
      <c r="U372" t="str">
        <v>plays</v>
      </c>
    </row>
    <row r="373" spans="1:2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tr">
        <f t="shared" si="28"/>
        <v>Greater than or equal to 50000</v>
      </c>
      <c r="G373" s="19">
        <f t="shared" si="29"/>
        <v>67.869978858350947</v>
      </c>
      <c r="H373" t="s">
        <v>14</v>
      </c>
      <c r="I373">
        <v>2176</v>
      </c>
      <c r="J373" s="10">
        <f t="shared" si="25"/>
        <v>59.011948529411768</v>
      </c>
      <c r="K373" t="s">
        <v>21</v>
      </c>
      <c r="L373" t="s">
        <v>22</v>
      </c>
      <c r="M373">
        <v>1423375200</v>
      </c>
      <c r="N373">
        <v>1427778000</v>
      </c>
      <c r="O373" s="8">
        <f t="shared" si="26"/>
        <v>42043.25</v>
      </c>
      <c r="P373" s="8">
        <f t="shared" si="27"/>
        <v>42094.208333333328</v>
      </c>
      <c r="Q373" t="b">
        <v>0</v>
      </c>
      <c r="R373" t="b">
        <v>0</v>
      </c>
      <c r="S373" t="s">
        <v>33</v>
      </c>
      <c r="T373" t="str" cm="1">
        <f t="array" ref="T373:U373">_xlfn.TEXTSPLIT(S373,"/")</f>
        <v>theater</v>
      </c>
      <c r="U373" t="str">
        <v>plays</v>
      </c>
    </row>
    <row r="374" spans="1:21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tr">
        <f t="shared" si="28"/>
        <v>Less Than 1000</v>
      </c>
      <c r="G374" s="19">
        <f t="shared" si="29"/>
        <v>1591.5555555555554</v>
      </c>
      <c r="H374" t="s">
        <v>20</v>
      </c>
      <c r="I374">
        <v>169</v>
      </c>
      <c r="J374" s="10">
        <f t="shared" si="25"/>
        <v>84.757396449704146</v>
      </c>
      <c r="K374" t="s">
        <v>21</v>
      </c>
      <c r="L374" t="s">
        <v>22</v>
      </c>
      <c r="M374">
        <v>1420696800</v>
      </c>
      <c r="N374">
        <v>1422424800</v>
      </c>
      <c r="O374" s="8">
        <f t="shared" si="26"/>
        <v>42012.25</v>
      </c>
      <c r="P374" s="8">
        <f t="shared" si="27"/>
        <v>42032.25</v>
      </c>
      <c r="Q374" t="b">
        <v>0</v>
      </c>
      <c r="R374" t="b">
        <v>1</v>
      </c>
      <c r="S374" t="s">
        <v>42</v>
      </c>
      <c r="T374" t="str" cm="1">
        <f t="array" ref="T374:U374">_xlfn.TEXTSPLIT(S374,"/")</f>
        <v>film &amp; video</v>
      </c>
      <c r="U374" t="str">
        <v>documentary</v>
      </c>
    </row>
    <row r="375" spans="1:21" x14ac:dyDescent="0.25">
      <c r="A375">
        <v>373</v>
      </c>
      <c r="B375" t="s">
        <v>798</v>
      </c>
      <c r="C375" s="3" t="s">
        <v>799</v>
      </c>
      <c r="D375" s="16">
        <v>22500</v>
      </c>
      <c r="E375">
        <v>164291</v>
      </c>
      <c r="F375" t="str">
        <f t="shared" si="28"/>
        <v>20000 to 24999</v>
      </c>
      <c r="G375" s="19">
        <f t="shared" si="29"/>
        <v>730.18222222222221</v>
      </c>
      <c r="H375" t="s">
        <v>20</v>
      </c>
      <c r="I375">
        <v>2106</v>
      </c>
      <c r="J375" s="10">
        <f t="shared" si="25"/>
        <v>78.010921177587846</v>
      </c>
      <c r="K375" t="s">
        <v>21</v>
      </c>
      <c r="L375" t="s">
        <v>22</v>
      </c>
      <c r="M375">
        <v>1502946000</v>
      </c>
      <c r="N375">
        <v>1503637200</v>
      </c>
      <c r="O375" s="8">
        <f t="shared" si="26"/>
        <v>42964.208333333328</v>
      </c>
      <c r="P375" s="8">
        <f t="shared" si="27"/>
        <v>42972.208333333328</v>
      </c>
      <c r="Q375" t="b">
        <v>0</v>
      </c>
      <c r="R375" t="b">
        <v>0</v>
      </c>
      <c r="S375" t="s">
        <v>33</v>
      </c>
      <c r="T375" t="str" cm="1">
        <f t="array" ref="T375:U375">_xlfn.TEXTSPLIT(S375,"/")</f>
        <v>theater</v>
      </c>
      <c r="U375" t="str">
        <v>plays</v>
      </c>
    </row>
    <row r="376" spans="1:21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tr">
        <f t="shared" si="28"/>
        <v>Greater than or equal to 50000</v>
      </c>
      <c r="G376" s="19">
        <f t="shared" si="29"/>
        <v>13.185782556750297</v>
      </c>
      <c r="H376" t="s">
        <v>14</v>
      </c>
      <c r="I376">
        <v>441</v>
      </c>
      <c r="J376" s="10">
        <f t="shared" si="25"/>
        <v>50.05215419501134</v>
      </c>
      <c r="K376" t="s">
        <v>21</v>
      </c>
      <c r="L376" t="s">
        <v>22</v>
      </c>
      <c r="M376">
        <v>1547186400</v>
      </c>
      <c r="N376">
        <v>1547618400</v>
      </c>
      <c r="O376" s="8">
        <f t="shared" si="26"/>
        <v>43476.25</v>
      </c>
      <c r="P376" s="8">
        <f t="shared" si="27"/>
        <v>43481.25</v>
      </c>
      <c r="Q376" t="b">
        <v>0</v>
      </c>
      <c r="R376" t="b">
        <v>1</v>
      </c>
      <c r="S376" t="s">
        <v>42</v>
      </c>
      <c r="T376" t="str" cm="1">
        <f t="array" ref="T376:U376">_xlfn.TEXTSPLIT(S376,"/")</f>
        <v>film &amp; video</v>
      </c>
      <c r="U376" t="str">
        <v>documentary</v>
      </c>
    </row>
    <row r="377" spans="1:21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tr">
        <f t="shared" si="28"/>
        <v>1000 to 4999</v>
      </c>
      <c r="G377" s="19">
        <f t="shared" si="29"/>
        <v>54.777777777777779</v>
      </c>
      <c r="H377" t="s">
        <v>14</v>
      </c>
      <c r="I377">
        <v>25</v>
      </c>
      <c r="J377" s="10">
        <f t="shared" si="25"/>
        <v>59.16</v>
      </c>
      <c r="K377" t="s">
        <v>21</v>
      </c>
      <c r="L377" t="s">
        <v>22</v>
      </c>
      <c r="M377">
        <v>1444971600</v>
      </c>
      <c r="N377">
        <v>1449900000</v>
      </c>
      <c r="O377" s="8">
        <f t="shared" si="26"/>
        <v>42293.208333333328</v>
      </c>
      <c r="P377" s="8">
        <f t="shared" si="27"/>
        <v>42350.25</v>
      </c>
      <c r="Q377" t="b">
        <v>0</v>
      </c>
      <c r="R377" t="b">
        <v>0</v>
      </c>
      <c r="S377" t="s">
        <v>60</v>
      </c>
      <c r="T377" t="str" cm="1">
        <f t="array" ref="T377:U377">_xlfn.TEXTSPLIT(S377,"/")</f>
        <v>music</v>
      </c>
      <c r="U377" t="str">
        <v>indie rock</v>
      </c>
    </row>
    <row r="378" spans="1:2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tr">
        <f t="shared" si="28"/>
        <v>1000 to 4999</v>
      </c>
      <c r="G378" s="19">
        <f t="shared" si="29"/>
        <v>361.02941176470591</v>
      </c>
      <c r="H378" t="s">
        <v>20</v>
      </c>
      <c r="I378">
        <v>131</v>
      </c>
      <c r="J378" s="10">
        <f t="shared" si="25"/>
        <v>93.702290076335885</v>
      </c>
      <c r="K378" t="s">
        <v>21</v>
      </c>
      <c r="L378" t="s">
        <v>22</v>
      </c>
      <c r="M378">
        <v>1404622800</v>
      </c>
      <c r="N378">
        <v>1405141200</v>
      </c>
      <c r="O378" s="8">
        <f t="shared" si="26"/>
        <v>41826.208333333336</v>
      </c>
      <c r="P378" s="8">
        <f t="shared" si="27"/>
        <v>41832.208333333336</v>
      </c>
      <c r="Q378" t="b">
        <v>0</v>
      </c>
      <c r="R378" t="b">
        <v>0</v>
      </c>
      <c r="S378" t="s">
        <v>23</v>
      </c>
      <c r="T378" t="str" cm="1">
        <f t="array" ref="T378:U378">_xlfn.TEXTSPLIT(S378,"/")</f>
        <v>music</v>
      </c>
      <c r="U378" t="str">
        <v>rock</v>
      </c>
    </row>
    <row r="379" spans="1:2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tr">
        <f t="shared" si="28"/>
        <v>45000 to 49999</v>
      </c>
      <c r="G379" s="19">
        <f t="shared" si="29"/>
        <v>10.257545271629779</v>
      </c>
      <c r="H379" t="s">
        <v>14</v>
      </c>
      <c r="I379">
        <v>127</v>
      </c>
      <c r="J379" s="10">
        <f t="shared" si="25"/>
        <v>40.14173228346457</v>
      </c>
      <c r="K379" t="s">
        <v>21</v>
      </c>
      <c r="L379" t="s">
        <v>22</v>
      </c>
      <c r="M379">
        <v>1571720400</v>
      </c>
      <c r="N379">
        <v>1572933600</v>
      </c>
      <c r="O379" s="8">
        <f t="shared" si="26"/>
        <v>43760.208333333328</v>
      </c>
      <c r="P379" s="8">
        <f t="shared" si="27"/>
        <v>43774.25</v>
      </c>
      <c r="Q379" t="b">
        <v>0</v>
      </c>
      <c r="R379" t="b">
        <v>0</v>
      </c>
      <c r="S379" t="s">
        <v>33</v>
      </c>
      <c r="T379" t="str" cm="1">
        <f t="array" ref="T379:U379">_xlfn.TEXTSPLIT(S379,"/")</f>
        <v>theater</v>
      </c>
      <c r="U379" t="str">
        <v>plays</v>
      </c>
    </row>
    <row r="380" spans="1:2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tr">
        <f t="shared" si="28"/>
        <v>Greater than or equal to 50000</v>
      </c>
      <c r="G380" s="19">
        <f t="shared" si="29"/>
        <v>13.962962962962964</v>
      </c>
      <c r="H380" t="s">
        <v>14</v>
      </c>
      <c r="I380">
        <v>355</v>
      </c>
      <c r="J380" s="10">
        <f t="shared" si="25"/>
        <v>70.090140845070422</v>
      </c>
      <c r="K380" t="s">
        <v>21</v>
      </c>
      <c r="L380" t="s">
        <v>22</v>
      </c>
      <c r="M380">
        <v>1526878800</v>
      </c>
      <c r="N380">
        <v>1530162000</v>
      </c>
      <c r="O380" s="8">
        <f t="shared" si="26"/>
        <v>43241.208333333328</v>
      </c>
      <c r="P380" s="8">
        <f t="shared" si="27"/>
        <v>43279.208333333328</v>
      </c>
      <c r="Q380" t="b">
        <v>0</v>
      </c>
      <c r="R380" t="b">
        <v>0</v>
      </c>
      <c r="S380" t="s">
        <v>42</v>
      </c>
      <c r="T380" t="str" cm="1">
        <f t="array" ref="T380:U380">_xlfn.TEXTSPLIT(S380,"/")</f>
        <v>film &amp; video</v>
      </c>
      <c r="U380" t="str">
        <v>documentary</v>
      </c>
    </row>
    <row r="381" spans="1:2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tr">
        <f t="shared" si="28"/>
        <v>5000 to 9999</v>
      </c>
      <c r="G381" s="19">
        <f t="shared" si="29"/>
        <v>40.444444444444443</v>
      </c>
      <c r="H381" t="s">
        <v>14</v>
      </c>
      <c r="I381">
        <v>44</v>
      </c>
      <c r="J381" s="10">
        <f t="shared" si="25"/>
        <v>66.181818181818187</v>
      </c>
      <c r="K381" t="s">
        <v>40</v>
      </c>
      <c r="L381" t="s">
        <v>41</v>
      </c>
      <c r="M381">
        <v>1319691600</v>
      </c>
      <c r="N381">
        <v>1320904800</v>
      </c>
      <c r="O381" s="8">
        <f t="shared" si="26"/>
        <v>40843.208333333336</v>
      </c>
      <c r="P381" s="8">
        <f t="shared" si="27"/>
        <v>40857.25</v>
      </c>
      <c r="Q381" t="b">
        <v>0</v>
      </c>
      <c r="R381" t="b">
        <v>0</v>
      </c>
      <c r="S381" t="s">
        <v>33</v>
      </c>
      <c r="T381" t="str" cm="1">
        <f t="array" ref="T381:U381">_xlfn.TEXTSPLIT(S381,"/")</f>
        <v>theater</v>
      </c>
      <c r="U381" t="str">
        <v>plays</v>
      </c>
    </row>
    <row r="382" spans="1:21" ht="31.5" x14ac:dyDescent="0.25">
      <c r="A382">
        <v>380</v>
      </c>
      <c r="B382" t="s">
        <v>812</v>
      </c>
      <c r="C382" s="3" t="s">
        <v>813</v>
      </c>
      <c r="D382" s="16">
        <v>2500</v>
      </c>
      <c r="E382">
        <v>4008</v>
      </c>
      <c r="F382" t="str">
        <f t="shared" si="28"/>
        <v>1000 to 4999</v>
      </c>
      <c r="G382" s="19">
        <f t="shared" si="29"/>
        <v>160.32</v>
      </c>
      <c r="H382" t="s">
        <v>20</v>
      </c>
      <c r="I382">
        <v>84</v>
      </c>
      <c r="J382" s="10">
        <f t="shared" si="25"/>
        <v>47.714285714285715</v>
      </c>
      <c r="K382" t="s">
        <v>21</v>
      </c>
      <c r="L382" t="s">
        <v>22</v>
      </c>
      <c r="M382">
        <v>1371963600</v>
      </c>
      <c r="N382">
        <v>1372395600</v>
      </c>
      <c r="O382" s="8">
        <f t="shared" si="26"/>
        <v>41448.208333333336</v>
      </c>
      <c r="P382" s="8">
        <f t="shared" si="27"/>
        <v>41453.208333333336</v>
      </c>
      <c r="Q382" t="b">
        <v>0</v>
      </c>
      <c r="R382" t="b">
        <v>0</v>
      </c>
      <c r="S382" t="s">
        <v>33</v>
      </c>
      <c r="T382" t="str" cm="1">
        <f t="array" ref="T382:U382">_xlfn.TEXTSPLIT(S382,"/")</f>
        <v>theater</v>
      </c>
      <c r="U382" t="str">
        <v>plays</v>
      </c>
    </row>
    <row r="383" spans="1:21" x14ac:dyDescent="0.25">
      <c r="A383">
        <v>381</v>
      </c>
      <c r="B383" t="s">
        <v>814</v>
      </c>
      <c r="C383" s="3" t="s">
        <v>815</v>
      </c>
      <c r="D383" s="16">
        <v>5300</v>
      </c>
      <c r="E383">
        <v>9749</v>
      </c>
      <c r="F383" t="str">
        <f t="shared" si="28"/>
        <v>5000 to 9999</v>
      </c>
      <c r="G383" s="19">
        <f t="shared" si="29"/>
        <v>183.9433962264151</v>
      </c>
      <c r="H383" t="s">
        <v>20</v>
      </c>
      <c r="I383">
        <v>155</v>
      </c>
      <c r="J383" s="10">
        <f t="shared" si="25"/>
        <v>62.896774193548389</v>
      </c>
      <c r="K383" t="s">
        <v>21</v>
      </c>
      <c r="L383" t="s">
        <v>22</v>
      </c>
      <c r="M383">
        <v>1433739600</v>
      </c>
      <c r="N383">
        <v>1437714000</v>
      </c>
      <c r="O383" s="8">
        <f t="shared" si="26"/>
        <v>42163.208333333328</v>
      </c>
      <c r="P383" s="8">
        <f t="shared" si="27"/>
        <v>42209.208333333328</v>
      </c>
      <c r="Q383" t="b">
        <v>0</v>
      </c>
      <c r="R383" t="b">
        <v>0</v>
      </c>
      <c r="S383" t="s">
        <v>33</v>
      </c>
      <c r="T383" t="str" cm="1">
        <f t="array" ref="T383:U383">_xlfn.TEXTSPLIT(S383,"/")</f>
        <v>theater</v>
      </c>
      <c r="U383" t="str">
        <v>plays</v>
      </c>
    </row>
    <row r="384" spans="1:21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tr">
        <f t="shared" si="28"/>
        <v>5000 to 9999</v>
      </c>
      <c r="G384" s="19">
        <f t="shared" si="29"/>
        <v>63.769230769230766</v>
      </c>
      <c r="H384" t="s">
        <v>14</v>
      </c>
      <c r="I384">
        <v>67</v>
      </c>
      <c r="J384" s="10">
        <f t="shared" si="25"/>
        <v>86.611940298507463</v>
      </c>
      <c r="K384" t="s">
        <v>21</v>
      </c>
      <c r="L384" t="s">
        <v>22</v>
      </c>
      <c r="M384">
        <v>1508130000</v>
      </c>
      <c r="N384">
        <v>1509771600</v>
      </c>
      <c r="O384" s="8">
        <f t="shared" si="26"/>
        <v>43024.208333333328</v>
      </c>
      <c r="P384" s="8">
        <f t="shared" si="27"/>
        <v>43043.208333333328</v>
      </c>
      <c r="Q384" t="b">
        <v>0</v>
      </c>
      <c r="R384" t="b">
        <v>0</v>
      </c>
      <c r="S384" t="s">
        <v>122</v>
      </c>
      <c r="T384" t="str" cm="1">
        <f t="array" ref="T384:U384">_xlfn.TEXTSPLIT(S384,"/")</f>
        <v>photography</v>
      </c>
      <c r="U384" t="str">
        <v>photography books</v>
      </c>
    </row>
    <row r="385" spans="1:2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tr">
        <f t="shared" si="28"/>
        <v>5000 to 9999</v>
      </c>
      <c r="G385" s="19">
        <f t="shared" si="29"/>
        <v>225.38095238095238</v>
      </c>
      <c r="H385" t="s">
        <v>20</v>
      </c>
      <c r="I385">
        <v>189</v>
      </c>
      <c r="J385" s="10">
        <f t="shared" si="25"/>
        <v>75.126984126984127</v>
      </c>
      <c r="K385" t="s">
        <v>21</v>
      </c>
      <c r="L385" t="s">
        <v>22</v>
      </c>
      <c r="M385">
        <v>1550037600</v>
      </c>
      <c r="N385">
        <v>1550556000</v>
      </c>
      <c r="O385" s="8">
        <f t="shared" si="26"/>
        <v>43509.25</v>
      </c>
      <c r="P385" s="8">
        <f t="shared" si="27"/>
        <v>43515.25</v>
      </c>
      <c r="Q385" t="b">
        <v>0</v>
      </c>
      <c r="R385" t="b">
        <v>1</v>
      </c>
      <c r="S385" t="s">
        <v>17</v>
      </c>
      <c r="T385" t="str" cm="1">
        <f t="array" ref="T385:U385">_xlfn.TEXTSPLIT(S385,"/")</f>
        <v>food</v>
      </c>
      <c r="U385" t="str">
        <v>food trucks</v>
      </c>
    </row>
    <row r="386" spans="1:2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tr">
        <f t="shared" si="28"/>
        <v>Greater than or equal to 50000</v>
      </c>
      <c r="G386" s="19">
        <f t="shared" si="29"/>
        <v>172.00961538461539</v>
      </c>
      <c r="H386" t="s">
        <v>20</v>
      </c>
      <c r="I386">
        <v>4799</v>
      </c>
      <c r="J386" s="10">
        <f t="shared" ref="J386:J449" si="30">IFERROR(E386/I386,0)</f>
        <v>41.004167534903104</v>
      </c>
      <c r="K386" t="s">
        <v>21</v>
      </c>
      <c r="L386" t="s">
        <v>22</v>
      </c>
      <c r="M386">
        <v>1486706400</v>
      </c>
      <c r="N386">
        <v>1489039200</v>
      </c>
      <c r="O386" s="8">
        <f t="shared" ref="O386:O449" si="31">(((M386/60)/60)/24)+DATE(1970,1,1)</f>
        <v>42776.25</v>
      </c>
      <c r="P386" s="8">
        <f t="shared" ref="P386:P449" si="32">(((N386/60)/60)/24)+DATE(1970,1,1)</f>
        <v>42803.25</v>
      </c>
      <c r="Q386" t="b">
        <v>1</v>
      </c>
      <c r="R386" t="b">
        <v>1</v>
      </c>
      <c r="S386" t="s">
        <v>42</v>
      </c>
      <c r="T386" t="str" cm="1">
        <f t="array" ref="T386:U386">_xlfn.TEXTSPLIT(S386,"/")</f>
        <v>film &amp; video</v>
      </c>
      <c r="U386" t="str">
        <v>documentary</v>
      </c>
    </row>
    <row r="387" spans="1:21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tr">
        <f t="shared" ref="F387:F450" si="33">IF(D387&lt;1000,"Less Than 1000",IF(AND(D387&gt;=1000,D387&lt;=4999),"1000 to 4999",IF(AND(D387&gt;=5000,D387&lt;=9999),"5000 to 9999",IF(AND(D387&gt;=10000,D387&lt;=14999),"10000 to 14999",IF(AND(D387&gt;=15000,D387&lt;=19999),"15000 to 19999",IF(AND(D387&gt;=20000,D387&lt;=24999),"20000 to 24999",IF(AND(D387&gt;=25000,D387&lt;=29999),"25000 to 29999",IF(AND(D387&gt;=30000,D387&lt;=34999),"30000 to 34999",IF(AND(D387&gt;=35000,D387&lt;=39999),"35000 to 39999",IF(AND(D387&gt;=40000,D387&lt;=44999),"40000 to 44999",IF(AND(D387&gt;=45000,D387&lt;=49999),"45000 to 49999",IF(D387&gt;=50000,"Greater than or equal to 50000"))))))))))))</f>
        <v>35000 to 39999</v>
      </c>
      <c r="G387" s="19">
        <f t="shared" ref="G387:G450" si="34">(E387/D387)*100</f>
        <v>146.16709511568124</v>
      </c>
      <c r="H387" t="s">
        <v>20</v>
      </c>
      <c r="I387">
        <v>1137</v>
      </c>
      <c r="J387" s="10">
        <f t="shared" si="30"/>
        <v>50.007915567282325</v>
      </c>
      <c r="K387" t="s">
        <v>21</v>
      </c>
      <c r="L387" t="s">
        <v>22</v>
      </c>
      <c r="M387">
        <v>1553835600</v>
      </c>
      <c r="N387">
        <v>1556600400</v>
      </c>
      <c r="O387" s="8">
        <f t="shared" si="31"/>
        <v>43553.208333333328</v>
      </c>
      <c r="P387" s="8">
        <f t="shared" si="32"/>
        <v>43585.208333333328</v>
      </c>
      <c r="Q387" t="b">
        <v>0</v>
      </c>
      <c r="R387" t="b">
        <v>0</v>
      </c>
      <c r="S387" t="s">
        <v>68</v>
      </c>
      <c r="T387" t="str" cm="1">
        <f t="array" ref="T387:U387">_xlfn.TEXTSPLIT(S387,"/")</f>
        <v>publishing</v>
      </c>
      <c r="U387" t="str">
        <v>nonfiction</v>
      </c>
    </row>
    <row r="388" spans="1:21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tr">
        <f t="shared" si="33"/>
        <v>Greater than or equal to 50000</v>
      </c>
      <c r="G388" s="19">
        <f t="shared" si="34"/>
        <v>76.42361623616236</v>
      </c>
      <c r="H388" t="s">
        <v>14</v>
      </c>
      <c r="I388">
        <v>1068</v>
      </c>
      <c r="J388" s="10">
        <f t="shared" si="30"/>
        <v>96.960674157303373</v>
      </c>
      <c r="K388" t="s">
        <v>21</v>
      </c>
      <c r="L388" t="s">
        <v>22</v>
      </c>
      <c r="M388">
        <v>1277528400</v>
      </c>
      <c r="N388">
        <v>1278565200</v>
      </c>
      <c r="O388" s="8">
        <f t="shared" si="31"/>
        <v>40355.208333333336</v>
      </c>
      <c r="P388" s="8">
        <f t="shared" si="32"/>
        <v>40367.208333333336</v>
      </c>
      <c r="Q388" t="b">
        <v>0</v>
      </c>
      <c r="R388" t="b">
        <v>0</v>
      </c>
      <c r="S388" t="s">
        <v>33</v>
      </c>
      <c r="T388" t="str" cm="1">
        <f t="array" ref="T388:U388">_xlfn.TEXTSPLIT(S388,"/")</f>
        <v>theater</v>
      </c>
      <c r="U388" t="str">
        <v>plays</v>
      </c>
    </row>
    <row r="389" spans="1:2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tr">
        <f t="shared" si="33"/>
        <v>Greater than or equal to 50000</v>
      </c>
      <c r="G389" s="19">
        <f t="shared" si="34"/>
        <v>39.261467889908261</v>
      </c>
      <c r="H389" t="s">
        <v>14</v>
      </c>
      <c r="I389">
        <v>424</v>
      </c>
      <c r="J389" s="10">
        <f t="shared" si="30"/>
        <v>100.93160377358491</v>
      </c>
      <c r="K389" t="s">
        <v>21</v>
      </c>
      <c r="L389" t="s">
        <v>22</v>
      </c>
      <c r="M389">
        <v>1339477200</v>
      </c>
      <c r="N389">
        <v>1339909200</v>
      </c>
      <c r="O389" s="8">
        <f t="shared" si="31"/>
        <v>41072.208333333336</v>
      </c>
      <c r="P389" s="8">
        <f t="shared" si="32"/>
        <v>41077.208333333336</v>
      </c>
      <c r="Q389" t="b">
        <v>0</v>
      </c>
      <c r="R389" t="b">
        <v>0</v>
      </c>
      <c r="S389" t="s">
        <v>65</v>
      </c>
      <c r="T389" t="str" cm="1">
        <f t="array" ref="T389:U389">_xlfn.TEXTSPLIT(S389,"/")</f>
        <v>technology</v>
      </c>
      <c r="U389" t="str">
        <v>wearables</v>
      </c>
    </row>
    <row r="390" spans="1:2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tr">
        <f t="shared" si="33"/>
        <v>Greater than or equal to 50000</v>
      </c>
      <c r="G390" s="19">
        <f t="shared" si="34"/>
        <v>11.270034843205574</v>
      </c>
      <c r="H390" t="s">
        <v>74</v>
      </c>
      <c r="I390">
        <v>145</v>
      </c>
      <c r="J390" s="10">
        <f t="shared" si="30"/>
        <v>89.227586206896547</v>
      </c>
      <c r="K390" t="s">
        <v>98</v>
      </c>
      <c r="L390" t="s">
        <v>99</v>
      </c>
      <c r="M390">
        <v>1325656800</v>
      </c>
      <c r="N390">
        <v>1325829600</v>
      </c>
      <c r="O390" s="8">
        <f t="shared" si="31"/>
        <v>40912.25</v>
      </c>
      <c r="P390" s="8">
        <f t="shared" si="32"/>
        <v>40914.25</v>
      </c>
      <c r="Q390" t="b">
        <v>0</v>
      </c>
      <c r="R390" t="b">
        <v>0</v>
      </c>
      <c r="S390" t="s">
        <v>60</v>
      </c>
      <c r="T390" t="str" cm="1">
        <f t="array" ref="T390:U390">_xlfn.TEXTSPLIT(S390,"/")</f>
        <v>music</v>
      </c>
      <c r="U390" t="str">
        <v>indie rock</v>
      </c>
    </row>
    <row r="391" spans="1:21" x14ac:dyDescent="0.25">
      <c r="A391">
        <v>389</v>
      </c>
      <c r="B391" t="s">
        <v>830</v>
      </c>
      <c r="C391" s="3" t="s">
        <v>831</v>
      </c>
      <c r="D391" s="16">
        <v>83000</v>
      </c>
      <c r="E391">
        <v>101352</v>
      </c>
      <c r="F391" t="str">
        <f t="shared" si="33"/>
        <v>Greater than or equal to 50000</v>
      </c>
      <c r="G391" s="19">
        <f t="shared" si="34"/>
        <v>122.11084337349398</v>
      </c>
      <c r="H391" t="s">
        <v>20</v>
      </c>
      <c r="I391">
        <v>1152</v>
      </c>
      <c r="J391" s="10">
        <f t="shared" si="30"/>
        <v>87.979166666666671</v>
      </c>
      <c r="K391" t="s">
        <v>21</v>
      </c>
      <c r="L391" t="s">
        <v>22</v>
      </c>
      <c r="M391">
        <v>1288242000</v>
      </c>
      <c r="N391">
        <v>1290578400</v>
      </c>
      <c r="O391" s="8">
        <f t="shared" si="31"/>
        <v>40479.208333333336</v>
      </c>
      <c r="P391" s="8">
        <f t="shared" si="32"/>
        <v>40506.25</v>
      </c>
      <c r="Q391" t="b">
        <v>0</v>
      </c>
      <c r="R391" t="b">
        <v>0</v>
      </c>
      <c r="S391" t="s">
        <v>33</v>
      </c>
      <c r="T391" t="str" cm="1">
        <f t="array" ref="T391:U391">_xlfn.TEXTSPLIT(S391,"/")</f>
        <v>theater</v>
      </c>
      <c r="U391" t="str">
        <v>plays</v>
      </c>
    </row>
    <row r="392" spans="1:2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tr">
        <f t="shared" si="33"/>
        <v>1000 to 4999</v>
      </c>
      <c r="G392" s="19">
        <f t="shared" si="34"/>
        <v>186.54166666666669</v>
      </c>
      <c r="H392" t="s">
        <v>20</v>
      </c>
      <c r="I392">
        <v>50</v>
      </c>
      <c r="J392" s="10">
        <f t="shared" si="30"/>
        <v>89.54</v>
      </c>
      <c r="K392" t="s">
        <v>21</v>
      </c>
      <c r="L392" t="s">
        <v>22</v>
      </c>
      <c r="M392">
        <v>1379048400</v>
      </c>
      <c r="N392">
        <v>1380344400</v>
      </c>
      <c r="O392" s="8">
        <f t="shared" si="31"/>
        <v>41530.208333333336</v>
      </c>
      <c r="P392" s="8">
        <f t="shared" si="32"/>
        <v>41545.208333333336</v>
      </c>
      <c r="Q392" t="b">
        <v>0</v>
      </c>
      <c r="R392" t="b">
        <v>0</v>
      </c>
      <c r="S392" t="s">
        <v>122</v>
      </c>
      <c r="T392" t="str" cm="1">
        <f t="array" ref="T392:U392">_xlfn.TEXTSPLIT(S392,"/")</f>
        <v>photography</v>
      </c>
      <c r="U392" t="str">
        <v>photography books</v>
      </c>
    </row>
    <row r="393" spans="1:2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tr">
        <f t="shared" si="33"/>
        <v>Greater than or equal to 50000</v>
      </c>
      <c r="G393" s="19">
        <f t="shared" si="34"/>
        <v>7.2731788079470201</v>
      </c>
      <c r="H393" t="s">
        <v>14</v>
      </c>
      <c r="I393">
        <v>151</v>
      </c>
      <c r="J393" s="10">
        <f t="shared" si="30"/>
        <v>29.09271523178808</v>
      </c>
      <c r="K393" t="s">
        <v>21</v>
      </c>
      <c r="L393" t="s">
        <v>22</v>
      </c>
      <c r="M393">
        <v>1389679200</v>
      </c>
      <c r="N393">
        <v>1389852000</v>
      </c>
      <c r="O393" s="8">
        <f t="shared" si="31"/>
        <v>41653.25</v>
      </c>
      <c r="P393" s="8">
        <f t="shared" si="32"/>
        <v>41655.25</v>
      </c>
      <c r="Q393" t="b">
        <v>0</v>
      </c>
      <c r="R393" t="b">
        <v>0</v>
      </c>
      <c r="S393" t="s">
        <v>68</v>
      </c>
      <c r="T393" t="str" cm="1">
        <f t="array" ref="T393:U393">_xlfn.TEXTSPLIT(S393,"/")</f>
        <v>publishing</v>
      </c>
      <c r="U393" t="str">
        <v>nonfiction</v>
      </c>
    </row>
    <row r="394" spans="1:21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tr">
        <f t="shared" si="33"/>
        <v>Greater than or equal to 50000</v>
      </c>
      <c r="G394" s="19">
        <f t="shared" si="34"/>
        <v>65.642371234207957</v>
      </c>
      <c r="H394" t="s">
        <v>14</v>
      </c>
      <c r="I394">
        <v>1608</v>
      </c>
      <c r="J394" s="10">
        <f t="shared" si="30"/>
        <v>42.006218905472636</v>
      </c>
      <c r="K394" t="s">
        <v>21</v>
      </c>
      <c r="L394" t="s">
        <v>22</v>
      </c>
      <c r="M394">
        <v>1294293600</v>
      </c>
      <c r="N394">
        <v>1294466400</v>
      </c>
      <c r="O394" s="8">
        <f t="shared" si="31"/>
        <v>40549.25</v>
      </c>
      <c r="P394" s="8">
        <f t="shared" si="32"/>
        <v>40551.25</v>
      </c>
      <c r="Q394" t="b">
        <v>0</v>
      </c>
      <c r="R394" t="b">
        <v>0</v>
      </c>
      <c r="S394" t="s">
        <v>65</v>
      </c>
      <c r="T394" t="str" cm="1">
        <f t="array" ref="T394:U394">_xlfn.TEXTSPLIT(S394,"/")</f>
        <v>technology</v>
      </c>
      <c r="U394" t="str">
        <v>wearables</v>
      </c>
    </row>
    <row r="395" spans="1:2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tr">
        <f t="shared" si="33"/>
        <v>Greater than or equal to 50000</v>
      </c>
      <c r="G395" s="19">
        <f t="shared" si="34"/>
        <v>228.96178343949046</v>
      </c>
      <c r="H395" t="s">
        <v>20</v>
      </c>
      <c r="I395">
        <v>3059</v>
      </c>
      <c r="J395" s="10">
        <f t="shared" si="30"/>
        <v>47.004903563255965</v>
      </c>
      <c r="K395" t="s">
        <v>15</v>
      </c>
      <c r="L395" t="s">
        <v>16</v>
      </c>
      <c r="M395">
        <v>1500267600</v>
      </c>
      <c r="N395">
        <v>1500354000</v>
      </c>
      <c r="O395" s="8">
        <f t="shared" si="31"/>
        <v>42933.208333333328</v>
      </c>
      <c r="P395" s="8">
        <f t="shared" si="32"/>
        <v>42934.208333333328</v>
      </c>
      <c r="Q395" t="b">
        <v>0</v>
      </c>
      <c r="R395" t="b">
        <v>0</v>
      </c>
      <c r="S395" t="s">
        <v>159</v>
      </c>
      <c r="T395" t="str" cm="1">
        <f t="array" ref="T395:U395">_xlfn.TEXTSPLIT(S395,"/")</f>
        <v>music</v>
      </c>
      <c r="U395" t="str">
        <v>jazz</v>
      </c>
    </row>
    <row r="396" spans="1:2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tr">
        <f t="shared" si="33"/>
        <v>Less Than 1000</v>
      </c>
      <c r="G396" s="19">
        <f t="shared" si="34"/>
        <v>469.37499999999994</v>
      </c>
      <c r="H396" t="s">
        <v>20</v>
      </c>
      <c r="I396">
        <v>34</v>
      </c>
      <c r="J396" s="10">
        <f t="shared" si="30"/>
        <v>110.44117647058823</v>
      </c>
      <c r="K396" t="s">
        <v>21</v>
      </c>
      <c r="L396" t="s">
        <v>22</v>
      </c>
      <c r="M396">
        <v>1375074000</v>
      </c>
      <c r="N396">
        <v>1375938000</v>
      </c>
      <c r="O396" s="8">
        <f t="shared" si="31"/>
        <v>41484.208333333336</v>
      </c>
      <c r="P396" s="8">
        <f t="shared" si="32"/>
        <v>41494.208333333336</v>
      </c>
      <c r="Q396" t="b">
        <v>0</v>
      </c>
      <c r="R396" t="b">
        <v>1</v>
      </c>
      <c r="S396" t="s">
        <v>42</v>
      </c>
      <c r="T396" t="str" cm="1">
        <f t="array" ref="T396:U396">_xlfn.TEXTSPLIT(S396,"/")</f>
        <v>film &amp; video</v>
      </c>
      <c r="U396" t="str">
        <v>documentary</v>
      </c>
    </row>
    <row r="397" spans="1:21" ht="31.5" x14ac:dyDescent="0.25">
      <c r="A397">
        <v>395</v>
      </c>
      <c r="B397" t="s">
        <v>295</v>
      </c>
      <c r="C397" s="3" t="s">
        <v>842</v>
      </c>
      <c r="D397" s="16">
        <v>7100</v>
      </c>
      <c r="E397">
        <v>9238</v>
      </c>
      <c r="F397" t="str">
        <f t="shared" si="33"/>
        <v>5000 to 9999</v>
      </c>
      <c r="G397" s="19">
        <f t="shared" si="34"/>
        <v>130.11267605633802</v>
      </c>
      <c r="H397" t="s">
        <v>20</v>
      </c>
      <c r="I397">
        <v>220</v>
      </c>
      <c r="J397" s="10">
        <f t="shared" si="30"/>
        <v>41.990909090909092</v>
      </c>
      <c r="K397" t="s">
        <v>21</v>
      </c>
      <c r="L397" t="s">
        <v>22</v>
      </c>
      <c r="M397">
        <v>1323324000</v>
      </c>
      <c r="N397">
        <v>1323410400</v>
      </c>
      <c r="O397" s="8">
        <f t="shared" si="31"/>
        <v>40885.25</v>
      </c>
      <c r="P397" s="8">
        <f t="shared" si="32"/>
        <v>40886.25</v>
      </c>
      <c r="Q397" t="b">
        <v>1</v>
      </c>
      <c r="R397" t="b">
        <v>0</v>
      </c>
      <c r="S397" t="s">
        <v>33</v>
      </c>
      <c r="T397" t="str" cm="1">
        <f t="array" ref="T397:U397">_xlfn.TEXTSPLIT(S397,"/")</f>
        <v>theater</v>
      </c>
      <c r="U397" t="str">
        <v>plays</v>
      </c>
    </row>
    <row r="398" spans="1:2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tr">
        <f t="shared" si="33"/>
        <v>45000 to 49999</v>
      </c>
      <c r="G398" s="19">
        <f t="shared" si="34"/>
        <v>167.05422993492408</v>
      </c>
      <c r="H398" t="s">
        <v>20</v>
      </c>
      <c r="I398">
        <v>1604</v>
      </c>
      <c r="J398" s="10">
        <f t="shared" si="30"/>
        <v>48.012468827930178</v>
      </c>
      <c r="K398" t="s">
        <v>26</v>
      </c>
      <c r="L398" t="s">
        <v>27</v>
      </c>
      <c r="M398">
        <v>1538715600</v>
      </c>
      <c r="N398">
        <v>1539406800</v>
      </c>
      <c r="O398" s="8">
        <f t="shared" si="31"/>
        <v>43378.208333333328</v>
      </c>
      <c r="P398" s="8">
        <f t="shared" si="32"/>
        <v>43386.208333333328</v>
      </c>
      <c r="Q398" t="b">
        <v>0</v>
      </c>
      <c r="R398" t="b">
        <v>0</v>
      </c>
      <c r="S398" t="s">
        <v>53</v>
      </c>
      <c r="T398" t="str" cm="1">
        <f t="array" ref="T398:U398">_xlfn.TEXTSPLIT(S398,"/")</f>
        <v>film &amp; video</v>
      </c>
      <c r="U398" t="str">
        <v>drama</v>
      </c>
    </row>
    <row r="399" spans="1:2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tr">
        <f t="shared" si="33"/>
        <v>5000 to 9999</v>
      </c>
      <c r="G399" s="19">
        <f t="shared" si="34"/>
        <v>173.8641975308642</v>
      </c>
      <c r="H399" t="s">
        <v>20</v>
      </c>
      <c r="I399">
        <v>454</v>
      </c>
      <c r="J399" s="10">
        <f t="shared" si="30"/>
        <v>31.019823788546255</v>
      </c>
      <c r="K399" t="s">
        <v>21</v>
      </c>
      <c r="L399" t="s">
        <v>22</v>
      </c>
      <c r="M399">
        <v>1369285200</v>
      </c>
      <c r="N399">
        <v>1369803600</v>
      </c>
      <c r="O399" s="8">
        <f t="shared" si="31"/>
        <v>41417.208333333336</v>
      </c>
      <c r="P399" s="8">
        <f t="shared" si="32"/>
        <v>41423.208333333336</v>
      </c>
      <c r="Q399" t="b">
        <v>0</v>
      </c>
      <c r="R399" t="b">
        <v>0</v>
      </c>
      <c r="S399" t="s">
        <v>23</v>
      </c>
      <c r="T399" t="str" cm="1">
        <f t="array" ref="T399:U399">_xlfn.TEXTSPLIT(S399,"/")</f>
        <v>music</v>
      </c>
      <c r="U399" t="str">
        <v>rock</v>
      </c>
    </row>
    <row r="400" spans="1:2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tr">
        <f t="shared" si="33"/>
        <v>1000 to 4999</v>
      </c>
      <c r="G400" s="19">
        <f t="shared" si="34"/>
        <v>717.76470588235293</v>
      </c>
      <c r="H400" t="s">
        <v>20</v>
      </c>
      <c r="I400">
        <v>123</v>
      </c>
      <c r="J400" s="10">
        <f t="shared" si="30"/>
        <v>99.203252032520325</v>
      </c>
      <c r="K400" t="s">
        <v>107</v>
      </c>
      <c r="L400" t="s">
        <v>108</v>
      </c>
      <c r="M400">
        <v>1525755600</v>
      </c>
      <c r="N400">
        <v>1525928400</v>
      </c>
      <c r="O400" s="8">
        <f t="shared" si="31"/>
        <v>43228.208333333328</v>
      </c>
      <c r="P400" s="8">
        <f t="shared" si="32"/>
        <v>43230.208333333328</v>
      </c>
      <c r="Q400" t="b">
        <v>0</v>
      </c>
      <c r="R400" t="b">
        <v>1</v>
      </c>
      <c r="S400" t="s">
        <v>71</v>
      </c>
      <c r="T400" t="str" cm="1">
        <f t="array" ref="T400:U400">_xlfn.TEXTSPLIT(S400,"/")</f>
        <v>film &amp; video</v>
      </c>
      <c r="U400" t="str">
        <v>animation</v>
      </c>
    </row>
    <row r="401" spans="1:2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tr">
        <f t="shared" si="33"/>
        <v>Greater than or equal to 50000</v>
      </c>
      <c r="G401" s="19">
        <f t="shared" si="34"/>
        <v>63.850976361767728</v>
      </c>
      <c r="H401" t="s">
        <v>14</v>
      </c>
      <c r="I401">
        <v>941</v>
      </c>
      <c r="J401" s="10">
        <f t="shared" si="30"/>
        <v>66.022316684378325</v>
      </c>
      <c r="K401" t="s">
        <v>21</v>
      </c>
      <c r="L401" t="s">
        <v>22</v>
      </c>
      <c r="M401">
        <v>1296626400</v>
      </c>
      <c r="N401">
        <v>1297231200</v>
      </c>
      <c r="O401" s="8">
        <f t="shared" si="31"/>
        <v>40576.25</v>
      </c>
      <c r="P401" s="8">
        <f t="shared" si="32"/>
        <v>40583.25</v>
      </c>
      <c r="Q401" t="b">
        <v>0</v>
      </c>
      <c r="R401" t="b">
        <v>0</v>
      </c>
      <c r="S401" t="s">
        <v>60</v>
      </c>
      <c r="T401" t="str" cm="1">
        <f t="array" ref="T401:U401">_xlfn.TEXTSPLIT(S401,"/")</f>
        <v>music</v>
      </c>
      <c r="U401" t="str">
        <v>indie rock</v>
      </c>
    </row>
    <row r="402" spans="1:21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tr">
        <f t="shared" si="33"/>
        <v>Less Than 1000</v>
      </c>
      <c r="G402" s="19">
        <f t="shared" si="34"/>
        <v>2</v>
      </c>
      <c r="H402" t="s">
        <v>14</v>
      </c>
      <c r="I402">
        <v>1</v>
      </c>
      <c r="J402" s="10">
        <f t="shared" si="30"/>
        <v>2</v>
      </c>
      <c r="K402" t="s">
        <v>21</v>
      </c>
      <c r="L402" t="s">
        <v>22</v>
      </c>
      <c r="M402">
        <v>1376629200</v>
      </c>
      <c r="N402">
        <v>1378530000</v>
      </c>
      <c r="O402" s="8">
        <f t="shared" si="31"/>
        <v>41502.208333333336</v>
      </c>
      <c r="P402" s="8">
        <f t="shared" si="32"/>
        <v>41524.208333333336</v>
      </c>
      <c r="Q402" t="b">
        <v>0</v>
      </c>
      <c r="R402" t="b">
        <v>1</v>
      </c>
      <c r="S402" t="s">
        <v>122</v>
      </c>
      <c r="T402" t="str" cm="1">
        <f t="array" ref="T402:U402">_xlfn.TEXTSPLIT(S402,"/")</f>
        <v>photography</v>
      </c>
      <c r="U402" t="str">
        <v>photography books</v>
      </c>
    </row>
    <row r="403" spans="1:21" x14ac:dyDescent="0.25">
      <c r="A403">
        <v>401</v>
      </c>
      <c r="B403" t="s">
        <v>853</v>
      </c>
      <c r="C403" s="3" t="s">
        <v>854</v>
      </c>
      <c r="D403" s="16">
        <v>900</v>
      </c>
      <c r="E403">
        <v>13772</v>
      </c>
      <c r="F403" t="str">
        <f t="shared" si="33"/>
        <v>Less Than 1000</v>
      </c>
      <c r="G403" s="19">
        <f t="shared" si="34"/>
        <v>1530.2222222222222</v>
      </c>
      <c r="H403" t="s">
        <v>20</v>
      </c>
      <c r="I403">
        <v>299</v>
      </c>
      <c r="J403" s="10">
        <f t="shared" si="30"/>
        <v>46.060200668896321</v>
      </c>
      <c r="K403" t="s">
        <v>21</v>
      </c>
      <c r="L403" t="s">
        <v>22</v>
      </c>
      <c r="M403">
        <v>1572152400</v>
      </c>
      <c r="N403">
        <v>1572152400</v>
      </c>
      <c r="O403" s="8">
        <f t="shared" si="31"/>
        <v>43765.208333333328</v>
      </c>
      <c r="P403" s="8">
        <f t="shared" si="32"/>
        <v>43765.208333333328</v>
      </c>
      <c r="Q403" t="b">
        <v>0</v>
      </c>
      <c r="R403" t="b">
        <v>0</v>
      </c>
      <c r="S403" t="s">
        <v>33</v>
      </c>
      <c r="T403" t="str" cm="1">
        <f t="array" ref="T403:U403">_xlfn.TEXTSPLIT(S403,"/")</f>
        <v>theater</v>
      </c>
      <c r="U403" t="str">
        <v>plays</v>
      </c>
    </row>
    <row r="404" spans="1:2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tr">
        <f t="shared" si="33"/>
        <v>5000 to 9999</v>
      </c>
      <c r="G404" s="19">
        <f t="shared" si="34"/>
        <v>40.356164383561641</v>
      </c>
      <c r="H404" t="s">
        <v>14</v>
      </c>
      <c r="I404">
        <v>40</v>
      </c>
      <c r="J404" s="10">
        <f t="shared" si="30"/>
        <v>73.650000000000006</v>
      </c>
      <c r="K404" t="s">
        <v>21</v>
      </c>
      <c r="L404" t="s">
        <v>22</v>
      </c>
      <c r="M404">
        <v>1325829600</v>
      </c>
      <c r="N404">
        <v>1329890400</v>
      </c>
      <c r="O404" s="8">
        <f t="shared" si="31"/>
        <v>40914.25</v>
      </c>
      <c r="P404" s="8">
        <f t="shared" si="32"/>
        <v>40961.25</v>
      </c>
      <c r="Q404" t="b">
        <v>0</v>
      </c>
      <c r="R404" t="b">
        <v>1</v>
      </c>
      <c r="S404" t="s">
        <v>100</v>
      </c>
      <c r="T404" t="str" cm="1">
        <f t="array" ref="T404:U404">_xlfn.TEXTSPLIT(S404,"/")</f>
        <v>film &amp; video</v>
      </c>
      <c r="U404" t="str">
        <v>shorts</v>
      </c>
    </row>
    <row r="405" spans="1:2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tr">
        <f t="shared" si="33"/>
        <v>Greater than or equal to 50000</v>
      </c>
      <c r="G405" s="19">
        <f t="shared" si="34"/>
        <v>86.220633299284984</v>
      </c>
      <c r="H405" t="s">
        <v>14</v>
      </c>
      <c r="I405">
        <v>3015</v>
      </c>
      <c r="J405" s="10">
        <f t="shared" si="30"/>
        <v>55.99336650082919</v>
      </c>
      <c r="K405" t="s">
        <v>15</v>
      </c>
      <c r="L405" t="s">
        <v>16</v>
      </c>
      <c r="M405">
        <v>1273640400</v>
      </c>
      <c r="N405">
        <v>1276750800</v>
      </c>
      <c r="O405" s="8">
        <f t="shared" si="31"/>
        <v>40310.208333333336</v>
      </c>
      <c r="P405" s="8">
        <f t="shared" si="32"/>
        <v>40346.208333333336</v>
      </c>
      <c r="Q405" t="b">
        <v>0</v>
      </c>
      <c r="R405" t="b">
        <v>1</v>
      </c>
      <c r="S405" t="s">
        <v>33</v>
      </c>
      <c r="T405" t="str" cm="1">
        <f t="array" ref="T405:U405">_xlfn.TEXTSPLIT(S405,"/")</f>
        <v>theater</v>
      </c>
      <c r="U405" t="str">
        <v>plays</v>
      </c>
    </row>
    <row r="406" spans="1:21" x14ac:dyDescent="0.25">
      <c r="A406">
        <v>404</v>
      </c>
      <c r="B406" t="s">
        <v>859</v>
      </c>
      <c r="C406" s="3" t="s">
        <v>860</v>
      </c>
      <c r="D406" s="16">
        <v>48900</v>
      </c>
      <c r="E406">
        <v>154321</v>
      </c>
      <c r="F406" t="str">
        <f t="shared" si="33"/>
        <v>45000 to 49999</v>
      </c>
      <c r="G406" s="19">
        <f t="shared" si="34"/>
        <v>315.58486707566465</v>
      </c>
      <c r="H406" t="s">
        <v>20</v>
      </c>
      <c r="I406">
        <v>2237</v>
      </c>
      <c r="J406" s="10">
        <f t="shared" si="30"/>
        <v>68.985695127402778</v>
      </c>
      <c r="K406" t="s">
        <v>21</v>
      </c>
      <c r="L406" t="s">
        <v>22</v>
      </c>
      <c r="M406">
        <v>1510639200</v>
      </c>
      <c r="N406">
        <v>1510898400</v>
      </c>
      <c r="O406" s="8">
        <f t="shared" si="31"/>
        <v>43053.25</v>
      </c>
      <c r="P406" s="8">
        <f t="shared" si="32"/>
        <v>43056.25</v>
      </c>
      <c r="Q406" t="b">
        <v>0</v>
      </c>
      <c r="R406" t="b">
        <v>0</v>
      </c>
      <c r="S406" t="s">
        <v>33</v>
      </c>
      <c r="T406" t="str" cm="1">
        <f t="array" ref="T406:U406">_xlfn.TEXTSPLIT(S406,"/")</f>
        <v>theater</v>
      </c>
      <c r="U406" t="str">
        <v>plays</v>
      </c>
    </row>
    <row r="407" spans="1:2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tr">
        <f t="shared" si="33"/>
        <v>25000 to 29999</v>
      </c>
      <c r="G407" s="19">
        <f t="shared" si="34"/>
        <v>89.618243243243242</v>
      </c>
      <c r="H407" t="s">
        <v>14</v>
      </c>
      <c r="I407">
        <v>435</v>
      </c>
      <c r="J407" s="10">
        <f t="shared" si="30"/>
        <v>60.981609195402299</v>
      </c>
      <c r="K407" t="s">
        <v>21</v>
      </c>
      <c r="L407" t="s">
        <v>22</v>
      </c>
      <c r="M407">
        <v>1528088400</v>
      </c>
      <c r="N407">
        <v>1532408400</v>
      </c>
      <c r="O407" s="8">
        <f t="shared" si="31"/>
        <v>43255.208333333328</v>
      </c>
      <c r="P407" s="8">
        <f t="shared" si="32"/>
        <v>43305.208333333328</v>
      </c>
      <c r="Q407" t="b">
        <v>0</v>
      </c>
      <c r="R407" t="b">
        <v>0</v>
      </c>
      <c r="S407" t="s">
        <v>33</v>
      </c>
      <c r="T407" t="str" cm="1">
        <f t="array" ref="T407:U407">_xlfn.TEXTSPLIT(S407,"/")</f>
        <v>theater</v>
      </c>
      <c r="U407" t="str">
        <v>plays</v>
      </c>
    </row>
    <row r="408" spans="1:2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tr">
        <f t="shared" si="33"/>
        <v>35000 to 39999</v>
      </c>
      <c r="G408" s="19">
        <f t="shared" si="34"/>
        <v>182.14503816793894</v>
      </c>
      <c r="H408" t="s">
        <v>20</v>
      </c>
      <c r="I408">
        <v>645</v>
      </c>
      <c r="J408" s="10">
        <f t="shared" si="30"/>
        <v>110.98139534883721</v>
      </c>
      <c r="K408" t="s">
        <v>21</v>
      </c>
      <c r="L408" t="s">
        <v>22</v>
      </c>
      <c r="M408">
        <v>1359525600</v>
      </c>
      <c r="N408">
        <v>1360562400</v>
      </c>
      <c r="O408" s="8">
        <f t="shared" si="31"/>
        <v>41304.25</v>
      </c>
      <c r="P408" s="8">
        <f t="shared" si="32"/>
        <v>41316.25</v>
      </c>
      <c r="Q408" t="b">
        <v>1</v>
      </c>
      <c r="R408" t="b">
        <v>0</v>
      </c>
      <c r="S408" t="s">
        <v>42</v>
      </c>
      <c r="T408" t="str" cm="1">
        <f t="array" ref="T408:U408">_xlfn.TEXTSPLIT(S408,"/")</f>
        <v>film &amp; video</v>
      </c>
      <c r="U408" t="str">
        <v>documentary</v>
      </c>
    </row>
    <row r="409" spans="1:21" x14ac:dyDescent="0.25">
      <c r="A409">
        <v>407</v>
      </c>
      <c r="B409" t="s">
        <v>865</v>
      </c>
      <c r="C409" s="3" t="s">
        <v>866</v>
      </c>
      <c r="D409" s="16">
        <v>3400</v>
      </c>
      <c r="E409">
        <v>12100</v>
      </c>
      <c r="F409" t="str">
        <f t="shared" si="33"/>
        <v>1000 to 4999</v>
      </c>
      <c r="G409" s="19">
        <f t="shared" si="34"/>
        <v>355.88235294117646</v>
      </c>
      <c r="H409" t="s">
        <v>20</v>
      </c>
      <c r="I409">
        <v>484</v>
      </c>
      <c r="J409" s="10">
        <f t="shared" si="30"/>
        <v>25</v>
      </c>
      <c r="K409" t="s">
        <v>36</v>
      </c>
      <c r="L409" t="s">
        <v>37</v>
      </c>
      <c r="M409">
        <v>1570942800</v>
      </c>
      <c r="N409">
        <v>1571547600</v>
      </c>
      <c r="O409" s="8">
        <f t="shared" si="31"/>
        <v>43751.208333333328</v>
      </c>
      <c r="P409" s="8">
        <f t="shared" si="32"/>
        <v>43758.208333333328</v>
      </c>
      <c r="Q409" t="b">
        <v>0</v>
      </c>
      <c r="R409" t="b">
        <v>0</v>
      </c>
      <c r="S409" t="s">
        <v>33</v>
      </c>
      <c r="T409" t="str" cm="1">
        <f t="array" ref="T409:U409">_xlfn.TEXTSPLIT(S409,"/")</f>
        <v>theater</v>
      </c>
      <c r="U409" t="str">
        <v>plays</v>
      </c>
    </row>
    <row r="410" spans="1:2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tr">
        <f t="shared" si="33"/>
        <v>5000 to 9999</v>
      </c>
      <c r="G410" s="19">
        <f t="shared" si="34"/>
        <v>131.83695652173913</v>
      </c>
      <c r="H410" t="s">
        <v>20</v>
      </c>
      <c r="I410">
        <v>154</v>
      </c>
      <c r="J410" s="10">
        <f t="shared" si="30"/>
        <v>78.759740259740255</v>
      </c>
      <c r="K410" t="s">
        <v>15</v>
      </c>
      <c r="L410" t="s">
        <v>16</v>
      </c>
      <c r="M410">
        <v>1466398800</v>
      </c>
      <c r="N410">
        <v>1468126800</v>
      </c>
      <c r="O410" s="8">
        <f t="shared" si="31"/>
        <v>42541.208333333328</v>
      </c>
      <c r="P410" s="8">
        <f t="shared" si="32"/>
        <v>42561.208333333328</v>
      </c>
      <c r="Q410" t="b">
        <v>0</v>
      </c>
      <c r="R410" t="b">
        <v>0</v>
      </c>
      <c r="S410" t="s">
        <v>42</v>
      </c>
      <c r="T410" t="str" cm="1">
        <f t="array" ref="T410:U410">_xlfn.TEXTSPLIT(S410,"/")</f>
        <v>film &amp; video</v>
      </c>
      <c r="U410" t="str">
        <v>documentary</v>
      </c>
    </row>
    <row r="411" spans="1:2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tr">
        <f t="shared" si="33"/>
        <v>Greater than or equal to 50000</v>
      </c>
      <c r="G411" s="19">
        <f t="shared" si="34"/>
        <v>46.315634218289084</v>
      </c>
      <c r="H411" t="s">
        <v>14</v>
      </c>
      <c r="I411">
        <v>714</v>
      </c>
      <c r="J411" s="10">
        <f t="shared" si="30"/>
        <v>87.960784313725483</v>
      </c>
      <c r="K411" t="s">
        <v>21</v>
      </c>
      <c r="L411" t="s">
        <v>22</v>
      </c>
      <c r="M411">
        <v>1492491600</v>
      </c>
      <c r="N411">
        <v>1492837200</v>
      </c>
      <c r="O411" s="8">
        <f t="shared" si="31"/>
        <v>42843.208333333328</v>
      </c>
      <c r="P411" s="8">
        <f t="shared" si="32"/>
        <v>42847.208333333328</v>
      </c>
      <c r="Q411" t="b">
        <v>0</v>
      </c>
      <c r="R411" t="b">
        <v>0</v>
      </c>
      <c r="S411" t="s">
        <v>23</v>
      </c>
      <c r="T411" t="str" cm="1">
        <f t="array" ref="T411:U411">_xlfn.TEXTSPLIT(S411,"/")</f>
        <v>music</v>
      </c>
      <c r="U411" t="str">
        <v>rock</v>
      </c>
    </row>
    <row r="412" spans="1:2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tr">
        <f t="shared" si="33"/>
        <v>Greater than or equal to 50000</v>
      </c>
      <c r="G412" s="19">
        <f t="shared" si="34"/>
        <v>36.132726089785294</v>
      </c>
      <c r="H412" t="s">
        <v>47</v>
      </c>
      <c r="I412">
        <v>1111</v>
      </c>
      <c r="J412" s="10">
        <f t="shared" si="30"/>
        <v>49.987398739873989</v>
      </c>
      <c r="K412" t="s">
        <v>21</v>
      </c>
      <c r="L412" t="s">
        <v>22</v>
      </c>
      <c r="M412">
        <v>1430197200</v>
      </c>
      <c r="N412">
        <v>1430197200</v>
      </c>
      <c r="O412" s="8">
        <f t="shared" si="31"/>
        <v>42122.208333333328</v>
      </c>
      <c r="P412" s="8">
        <f t="shared" si="32"/>
        <v>42122.208333333328</v>
      </c>
      <c r="Q412" t="b">
        <v>0</v>
      </c>
      <c r="R412" t="b">
        <v>0</v>
      </c>
      <c r="S412" t="s">
        <v>292</v>
      </c>
      <c r="T412" t="str" cm="1">
        <f t="array" ref="T412:U412">_xlfn.TEXTSPLIT(S412,"/")</f>
        <v>games</v>
      </c>
      <c r="U412" t="str">
        <v>mobile games</v>
      </c>
    </row>
    <row r="413" spans="1:21" x14ac:dyDescent="0.25">
      <c r="A413">
        <v>411</v>
      </c>
      <c r="B413" t="s">
        <v>872</v>
      </c>
      <c r="C413" s="3" t="s">
        <v>873</v>
      </c>
      <c r="D413" s="16">
        <v>7800</v>
      </c>
      <c r="E413">
        <v>8161</v>
      </c>
      <c r="F413" t="str">
        <f t="shared" si="33"/>
        <v>5000 to 9999</v>
      </c>
      <c r="G413" s="19">
        <f t="shared" si="34"/>
        <v>104.62820512820512</v>
      </c>
      <c r="H413" t="s">
        <v>20</v>
      </c>
      <c r="I413">
        <v>82</v>
      </c>
      <c r="J413" s="10">
        <f t="shared" si="30"/>
        <v>99.524390243902445</v>
      </c>
      <c r="K413" t="s">
        <v>21</v>
      </c>
      <c r="L413" t="s">
        <v>22</v>
      </c>
      <c r="M413">
        <v>1496034000</v>
      </c>
      <c r="N413">
        <v>1496206800</v>
      </c>
      <c r="O413" s="8">
        <f t="shared" si="31"/>
        <v>42884.208333333328</v>
      </c>
      <c r="P413" s="8">
        <f t="shared" si="32"/>
        <v>42886.208333333328</v>
      </c>
      <c r="Q413" t="b">
        <v>0</v>
      </c>
      <c r="R413" t="b">
        <v>0</v>
      </c>
      <c r="S413" t="s">
        <v>33</v>
      </c>
      <c r="T413" t="str" cm="1">
        <f t="array" ref="T413:U413">_xlfn.TEXTSPLIT(S413,"/")</f>
        <v>theater</v>
      </c>
      <c r="U413" t="str">
        <v>plays</v>
      </c>
    </row>
    <row r="414" spans="1:2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tr">
        <f t="shared" si="33"/>
        <v>1000 to 4999</v>
      </c>
      <c r="G414" s="19">
        <f t="shared" si="34"/>
        <v>668.85714285714289</v>
      </c>
      <c r="H414" t="s">
        <v>20</v>
      </c>
      <c r="I414">
        <v>134</v>
      </c>
      <c r="J414" s="10">
        <f t="shared" si="30"/>
        <v>104.82089552238806</v>
      </c>
      <c r="K414" t="s">
        <v>21</v>
      </c>
      <c r="L414" t="s">
        <v>22</v>
      </c>
      <c r="M414">
        <v>1388728800</v>
      </c>
      <c r="N414">
        <v>1389592800</v>
      </c>
      <c r="O414" s="8">
        <f t="shared" si="31"/>
        <v>41642.25</v>
      </c>
      <c r="P414" s="8">
        <f t="shared" si="32"/>
        <v>41652.25</v>
      </c>
      <c r="Q414" t="b">
        <v>0</v>
      </c>
      <c r="R414" t="b">
        <v>0</v>
      </c>
      <c r="S414" t="s">
        <v>119</v>
      </c>
      <c r="T414" t="str" cm="1">
        <f t="array" ref="T414:U414">_xlfn.TEXTSPLIT(S414,"/")</f>
        <v>publishing</v>
      </c>
      <c r="U414" t="str">
        <v>fiction</v>
      </c>
    </row>
    <row r="415" spans="1:2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tr">
        <f t="shared" si="33"/>
        <v>Greater than or equal to 50000</v>
      </c>
      <c r="G415" s="19">
        <f t="shared" si="34"/>
        <v>62.072823218997364</v>
      </c>
      <c r="H415" t="s">
        <v>47</v>
      </c>
      <c r="I415">
        <v>1089</v>
      </c>
      <c r="J415" s="10">
        <f t="shared" si="30"/>
        <v>108.01469237832875</v>
      </c>
      <c r="K415" t="s">
        <v>21</v>
      </c>
      <c r="L415" t="s">
        <v>22</v>
      </c>
      <c r="M415">
        <v>1543298400</v>
      </c>
      <c r="N415">
        <v>1545631200</v>
      </c>
      <c r="O415" s="8">
        <f t="shared" si="31"/>
        <v>43431.25</v>
      </c>
      <c r="P415" s="8">
        <f t="shared" si="32"/>
        <v>43458.25</v>
      </c>
      <c r="Q415" t="b">
        <v>0</v>
      </c>
      <c r="R415" t="b">
        <v>0</v>
      </c>
      <c r="S415" t="s">
        <v>71</v>
      </c>
      <c r="T415" t="str" cm="1">
        <f t="array" ref="T415:U415">_xlfn.TEXTSPLIT(S415,"/")</f>
        <v>film &amp; video</v>
      </c>
      <c r="U415" t="str">
        <v>animation</v>
      </c>
    </row>
    <row r="416" spans="1:2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tr">
        <f t="shared" si="33"/>
        <v>Greater than or equal to 50000</v>
      </c>
      <c r="G416" s="19">
        <f t="shared" si="34"/>
        <v>84.699787460148784</v>
      </c>
      <c r="H416" t="s">
        <v>14</v>
      </c>
      <c r="I416">
        <v>5497</v>
      </c>
      <c r="J416" s="10">
        <f t="shared" si="30"/>
        <v>28.998544660724033</v>
      </c>
      <c r="K416" t="s">
        <v>21</v>
      </c>
      <c r="L416" t="s">
        <v>22</v>
      </c>
      <c r="M416">
        <v>1271739600</v>
      </c>
      <c r="N416">
        <v>1272430800</v>
      </c>
      <c r="O416" s="8">
        <f t="shared" si="31"/>
        <v>40288.208333333336</v>
      </c>
      <c r="P416" s="8">
        <f t="shared" si="32"/>
        <v>40296.208333333336</v>
      </c>
      <c r="Q416" t="b">
        <v>0</v>
      </c>
      <c r="R416" t="b">
        <v>1</v>
      </c>
      <c r="S416" t="s">
        <v>17</v>
      </c>
      <c r="T416" t="str" cm="1">
        <f t="array" ref="T416:U416">_xlfn.TEXTSPLIT(S416,"/")</f>
        <v>food</v>
      </c>
      <c r="U416" t="str">
        <v>food trucks</v>
      </c>
    </row>
    <row r="417" spans="1:2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tr">
        <f t="shared" si="33"/>
        <v>Greater than or equal to 50000</v>
      </c>
      <c r="G417" s="19">
        <f t="shared" si="34"/>
        <v>11.059030837004405</v>
      </c>
      <c r="H417" t="s">
        <v>14</v>
      </c>
      <c r="I417">
        <v>418</v>
      </c>
      <c r="J417" s="10">
        <f t="shared" si="30"/>
        <v>30.028708133971293</v>
      </c>
      <c r="K417" t="s">
        <v>21</v>
      </c>
      <c r="L417" t="s">
        <v>22</v>
      </c>
      <c r="M417">
        <v>1326434400</v>
      </c>
      <c r="N417">
        <v>1327903200</v>
      </c>
      <c r="O417" s="8">
        <f t="shared" si="31"/>
        <v>40921.25</v>
      </c>
      <c r="P417" s="8">
        <f t="shared" si="32"/>
        <v>40938.25</v>
      </c>
      <c r="Q417" t="b">
        <v>0</v>
      </c>
      <c r="R417" t="b">
        <v>0</v>
      </c>
      <c r="S417" t="s">
        <v>33</v>
      </c>
      <c r="T417" t="str" cm="1">
        <f t="array" ref="T417:U417">_xlfn.TEXTSPLIT(S417,"/")</f>
        <v>theater</v>
      </c>
      <c r="U417" t="str">
        <v>plays</v>
      </c>
    </row>
    <row r="418" spans="1:21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tr">
        <f t="shared" si="33"/>
        <v>Greater than or equal to 50000</v>
      </c>
      <c r="G418" s="19">
        <f t="shared" si="34"/>
        <v>43.838781575037146</v>
      </c>
      <c r="H418" t="s">
        <v>14</v>
      </c>
      <c r="I418">
        <v>1439</v>
      </c>
      <c r="J418" s="10">
        <f t="shared" si="30"/>
        <v>41.005559416261292</v>
      </c>
      <c r="K418" t="s">
        <v>21</v>
      </c>
      <c r="L418" t="s">
        <v>22</v>
      </c>
      <c r="M418">
        <v>1295244000</v>
      </c>
      <c r="N418">
        <v>1296021600</v>
      </c>
      <c r="O418" s="8">
        <f t="shared" si="31"/>
        <v>40560.25</v>
      </c>
      <c r="P418" s="8">
        <f t="shared" si="32"/>
        <v>40569.25</v>
      </c>
      <c r="Q418" t="b">
        <v>0</v>
      </c>
      <c r="R418" t="b">
        <v>1</v>
      </c>
      <c r="S418" t="s">
        <v>42</v>
      </c>
      <c r="T418" t="str" cm="1">
        <f t="array" ref="T418:U418">_xlfn.TEXTSPLIT(S418,"/")</f>
        <v>film &amp; video</v>
      </c>
      <c r="U418" t="str">
        <v>documentary</v>
      </c>
    </row>
    <row r="419" spans="1:2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tr">
        <f t="shared" si="33"/>
        <v>1000 to 4999</v>
      </c>
      <c r="G419" s="19">
        <f t="shared" si="34"/>
        <v>55.470588235294116</v>
      </c>
      <c r="H419" t="s">
        <v>14</v>
      </c>
      <c r="I419">
        <v>15</v>
      </c>
      <c r="J419" s="10">
        <f t="shared" si="30"/>
        <v>62.866666666666667</v>
      </c>
      <c r="K419" t="s">
        <v>21</v>
      </c>
      <c r="L419" t="s">
        <v>22</v>
      </c>
      <c r="M419">
        <v>1541221200</v>
      </c>
      <c r="N419">
        <v>1543298400</v>
      </c>
      <c r="O419" s="8">
        <f t="shared" si="31"/>
        <v>43407.208333333328</v>
      </c>
      <c r="P419" s="8">
        <f t="shared" si="32"/>
        <v>43431.25</v>
      </c>
      <c r="Q419" t="b">
        <v>0</v>
      </c>
      <c r="R419" t="b">
        <v>0</v>
      </c>
      <c r="S419" t="s">
        <v>33</v>
      </c>
      <c r="T419" t="str" cm="1">
        <f t="array" ref="T419:U419">_xlfn.TEXTSPLIT(S419,"/")</f>
        <v>theater</v>
      </c>
      <c r="U419" t="str">
        <v>plays</v>
      </c>
    </row>
    <row r="420" spans="1:2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tr">
        <f t="shared" si="33"/>
        <v>Greater than or equal to 50000</v>
      </c>
      <c r="G420" s="19">
        <f t="shared" si="34"/>
        <v>57.399511301160658</v>
      </c>
      <c r="H420" t="s">
        <v>14</v>
      </c>
      <c r="I420">
        <v>1999</v>
      </c>
      <c r="J420" s="10">
        <f t="shared" si="30"/>
        <v>47.005002501250623</v>
      </c>
      <c r="K420" t="s">
        <v>15</v>
      </c>
      <c r="L420" t="s">
        <v>16</v>
      </c>
      <c r="M420">
        <v>1336280400</v>
      </c>
      <c r="N420">
        <v>1336366800</v>
      </c>
      <c r="O420" s="8">
        <f t="shared" si="31"/>
        <v>41035.208333333336</v>
      </c>
      <c r="P420" s="8">
        <f t="shared" si="32"/>
        <v>41036.208333333336</v>
      </c>
      <c r="Q420" t="b">
        <v>0</v>
      </c>
      <c r="R420" t="b">
        <v>0</v>
      </c>
      <c r="S420" t="s">
        <v>42</v>
      </c>
      <c r="T420" t="str" cm="1">
        <f t="array" ref="T420:U420">_xlfn.TEXTSPLIT(S420,"/")</f>
        <v>film &amp; video</v>
      </c>
      <c r="U420" t="str">
        <v>documentary</v>
      </c>
    </row>
    <row r="421" spans="1:2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tr">
        <f t="shared" si="33"/>
        <v>Greater than or equal to 50000</v>
      </c>
      <c r="G421" s="19">
        <f t="shared" si="34"/>
        <v>123.43497363796135</v>
      </c>
      <c r="H421" t="s">
        <v>20</v>
      </c>
      <c r="I421">
        <v>5203</v>
      </c>
      <c r="J421" s="10">
        <f t="shared" si="30"/>
        <v>26.997693638285604</v>
      </c>
      <c r="K421" t="s">
        <v>21</v>
      </c>
      <c r="L421" t="s">
        <v>22</v>
      </c>
      <c r="M421">
        <v>1324533600</v>
      </c>
      <c r="N421">
        <v>1325052000</v>
      </c>
      <c r="O421" s="8">
        <f t="shared" si="31"/>
        <v>40899.25</v>
      </c>
      <c r="P421" s="8">
        <f t="shared" si="32"/>
        <v>40905.25</v>
      </c>
      <c r="Q421" t="b">
        <v>0</v>
      </c>
      <c r="R421" t="b">
        <v>0</v>
      </c>
      <c r="S421" t="s">
        <v>28</v>
      </c>
      <c r="T421" t="str" cm="1">
        <f t="array" ref="T421:U421">_xlfn.TEXTSPLIT(S421,"/")</f>
        <v>technology</v>
      </c>
      <c r="U421" t="str">
        <v>web</v>
      </c>
    </row>
    <row r="422" spans="1:21" x14ac:dyDescent="0.25">
      <c r="A422">
        <v>420</v>
      </c>
      <c r="B422" t="s">
        <v>889</v>
      </c>
      <c r="C422" s="3" t="s">
        <v>890</v>
      </c>
      <c r="D422" s="16">
        <v>5000</v>
      </c>
      <c r="E422">
        <v>6423</v>
      </c>
      <c r="F422" t="str">
        <f t="shared" si="33"/>
        <v>5000 to 9999</v>
      </c>
      <c r="G422" s="19">
        <f t="shared" si="34"/>
        <v>128.46</v>
      </c>
      <c r="H422" t="s">
        <v>20</v>
      </c>
      <c r="I422">
        <v>94</v>
      </c>
      <c r="J422" s="10">
        <f t="shared" si="30"/>
        <v>68.329787234042556</v>
      </c>
      <c r="K422" t="s">
        <v>21</v>
      </c>
      <c r="L422" t="s">
        <v>22</v>
      </c>
      <c r="M422">
        <v>1498366800</v>
      </c>
      <c r="N422">
        <v>1499576400</v>
      </c>
      <c r="O422" s="8">
        <f t="shared" si="31"/>
        <v>42911.208333333328</v>
      </c>
      <c r="P422" s="8">
        <f t="shared" si="32"/>
        <v>42925.208333333328</v>
      </c>
      <c r="Q422" t="b">
        <v>0</v>
      </c>
      <c r="R422" t="b">
        <v>0</v>
      </c>
      <c r="S422" t="s">
        <v>33</v>
      </c>
      <c r="T422" t="str" cm="1">
        <f t="array" ref="T422:U422">_xlfn.TEXTSPLIT(S422,"/")</f>
        <v>theater</v>
      </c>
      <c r="U422" t="str">
        <v>plays</v>
      </c>
    </row>
    <row r="423" spans="1:2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tr">
        <f t="shared" si="33"/>
        <v>5000 to 9999</v>
      </c>
      <c r="G423" s="19">
        <f t="shared" si="34"/>
        <v>63.989361702127653</v>
      </c>
      <c r="H423" t="s">
        <v>14</v>
      </c>
      <c r="I423">
        <v>118</v>
      </c>
      <c r="J423" s="10">
        <f t="shared" si="30"/>
        <v>50.974576271186443</v>
      </c>
      <c r="K423" t="s">
        <v>21</v>
      </c>
      <c r="L423" t="s">
        <v>22</v>
      </c>
      <c r="M423">
        <v>1498712400</v>
      </c>
      <c r="N423">
        <v>1501304400</v>
      </c>
      <c r="O423" s="8">
        <f t="shared" si="31"/>
        <v>42915.208333333328</v>
      </c>
      <c r="P423" s="8">
        <f t="shared" si="32"/>
        <v>42945.208333333328</v>
      </c>
      <c r="Q423" t="b">
        <v>0</v>
      </c>
      <c r="R423" t="b">
        <v>1</v>
      </c>
      <c r="S423" t="s">
        <v>65</v>
      </c>
      <c r="T423" t="str" cm="1">
        <f t="array" ref="T423:U423">_xlfn.TEXTSPLIT(S423,"/")</f>
        <v>technology</v>
      </c>
      <c r="U423" t="str">
        <v>wearables</v>
      </c>
    </row>
    <row r="424" spans="1:21" ht="31.5" x14ac:dyDescent="0.25">
      <c r="A424">
        <v>422</v>
      </c>
      <c r="B424" t="s">
        <v>893</v>
      </c>
      <c r="C424" s="3" t="s">
        <v>894</v>
      </c>
      <c r="D424" s="16">
        <v>8700</v>
      </c>
      <c r="E424">
        <v>11075</v>
      </c>
      <c r="F424" t="str">
        <f t="shared" si="33"/>
        <v>5000 to 9999</v>
      </c>
      <c r="G424" s="19">
        <f t="shared" si="34"/>
        <v>127.29885057471265</v>
      </c>
      <c r="H424" t="s">
        <v>20</v>
      </c>
      <c r="I424">
        <v>205</v>
      </c>
      <c r="J424" s="10">
        <f t="shared" si="30"/>
        <v>54.024390243902438</v>
      </c>
      <c r="K424" t="s">
        <v>21</v>
      </c>
      <c r="L424" t="s">
        <v>22</v>
      </c>
      <c r="M424">
        <v>1271480400</v>
      </c>
      <c r="N424">
        <v>1273208400</v>
      </c>
      <c r="O424" s="8">
        <f t="shared" si="31"/>
        <v>40285.208333333336</v>
      </c>
      <c r="P424" s="8">
        <f t="shared" si="32"/>
        <v>40305.208333333336</v>
      </c>
      <c r="Q424" t="b">
        <v>0</v>
      </c>
      <c r="R424" t="b">
        <v>1</v>
      </c>
      <c r="S424" t="s">
        <v>33</v>
      </c>
      <c r="T424" t="str" cm="1">
        <f t="array" ref="T424:U424">_xlfn.TEXTSPLIT(S424,"/")</f>
        <v>theater</v>
      </c>
      <c r="U424" t="str">
        <v>plays</v>
      </c>
    </row>
    <row r="425" spans="1:2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tr">
        <f t="shared" si="33"/>
        <v>Greater than or equal to 50000</v>
      </c>
      <c r="G425" s="19">
        <f t="shared" si="34"/>
        <v>10.638024357239512</v>
      </c>
      <c r="H425" t="s">
        <v>14</v>
      </c>
      <c r="I425">
        <v>162</v>
      </c>
      <c r="J425" s="10">
        <f t="shared" si="30"/>
        <v>97.055555555555557</v>
      </c>
      <c r="K425" t="s">
        <v>21</v>
      </c>
      <c r="L425" t="s">
        <v>22</v>
      </c>
      <c r="M425">
        <v>1316667600</v>
      </c>
      <c r="N425">
        <v>1316840400</v>
      </c>
      <c r="O425" s="8">
        <f t="shared" si="31"/>
        <v>40808.208333333336</v>
      </c>
      <c r="P425" s="8">
        <f t="shared" si="32"/>
        <v>40810.208333333336</v>
      </c>
      <c r="Q425" t="b">
        <v>0</v>
      </c>
      <c r="R425" t="b">
        <v>1</v>
      </c>
      <c r="S425" t="s">
        <v>17</v>
      </c>
      <c r="T425" t="str" cm="1">
        <f t="array" ref="T425:U425">_xlfn.TEXTSPLIT(S425,"/")</f>
        <v>food</v>
      </c>
      <c r="U425" t="str">
        <v>food trucks</v>
      </c>
    </row>
    <row r="426" spans="1:2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tr">
        <f t="shared" si="33"/>
        <v>5000 to 9999</v>
      </c>
      <c r="G426" s="19">
        <f t="shared" si="34"/>
        <v>40.470588235294116</v>
      </c>
      <c r="H426" t="s">
        <v>14</v>
      </c>
      <c r="I426">
        <v>83</v>
      </c>
      <c r="J426" s="10">
        <f t="shared" si="30"/>
        <v>24.867469879518072</v>
      </c>
      <c r="K426" t="s">
        <v>21</v>
      </c>
      <c r="L426" t="s">
        <v>22</v>
      </c>
      <c r="M426">
        <v>1524027600</v>
      </c>
      <c r="N426">
        <v>1524546000</v>
      </c>
      <c r="O426" s="8">
        <f t="shared" si="31"/>
        <v>43208.208333333328</v>
      </c>
      <c r="P426" s="8">
        <f t="shared" si="32"/>
        <v>43214.208333333328</v>
      </c>
      <c r="Q426" t="b">
        <v>0</v>
      </c>
      <c r="R426" t="b">
        <v>0</v>
      </c>
      <c r="S426" t="s">
        <v>60</v>
      </c>
      <c r="T426" t="str" cm="1">
        <f t="array" ref="T426:U426">_xlfn.TEXTSPLIT(S426,"/")</f>
        <v>music</v>
      </c>
      <c r="U426" t="str">
        <v>indie rock</v>
      </c>
    </row>
    <row r="427" spans="1:2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tr">
        <f t="shared" si="33"/>
        <v>1000 to 4999</v>
      </c>
      <c r="G427" s="19">
        <f t="shared" si="34"/>
        <v>287.66666666666663</v>
      </c>
      <c r="H427" t="s">
        <v>20</v>
      </c>
      <c r="I427">
        <v>92</v>
      </c>
      <c r="J427" s="10">
        <f t="shared" si="30"/>
        <v>84.423913043478265</v>
      </c>
      <c r="K427" t="s">
        <v>21</v>
      </c>
      <c r="L427" t="s">
        <v>22</v>
      </c>
      <c r="M427">
        <v>1438059600</v>
      </c>
      <c r="N427">
        <v>1438578000</v>
      </c>
      <c r="O427" s="8">
        <f t="shared" si="31"/>
        <v>42213.208333333328</v>
      </c>
      <c r="P427" s="8">
        <f t="shared" si="32"/>
        <v>42219.208333333328</v>
      </c>
      <c r="Q427" t="b">
        <v>0</v>
      </c>
      <c r="R427" t="b">
        <v>0</v>
      </c>
      <c r="S427" t="s">
        <v>122</v>
      </c>
      <c r="T427" t="str" cm="1">
        <f t="array" ref="T427:U427">_xlfn.TEXTSPLIT(S427,"/")</f>
        <v>photography</v>
      </c>
      <c r="U427" t="str">
        <v>photography books</v>
      </c>
    </row>
    <row r="428" spans="1:21" x14ac:dyDescent="0.25">
      <c r="A428">
        <v>426</v>
      </c>
      <c r="B428" t="s">
        <v>901</v>
      </c>
      <c r="C428" s="3" t="s">
        <v>902</v>
      </c>
      <c r="D428" s="16">
        <v>1800</v>
      </c>
      <c r="E428">
        <v>10313</v>
      </c>
      <c r="F428" t="str">
        <f t="shared" si="33"/>
        <v>1000 to 4999</v>
      </c>
      <c r="G428" s="19">
        <f t="shared" si="34"/>
        <v>572.94444444444446</v>
      </c>
      <c r="H428" t="s">
        <v>20</v>
      </c>
      <c r="I428">
        <v>219</v>
      </c>
      <c r="J428" s="10">
        <f t="shared" si="30"/>
        <v>47.091324200913242</v>
      </c>
      <c r="K428" t="s">
        <v>21</v>
      </c>
      <c r="L428" t="s">
        <v>22</v>
      </c>
      <c r="M428">
        <v>1361944800</v>
      </c>
      <c r="N428">
        <v>1362549600</v>
      </c>
      <c r="O428" s="8">
        <f t="shared" si="31"/>
        <v>41332.25</v>
      </c>
      <c r="P428" s="8">
        <f t="shared" si="32"/>
        <v>41339.25</v>
      </c>
      <c r="Q428" t="b">
        <v>0</v>
      </c>
      <c r="R428" t="b">
        <v>0</v>
      </c>
      <c r="S428" t="s">
        <v>33</v>
      </c>
      <c r="T428" t="str" cm="1">
        <f t="array" ref="T428:U428">_xlfn.TEXTSPLIT(S428,"/")</f>
        <v>theater</v>
      </c>
      <c r="U428" t="str">
        <v>plays</v>
      </c>
    </row>
    <row r="429" spans="1:21" x14ac:dyDescent="0.25">
      <c r="A429">
        <v>427</v>
      </c>
      <c r="B429" t="s">
        <v>903</v>
      </c>
      <c r="C429" s="3" t="s">
        <v>904</v>
      </c>
      <c r="D429" s="16">
        <v>174500</v>
      </c>
      <c r="E429">
        <v>197018</v>
      </c>
      <c r="F429" t="str">
        <f t="shared" si="33"/>
        <v>Greater than or equal to 50000</v>
      </c>
      <c r="G429" s="19">
        <f t="shared" si="34"/>
        <v>112.90429799426933</v>
      </c>
      <c r="H429" t="s">
        <v>20</v>
      </c>
      <c r="I429">
        <v>2526</v>
      </c>
      <c r="J429" s="10">
        <f t="shared" si="30"/>
        <v>77.996041171813147</v>
      </c>
      <c r="K429" t="s">
        <v>21</v>
      </c>
      <c r="L429" t="s">
        <v>22</v>
      </c>
      <c r="M429">
        <v>1410584400</v>
      </c>
      <c r="N429">
        <v>1413349200</v>
      </c>
      <c r="O429" s="8">
        <f t="shared" si="31"/>
        <v>41895.208333333336</v>
      </c>
      <c r="P429" s="8">
        <f t="shared" si="32"/>
        <v>41927.208333333336</v>
      </c>
      <c r="Q429" t="b">
        <v>0</v>
      </c>
      <c r="R429" t="b">
        <v>1</v>
      </c>
      <c r="S429" t="s">
        <v>33</v>
      </c>
      <c r="T429" t="str" cm="1">
        <f t="array" ref="T429:U429">_xlfn.TEXTSPLIT(S429,"/")</f>
        <v>theater</v>
      </c>
      <c r="U429" t="str">
        <v>plays</v>
      </c>
    </row>
    <row r="430" spans="1:2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tr">
        <f t="shared" si="33"/>
        <v>Greater than or equal to 50000</v>
      </c>
      <c r="G430" s="19">
        <f t="shared" si="34"/>
        <v>46.387573964497044</v>
      </c>
      <c r="H430" t="s">
        <v>14</v>
      </c>
      <c r="I430">
        <v>747</v>
      </c>
      <c r="J430" s="10">
        <f t="shared" si="30"/>
        <v>62.967871485943775</v>
      </c>
      <c r="K430" t="s">
        <v>21</v>
      </c>
      <c r="L430" t="s">
        <v>22</v>
      </c>
      <c r="M430">
        <v>1297404000</v>
      </c>
      <c r="N430">
        <v>1298008800</v>
      </c>
      <c r="O430" s="8">
        <f t="shared" si="31"/>
        <v>40585.25</v>
      </c>
      <c r="P430" s="8">
        <f t="shared" si="32"/>
        <v>40592.25</v>
      </c>
      <c r="Q430" t="b">
        <v>0</v>
      </c>
      <c r="R430" t="b">
        <v>0</v>
      </c>
      <c r="S430" t="s">
        <v>71</v>
      </c>
      <c r="T430" t="str" cm="1">
        <f t="array" ref="T430:U430">_xlfn.TEXTSPLIT(S430,"/")</f>
        <v>film &amp; video</v>
      </c>
      <c r="U430" t="str">
        <v>animation</v>
      </c>
    </row>
    <row r="431" spans="1:2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tr">
        <f t="shared" si="33"/>
        <v>Greater than or equal to 50000</v>
      </c>
      <c r="G431" s="19">
        <f t="shared" si="34"/>
        <v>90.675916230366497</v>
      </c>
      <c r="H431" t="s">
        <v>74</v>
      </c>
      <c r="I431">
        <v>2138</v>
      </c>
      <c r="J431" s="10">
        <f t="shared" si="30"/>
        <v>81.006080449017773</v>
      </c>
      <c r="K431" t="s">
        <v>21</v>
      </c>
      <c r="L431" t="s">
        <v>22</v>
      </c>
      <c r="M431">
        <v>1392012000</v>
      </c>
      <c r="N431">
        <v>1394427600</v>
      </c>
      <c r="O431" s="8">
        <f t="shared" si="31"/>
        <v>41680.25</v>
      </c>
      <c r="P431" s="8">
        <f t="shared" si="32"/>
        <v>41708.208333333336</v>
      </c>
      <c r="Q431" t="b">
        <v>0</v>
      </c>
      <c r="R431" t="b">
        <v>1</v>
      </c>
      <c r="S431" t="s">
        <v>122</v>
      </c>
      <c r="T431" t="str" cm="1">
        <f t="array" ref="T431:U431">_xlfn.TEXTSPLIT(S431,"/")</f>
        <v>photography</v>
      </c>
      <c r="U431" t="str">
        <v>photography books</v>
      </c>
    </row>
    <row r="432" spans="1:2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tr">
        <f t="shared" si="33"/>
        <v>5000 to 9999</v>
      </c>
      <c r="G432" s="19">
        <f t="shared" si="34"/>
        <v>67.740740740740748</v>
      </c>
      <c r="H432" t="s">
        <v>14</v>
      </c>
      <c r="I432">
        <v>84</v>
      </c>
      <c r="J432" s="10">
        <f t="shared" si="30"/>
        <v>65.321428571428569</v>
      </c>
      <c r="K432" t="s">
        <v>21</v>
      </c>
      <c r="L432" t="s">
        <v>22</v>
      </c>
      <c r="M432">
        <v>1569733200</v>
      </c>
      <c r="N432">
        <v>1572670800</v>
      </c>
      <c r="O432" s="8">
        <f t="shared" si="31"/>
        <v>43737.208333333328</v>
      </c>
      <c r="P432" s="8">
        <f t="shared" si="32"/>
        <v>43771.208333333328</v>
      </c>
      <c r="Q432" t="b">
        <v>0</v>
      </c>
      <c r="R432" t="b">
        <v>0</v>
      </c>
      <c r="S432" t="s">
        <v>33</v>
      </c>
      <c r="T432" t="str" cm="1">
        <f t="array" ref="T432:U432">_xlfn.TEXTSPLIT(S432,"/")</f>
        <v>theater</v>
      </c>
      <c r="U432" t="str">
        <v>plays</v>
      </c>
    </row>
    <row r="433" spans="1:21" x14ac:dyDescent="0.25">
      <c r="A433">
        <v>431</v>
      </c>
      <c r="B433" t="s">
        <v>911</v>
      </c>
      <c r="C433" s="3" t="s">
        <v>912</v>
      </c>
      <c r="D433" s="16">
        <v>5100</v>
      </c>
      <c r="E433">
        <v>9817</v>
      </c>
      <c r="F433" t="str">
        <f t="shared" si="33"/>
        <v>5000 to 9999</v>
      </c>
      <c r="G433" s="19">
        <f t="shared" si="34"/>
        <v>192.49019607843135</v>
      </c>
      <c r="H433" t="s">
        <v>20</v>
      </c>
      <c r="I433">
        <v>94</v>
      </c>
      <c r="J433" s="10">
        <f t="shared" si="30"/>
        <v>104.43617021276596</v>
      </c>
      <c r="K433" t="s">
        <v>21</v>
      </c>
      <c r="L433" t="s">
        <v>22</v>
      </c>
      <c r="M433">
        <v>1529643600</v>
      </c>
      <c r="N433">
        <v>1531112400</v>
      </c>
      <c r="O433" s="8">
        <f t="shared" si="31"/>
        <v>43273.208333333328</v>
      </c>
      <c r="P433" s="8">
        <f t="shared" si="32"/>
        <v>43290.208333333328</v>
      </c>
      <c r="Q433" t="b">
        <v>1</v>
      </c>
      <c r="R433" t="b">
        <v>0</v>
      </c>
      <c r="S433" t="s">
        <v>33</v>
      </c>
      <c r="T433" t="str" cm="1">
        <f t="array" ref="T433:U433">_xlfn.TEXTSPLIT(S433,"/")</f>
        <v>theater</v>
      </c>
      <c r="U433" t="str">
        <v>plays</v>
      </c>
    </row>
    <row r="434" spans="1:2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tr">
        <f t="shared" si="33"/>
        <v>5000 to 9999</v>
      </c>
      <c r="G434" s="19">
        <f t="shared" si="34"/>
        <v>82.714285714285722</v>
      </c>
      <c r="H434" t="s">
        <v>14</v>
      </c>
      <c r="I434">
        <v>91</v>
      </c>
      <c r="J434" s="10">
        <f t="shared" si="30"/>
        <v>69.989010989010993</v>
      </c>
      <c r="K434" t="s">
        <v>21</v>
      </c>
      <c r="L434" t="s">
        <v>22</v>
      </c>
      <c r="M434">
        <v>1399006800</v>
      </c>
      <c r="N434">
        <v>1400734800</v>
      </c>
      <c r="O434" s="8">
        <f t="shared" si="31"/>
        <v>41761.208333333336</v>
      </c>
      <c r="P434" s="8">
        <f t="shared" si="32"/>
        <v>41781.208333333336</v>
      </c>
      <c r="Q434" t="b">
        <v>0</v>
      </c>
      <c r="R434" t="b">
        <v>0</v>
      </c>
      <c r="S434" t="s">
        <v>33</v>
      </c>
      <c r="T434" t="str" cm="1">
        <f t="array" ref="T434:U434">_xlfn.TEXTSPLIT(S434,"/")</f>
        <v>theater</v>
      </c>
      <c r="U434" t="str">
        <v>plays</v>
      </c>
    </row>
    <row r="435" spans="1:2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tr">
        <f t="shared" si="33"/>
        <v>Greater than or equal to 50000</v>
      </c>
      <c r="G435" s="19">
        <f t="shared" si="34"/>
        <v>54.163920922570021</v>
      </c>
      <c r="H435" t="s">
        <v>14</v>
      </c>
      <c r="I435">
        <v>792</v>
      </c>
      <c r="J435" s="10">
        <f t="shared" si="30"/>
        <v>83.023989898989896</v>
      </c>
      <c r="K435" t="s">
        <v>21</v>
      </c>
      <c r="L435" t="s">
        <v>22</v>
      </c>
      <c r="M435">
        <v>1385359200</v>
      </c>
      <c r="N435">
        <v>1386741600</v>
      </c>
      <c r="O435" s="8">
        <f t="shared" si="31"/>
        <v>41603.25</v>
      </c>
      <c r="P435" s="8">
        <f t="shared" si="32"/>
        <v>41619.25</v>
      </c>
      <c r="Q435" t="b">
        <v>0</v>
      </c>
      <c r="R435" t="b">
        <v>1</v>
      </c>
      <c r="S435" t="s">
        <v>42</v>
      </c>
      <c r="T435" t="str" cm="1">
        <f t="array" ref="T435:U435">_xlfn.TEXTSPLIT(S435,"/")</f>
        <v>film &amp; video</v>
      </c>
      <c r="U435" t="str">
        <v>documentary</v>
      </c>
    </row>
    <row r="436" spans="1:2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tr">
        <f t="shared" si="33"/>
        <v>5000 to 9999</v>
      </c>
      <c r="G436" s="19">
        <f t="shared" si="34"/>
        <v>16.722222222222221</v>
      </c>
      <c r="H436" t="s">
        <v>74</v>
      </c>
      <c r="I436">
        <v>10</v>
      </c>
      <c r="J436" s="10">
        <f t="shared" si="30"/>
        <v>90.3</v>
      </c>
      <c r="K436" t="s">
        <v>15</v>
      </c>
      <c r="L436" t="s">
        <v>16</v>
      </c>
      <c r="M436">
        <v>1480572000</v>
      </c>
      <c r="N436">
        <v>1481781600</v>
      </c>
      <c r="O436" s="8">
        <f t="shared" si="31"/>
        <v>42705.25</v>
      </c>
      <c r="P436" s="8">
        <f t="shared" si="32"/>
        <v>42719.25</v>
      </c>
      <c r="Q436" t="b">
        <v>1</v>
      </c>
      <c r="R436" t="b">
        <v>0</v>
      </c>
      <c r="S436" t="s">
        <v>33</v>
      </c>
      <c r="T436" t="str" cm="1">
        <f t="array" ref="T436:U436">_xlfn.TEXTSPLIT(S436,"/")</f>
        <v>theater</v>
      </c>
      <c r="U436" t="str">
        <v>plays</v>
      </c>
    </row>
    <row r="437" spans="1:21" x14ac:dyDescent="0.25">
      <c r="A437">
        <v>435</v>
      </c>
      <c r="B437" t="s">
        <v>919</v>
      </c>
      <c r="C437" s="3" t="s">
        <v>920</v>
      </c>
      <c r="D437" s="16">
        <v>152400</v>
      </c>
      <c r="E437">
        <v>178120</v>
      </c>
      <c r="F437" t="str">
        <f t="shared" si="33"/>
        <v>Greater than or equal to 50000</v>
      </c>
      <c r="G437" s="19">
        <f t="shared" si="34"/>
        <v>116.87664041994749</v>
      </c>
      <c r="H437" t="s">
        <v>20</v>
      </c>
      <c r="I437">
        <v>1713</v>
      </c>
      <c r="J437" s="10">
        <f t="shared" si="30"/>
        <v>103.98131932282546</v>
      </c>
      <c r="K437" t="s">
        <v>107</v>
      </c>
      <c r="L437" t="s">
        <v>108</v>
      </c>
      <c r="M437">
        <v>1418623200</v>
      </c>
      <c r="N437">
        <v>1419660000</v>
      </c>
      <c r="O437" s="8">
        <f t="shared" si="31"/>
        <v>41988.25</v>
      </c>
      <c r="P437" s="8">
        <f t="shared" si="32"/>
        <v>42000.25</v>
      </c>
      <c r="Q437" t="b">
        <v>0</v>
      </c>
      <c r="R437" t="b">
        <v>1</v>
      </c>
      <c r="S437" t="s">
        <v>33</v>
      </c>
      <c r="T437" t="str" cm="1">
        <f t="array" ref="T437:U437">_xlfn.TEXTSPLIT(S437,"/")</f>
        <v>theater</v>
      </c>
      <c r="U437" t="str">
        <v>plays</v>
      </c>
    </row>
    <row r="438" spans="1:2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tr">
        <f t="shared" si="33"/>
        <v>1000 to 4999</v>
      </c>
      <c r="G438" s="19">
        <f t="shared" si="34"/>
        <v>1052.1538461538462</v>
      </c>
      <c r="H438" t="s">
        <v>20</v>
      </c>
      <c r="I438">
        <v>249</v>
      </c>
      <c r="J438" s="10">
        <f t="shared" si="30"/>
        <v>54.931726907630519</v>
      </c>
      <c r="K438" t="s">
        <v>21</v>
      </c>
      <c r="L438" t="s">
        <v>22</v>
      </c>
      <c r="M438">
        <v>1555736400</v>
      </c>
      <c r="N438">
        <v>1555822800</v>
      </c>
      <c r="O438" s="8">
        <f t="shared" si="31"/>
        <v>43575.208333333328</v>
      </c>
      <c r="P438" s="8">
        <f t="shared" si="32"/>
        <v>43576.208333333328</v>
      </c>
      <c r="Q438" t="b">
        <v>0</v>
      </c>
      <c r="R438" t="b">
        <v>0</v>
      </c>
      <c r="S438" t="s">
        <v>159</v>
      </c>
      <c r="T438" t="str" cm="1">
        <f t="array" ref="T438:U438">_xlfn.TEXTSPLIT(S438,"/")</f>
        <v>music</v>
      </c>
      <c r="U438" t="str">
        <v>jazz</v>
      </c>
    </row>
    <row r="439" spans="1:2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tr">
        <f t="shared" si="33"/>
        <v>5000 to 9999</v>
      </c>
      <c r="G439" s="19">
        <f t="shared" si="34"/>
        <v>123.07407407407408</v>
      </c>
      <c r="H439" t="s">
        <v>20</v>
      </c>
      <c r="I439">
        <v>192</v>
      </c>
      <c r="J439" s="10">
        <f t="shared" si="30"/>
        <v>51.921875</v>
      </c>
      <c r="K439" t="s">
        <v>21</v>
      </c>
      <c r="L439" t="s">
        <v>22</v>
      </c>
      <c r="M439">
        <v>1442120400</v>
      </c>
      <c r="N439">
        <v>1442379600</v>
      </c>
      <c r="O439" s="8">
        <f t="shared" si="31"/>
        <v>42260.208333333328</v>
      </c>
      <c r="P439" s="8">
        <f t="shared" si="32"/>
        <v>42263.208333333328</v>
      </c>
      <c r="Q439" t="b">
        <v>0</v>
      </c>
      <c r="R439" t="b">
        <v>1</v>
      </c>
      <c r="S439" t="s">
        <v>71</v>
      </c>
      <c r="T439" t="str" cm="1">
        <f t="array" ref="T439:U439">_xlfn.TEXTSPLIT(S439,"/")</f>
        <v>film &amp; video</v>
      </c>
      <c r="U439" t="str">
        <v>animation</v>
      </c>
    </row>
    <row r="440" spans="1:21" ht="31.5" x14ac:dyDescent="0.25">
      <c r="A440">
        <v>438</v>
      </c>
      <c r="B440" t="s">
        <v>925</v>
      </c>
      <c r="C440" s="3" t="s">
        <v>926</v>
      </c>
      <c r="D440" s="16">
        <v>8300</v>
      </c>
      <c r="E440">
        <v>14827</v>
      </c>
      <c r="F440" t="str">
        <f t="shared" si="33"/>
        <v>5000 to 9999</v>
      </c>
      <c r="G440" s="19">
        <f t="shared" si="34"/>
        <v>178.63855421686748</v>
      </c>
      <c r="H440" t="s">
        <v>20</v>
      </c>
      <c r="I440">
        <v>247</v>
      </c>
      <c r="J440" s="10">
        <f t="shared" si="30"/>
        <v>60.02834008097166</v>
      </c>
      <c r="K440" t="s">
        <v>21</v>
      </c>
      <c r="L440" t="s">
        <v>22</v>
      </c>
      <c r="M440">
        <v>1362376800</v>
      </c>
      <c r="N440">
        <v>1364965200</v>
      </c>
      <c r="O440" s="8">
        <f t="shared" si="31"/>
        <v>41337.25</v>
      </c>
      <c r="P440" s="8">
        <f t="shared" si="32"/>
        <v>41367.208333333336</v>
      </c>
      <c r="Q440" t="b">
        <v>0</v>
      </c>
      <c r="R440" t="b">
        <v>0</v>
      </c>
      <c r="S440" t="s">
        <v>33</v>
      </c>
      <c r="T440" t="str" cm="1">
        <f t="array" ref="T440:U440">_xlfn.TEXTSPLIT(S440,"/")</f>
        <v>theater</v>
      </c>
      <c r="U440" t="str">
        <v>plays</v>
      </c>
    </row>
    <row r="441" spans="1:2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tr">
        <f t="shared" si="33"/>
        <v>25000 to 29999</v>
      </c>
      <c r="G441" s="19">
        <f t="shared" si="34"/>
        <v>355.28169014084506</v>
      </c>
      <c r="H441" t="s">
        <v>20</v>
      </c>
      <c r="I441">
        <v>2293</v>
      </c>
      <c r="J441" s="10">
        <f t="shared" si="30"/>
        <v>44.003488879197555</v>
      </c>
      <c r="K441" t="s">
        <v>21</v>
      </c>
      <c r="L441" t="s">
        <v>22</v>
      </c>
      <c r="M441">
        <v>1478408400</v>
      </c>
      <c r="N441">
        <v>1479016800</v>
      </c>
      <c r="O441" s="8">
        <f t="shared" si="31"/>
        <v>42680.208333333328</v>
      </c>
      <c r="P441" s="8">
        <f t="shared" si="32"/>
        <v>42687.25</v>
      </c>
      <c r="Q441" t="b">
        <v>0</v>
      </c>
      <c r="R441" t="b">
        <v>0</v>
      </c>
      <c r="S441" t="s">
        <v>474</v>
      </c>
      <c r="T441" t="str" cm="1">
        <f t="array" ref="T441:U441">_xlfn.TEXTSPLIT(S441,"/")</f>
        <v>film &amp; video</v>
      </c>
      <c r="U441" t="str">
        <v>science fiction</v>
      </c>
    </row>
    <row r="442" spans="1:2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tr">
        <f t="shared" si="33"/>
        <v>Greater than or equal to 50000</v>
      </c>
      <c r="G442" s="19">
        <f t="shared" si="34"/>
        <v>161.90634146341463</v>
      </c>
      <c r="H442" t="s">
        <v>20</v>
      </c>
      <c r="I442">
        <v>3131</v>
      </c>
      <c r="J442" s="10">
        <f t="shared" si="30"/>
        <v>53.003513254551258</v>
      </c>
      <c r="K442" t="s">
        <v>21</v>
      </c>
      <c r="L442" t="s">
        <v>22</v>
      </c>
      <c r="M442">
        <v>1498798800</v>
      </c>
      <c r="N442">
        <v>1499662800</v>
      </c>
      <c r="O442" s="8">
        <f t="shared" si="31"/>
        <v>42916.208333333328</v>
      </c>
      <c r="P442" s="8">
        <f t="shared" si="32"/>
        <v>42926.208333333328</v>
      </c>
      <c r="Q442" t="b">
        <v>0</v>
      </c>
      <c r="R442" t="b">
        <v>0</v>
      </c>
      <c r="S442" t="s">
        <v>269</v>
      </c>
      <c r="T442" t="str" cm="1">
        <f t="array" ref="T442:U442">_xlfn.TEXTSPLIT(S442,"/")</f>
        <v>film &amp; video</v>
      </c>
      <c r="U442" t="str">
        <v>television</v>
      </c>
    </row>
    <row r="443" spans="1:2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tr">
        <f t="shared" si="33"/>
        <v>5000 to 9999</v>
      </c>
      <c r="G443" s="19">
        <f t="shared" si="34"/>
        <v>24.914285714285715</v>
      </c>
      <c r="H443" t="s">
        <v>14</v>
      </c>
      <c r="I443">
        <v>32</v>
      </c>
      <c r="J443" s="10">
        <f t="shared" si="30"/>
        <v>54.5</v>
      </c>
      <c r="K443" t="s">
        <v>21</v>
      </c>
      <c r="L443" t="s">
        <v>22</v>
      </c>
      <c r="M443">
        <v>1335416400</v>
      </c>
      <c r="N443">
        <v>1337835600</v>
      </c>
      <c r="O443" s="8">
        <f t="shared" si="31"/>
        <v>41025.208333333336</v>
      </c>
      <c r="P443" s="8">
        <f t="shared" si="32"/>
        <v>41053.208333333336</v>
      </c>
      <c r="Q443" t="b">
        <v>0</v>
      </c>
      <c r="R443" t="b">
        <v>0</v>
      </c>
      <c r="S443" t="s">
        <v>65</v>
      </c>
      <c r="T443" t="str" cm="1">
        <f t="array" ref="T443:U443">_xlfn.TEXTSPLIT(S443,"/")</f>
        <v>technology</v>
      </c>
      <c r="U443" t="str">
        <v>wearables</v>
      </c>
    </row>
    <row r="444" spans="1:21" x14ac:dyDescent="0.25">
      <c r="A444">
        <v>442</v>
      </c>
      <c r="B444" t="s">
        <v>933</v>
      </c>
      <c r="C444" s="3" t="s">
        <v>934</v>
      </c>
      <c r="D444" s="16">
        <v>5400</v>
      </c>
      <c r="E444">
        <v>10731</v>
      </c>
      <c r="F444" t="str">
        <f t="shared" si="33"/>
        <v>5000 to 9999</v>
      </c>
      <c r="G444" s="19">
        <f t="shared" si="34"/>
        <v>198.72222222222223</v>
      </c>
      <c r="H444" t="s">
        <v>20</v>
      </c>
      <c r="I444">
        <v>143</v>
      </c>
      <c r="J444" s="10">
        <f t="shared" si="30"/>
        <v>75.04195804195804</v>
      </c>
      <c r="K444" t="s">
        <v>107</v>
      </c>
      <c r="L444" t="s">
        <v>108</v>
      </c>
      <c r="M444">
        <v>1504328400</v>
      </c>
      <c r="N444">
        <v>1505710800</v>
      </c>
      <c r="O444" s="8">
        <f t="shared" si="31"/>
        <v>42980.208333333328</v>
      </c>
      <c r="P444" s="8">
        <f t="shared" si="32"/>
        <v>42996.208333333328</v>
      </c>
      <c r="Q444" t="b">
        <v>0</v>
      </c>
      <c r="R444" t="b">
        <v>0</v>
      </c>
      <c r="S444" t="s">
        <v>33</v>
      </c>
      <c r="T444" t="str" cm="1">
        <f t="array" ref="T444:U444">_xlfn.TEXTSPLIT(S444,"/")</f>
        <v>theater</v>
      </c>
      <c r="U444" t="str">
        <v>plays</v>
      </c>
    </row>
    <row r="445" spans="1:2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tr">
        <f t="shared" si="33"/>
        <v>5000 to 9999</v>
      </c>
      <c r="G445" s="19">
        <f t="shared" si="34"/>
        <v>34.752688172043008</v>
      </c>
      <c r="H445" t="s">
        <v>74</v>
      </c>
      <c r="I445">
        <v>90</v>
      </c>
      <c r="J445" s="10">
        <f t="shared" si="30"/>
        <v>35.911111111111111</v>
      </c>
      <c r="K445" t="s">
        <v>21</v>
      </c>
      <c r="L445" t="s">
        <v>22</v>
      </c>
      <c r="M445">
        <v>1285822800</v>
      </c>
      <c r="N445">
        <v>1287464400</v>
      </c>
      <c r="O445" s="8">
        <f t="shared" si="31"/>
        <v>40451.208333333336</v>
      </c>
      <c r="P445" s="8">
        <f t="shared" si="32"/>
        <v>40470.208333333336</v>
      </c>
      <c r="Q445" t="b">
        <v>0</v>
      </c>
      <c r="R445" t="b">
        <v>0</v>
      </c>
      <c r="S445" t="s">
        <v>33</v>
      </c>
      <c r="T445" t="str" cm="1">
        <f t="array" ref="T445:U445">_xlfn.TEXTSPLIT(S445,"/")</f>
        <v>theater</v>
      </c>
      <c r="U445" t="str">
        <v>plays</v>
      </c>
    </row>
    <row r="446" spans="1:2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tr">
        <f t="shared" si="33"/>
        <v>5000 to 9999</v>
      </c>
      <c r="G446" s="19">
        <f t="shared" si="34"/>
        <v>176.41935483870967</v>
      </c>
      <c r="H446" t="s">
        <v>20</v>
      </c>
      <c r="I446">
        <v>296</v>
      </c>
      <c r="J446" s="10">
        <f t="shared" si="30"/>
        <v>36.952702702702702</v>
      </c>
      <c r="K446" t="s">
        <v>21</v>
      </c>
      <c r="L446" t="s">
        <v>22</v>
      </c>
      <c r="M446">
        <v>1311483600</v>
      </c>
      <c r="N446">
        <v>1311656400</v>
      </c>
      <c r="O446" s="8">
        <f t="shared" si="31"/>
        <v>40748.208333333336</v>
      </c>
      <c r="P446" s="8">
        <f t="shared" si="32"/>
        <v>40750.208333333336</v>
      </c>
      <c r="Q446" t="b">
        <v>0</v>
      </c>
      <c r="R446" t="b">
        <v>1</v>
      </c>
      <c r="S446" t="s">
        <v>60</v>
      </c>
      <c r="T446" t="str" cm="1">
        <f t="array" ref="T446:U446">_xlfn.TEXTSPLIT(S446,"/")</f>
        <v>music</v>
      </c>
      <c r="U446" t="str">
        <v>indie rock</v>
      </c>
    </row>
    <row r="447" spans="1:21" ht="31.5" x14ac:dyDescent="0.25">
      <c r="A447">
        <v>445</v>
      </c>
      <c r="B447" t="s">
        <v>938</v>
      </c>
      <c r="C447" s="3" t="s">
        <v>939</v>
      </c>
      <c r="D447" s="16">
        <v>2100</v>
      </c>
      <c r="E447">
        <v>10739</v>
      </c>
      <c r="F447" t="str">
        <f t="shared" si="33"/>
        <v>1000 to 4999</v>
      </c>
      <c r="G447" s="19">
        <f t="shared" si="34"/>
        <v>511.38095238095235</v>
      </c>
      <c r="H447" t="s">
        <v>20</v>
      </c>
      <c r="I447">
        <v>170</v>
      </c>
      <c r="J447" s="10">
        <f t="shared" si="30"/>
        <v>63.170588235294119</v>
      </c>
      <c r="K447" t="s">
        <v>21</v>
      </c>
      <c r="L447" t="s">
        <v>22</v>
      </c>
      <c r="M447">
        <v>1291356000</v>
      </c>
      <c r="N447">
        <v>1293170400</v>
      </c>
      <c r="O447" s="8">
        <f t="shared" si="31"/>
        <v>40515.25</v>
      </c>
      <c r="P447" s="8">
        <f t="shared" si="32"/>
        <v>40536.25</v>
      </c>
      <c r="Q447" t="b">
        <v>0</v>
      </c>
      <c r="R447" t="b">
        <v>1</v>
      </c>
      <c r="S447" t="s">
        <v>33</v>
      </c>
      <c r="T447" t="str" cm="1">
        <f t="array" ref="T447:U447">_xlfn.TEXTSPLIT(S447,"/")</f>
        <v>theater</v>
      </c>
      <c r="U447" t="str">
        <v>plays</v>
      </c>
    </row>
    <row r="448" spans="1:2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tr">
        <f t="shared" si="33"/>
        <v>5000 to 9999</v>
      </c>
      <c r="G448" s="19">
        <f t="shared" si="34"/>
        <v>82.044117647058826</v>
      </c>
      <c r="H448" t="s">
        <v>14</v>
      </c>
      <c r="I448">
        <v>186</v>
      </c>
      <c r="J448" s="10">
        <f t="shared" si="30"/>
        <v>29.99462365591398</v>
      </c>
      <c r="K448" t="s">
        <v>21</v>
      </c>
      <c r="L448" t="s">
        <v>22</v>
      </c>
      <c r="M448">
        <v>1355810400</v>
      </c>
      <c r="N448">
        <v>1355983200</v>
      </c>
      <c r="O448" s="8">
        <f t="shared" si="31"/>
        <v>41261.25</v>
      </c>
      <c r="P448" s="8">
        <f t="shared" si="32"/>
        <v>41263.25</v>
      </c>
      <c r="Q448" t="b">
        <v>0</v>
      </c>
      <c r="R448" t="b">
        <v>0</v>
      </c>
      <c r="S448" t="s">
        <v>65</v>
      </c>
      <c r="T448" t="str" cm="1">
        <f t="array" ref="T448:U448">_xlfn.TEXTSPLIT(S448,"/")</f>
        <v>technology</v>
      </c>
      <c r="U448" t="str">
        <v>wearables</v>
      </c>
    </row>
    <row r="449" spans="1:21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tr">
        <f t="shared" si="33"/>
        <v>Greater than or equal to 50000</v>
      </c>
      <c r="G449" s="19">
        <f t="shared" si="34"/>
        <v>24.326030927835053</v>
      </c>
      <c r="H449" t="s">
        <v>74</v>
      </c>
      <c r="I449">
        <v>439</v>
      </c>
      <c r="J449" s="10">
        <f t="shared" si="30"/>
        <v>86</v>
      </c>
      <c r="K449" t="s">
        <v>40</v>
      </c>
      <c r="L449" t="s">
        <v>41</v>
      </c>
      <c r="M449">
        <v>1513663200</v>
      </c>
      <c r="N449">
        <v>1515045600</v>
      </c>
      <c r="O449" s="8">
        <f t="shared" si="31"/>
        <v>43088.25</v>
      </c>
      <c r="P449" s="8">
        <f t="shared" si="32"/>
        <v>43104.25</v>
      </c>
      <c r="Q449" t="b">
        <v>0</v>
      </c>
      <c r="R449" t="b">
        <v>0</v>
      </c>
      <c r="S449" t="s">
        <v>269</v>
      </c>
      <c r="T449" t="str" cm="1">
        <f t="array" ref="T449:U449">_xlfn.TEXTSPLIT(S449,"/")</f>
        <v>film &amp; video</v>
      </c>
      <c r="U449" t="str">
        <v>television</v>
      </c>
    </row>
    <row r="450" spans="1:2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tr">
        <f t="shared" si="33"/>
        <v>Greater than or equal to 50000</v>
      </c>
      <c r="G450" s="19">
        <f t="shared" si="34"/>
        <v>50.482758620689658</v>
      </c>
      <c r="H450" t="s">
        <v>14</v>
      </c>
      <c r="I450">
        <v>605</v>
      </c>
      <c r="J450" s="10">
        <f t="shared" ref="J450:J513" si="35">IFERROR(E450/I450,0)</f>
        <v>75.014876033057845</v>
      </c>
      <c r="K450" t="s">
        <v>21</v>
      </c>
      <c r="L450" t="s">
        <v>22</v>
      </c>
      <c r="M450">
        <v>1365915600</v>
      </c>
      <c r="N450">
        <v>1366088400</v>
      </c>
      <c r="O450" s="8">
        <f t="shared" ref="O450:O513" si="36">(((M450/60)/60)/24)+DATE(1970,1,1)</f>
        <v>41378.208333333336</v>
      </c>
      <c r="P450" s="8">
        <f t="shared" ref="P450:P513" si="37">(((N450/60)/60)/24)+DATE(1970,1,1)</f>
        <v>41380.208333333336</v>
      </c>
      <c r="Q450" t="b">
        <v>0</v>
      </c>
      <c r="R450" t="b">
        <v>1</v>
      </c>
      <c r="S450" t="s">
        <v>89</v>
      </c>
      <c r="T450" t="str" cm="1">
        <f t="array" ref="T450:U450">_xlfn.TEXTSPLIT(S450,"/")</f>
        <v>games</v>
      </c>
      <c r="U450" t="str">
        <v>video games</v>
      </c>
    </row>
    <row r="451" spans="1:2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tr">
        <f t="shared" ref="F451:F514" si="38">IF(D451&lt;1000,"Less Than 1000",IF(AND(D451&gt;=1000,D451&lt;=4999),"1000 to 4999",IF(AND(D451&gt;=5000,D451&lt;=9999),"5000 to 9999",IF(AND(D451&gt;=10000,D451&lt;=14999),"10000 to 14999",IF(AND(D451&gt;=15000,D451&lt;=19999),"15000 to 19999",IF(AND(D451&gt;=20000,D451&lt;=24999),"20000 to 24999",IF(AND(D451&gt;=25000,D451&lt;=29999),"25000 to 29999",IF(AND(D451&gt;=30000,D451&lt;=34999),"30000 to 34999",IF(AND(D451&gt;=35000,D451&lt;=39999),"35000 to 39999",IF(AND(D451&gt;=40000,D451&lt;=44999),"40000 to 44999",IF(AND(D451&gt;=45000,D451&lt;=49999),"45000 to 49999",IF(D451&gt;=50000,"Greater than or equal to 50000"))))))))))))</f>
        <v>Less Than 1000</v>
      </c>
      <c r="G451" s="19">
        <f t="shared" ref="G451:G514" si="39">(E451/D451)*100</f>
        <v>967</v>
      </c>
      <c r="H451" t="s">
        <v>20</v>
      </c>
      <c r="I451">
        <v>86</v>
      </c>
      <c r="J451" s="10">
        <f t="shared" si="35"/>
        <v>101.19767441860465</v>
      </c>
      <c r="K451" t="s">
        <v>36</v>
      </c>
      <c r="L451" t="s">
        <v>37</v>
      </c>
      <c r="M451">
        <v>1551852000</v>
      </c>
      <c r="N451">
        <v>1553317200</v>
      </c>
      <c r="O451" s="8">
        <f t="shared" si="36"/>
        <v>43530.25</v>
      </c>
      <c r="P451" s="8">
        <f t="shared" si="37"/>
        <v>43547.208333333328</v>
      </c>
      <c r="Q451" t="b">
        <v>0</v>
      </c>
      <c r="R451" t="b">
        <v>0</v>
      </c>
      <c r="S451" t="s">
        <v>89</v>
      </c>
      <c r="T451" t="str" cm="1">
        <f t="array" ref="T451:U451">_xlfn.TEXTSPLIT(S451,"/")</f>
        <v>games</v>
      </c>
      <c r="U451" t="str">
        <v>video games</v>
      </c>
    </row>
    <row r="452" spans="1:2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tr">
        <f t="shared" si="38"/>
        <v>Less Than 1000</v>
      </c>
      <c r="G452" s="19">
        <f t="shared" si="39"/>
        <v>4</v>
      </c>
      <c r="H452" t="s">
        <v>14</v>
      </c>
      <c r="I452">
        <v>1</v>
      </c>
      <c r="J452" s="10">
        <f t="shared" si="35"/>
        <v>4</v>
      </c>
      <c r="K452" t="s">
        <v>15</v>
      </c>
      <c r="L452" t="s">
        <v>16</v>
      </c>
      <c r="M452">
        <v>1540098000</v>
      </c>
      <c r="N452">
        <v>1542088800</v>
      </c>
      <c r="O452" s="8">
        <f t="shared" si="36"/>
        <v>43394.208333333328</v>
      </c>
      <c r="P452" s="8">
        <f t="shared" si="37"/>
        <v>43417.25</v>
      </c>
      <c r="Q452" t="b">
        <v>0</v>
      </c>
      <c r="R452" t="b">
        <v>0</v>
      </c>
      <c r="S452" t="s">
        <v>71</v>
      </c>
      <c r="T452" t="str" cm="1">
        <f t="array" ref="T452:U452">_xlfn.TEXTSPLIT(S452,"/")</f>
        <v>film &amp; video</v>
      </c>
      <c r="U452" t="str">
        <v>animation</v>
      </c>
    </row>
    <row r="453" spans="1:2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tr">
        <f t="shared" si="38"/>
        <v>Greater than or equal to 50000</v>
      </c>
      <c r="G453" s="19">
        <f t="shared" si="39"/>
        <v>122.84501347708894</v>
      </c>
      <c r="H453" t="s">
        <v>20</v>
      </c>
      <c r="I453">
        <v>6286</v>
      </c>
      <c r="J453" s="10">
        <f t="shared" si="35"/>
        <v>29.001272669424118</v>
      </c>
      <c r="K453" t="s">
        <v>21</v>
      </c>
      <c r="L453" t="s">
        <v>22</v>
      </c>
      <c r="M453">
        <v>1500440400</v>
      </c>
      <c r="N453">
        <v>1503118800</v>
      </c>
      <c r="O453" s="8">
        <f t="shared" si="36"/>
        <v>42935.208333333328</v>
      </c>
      <c r="P453" s="8">
        <f t="shared" si="37"/>
        <v>42966.208333333328</v>
      </c>
      <c r="Q453" t="b">
        <v>0</v>
      </c>
      <c r="R453" t="b">
        <v>0</v>
      </c>
      <c r="S453" t="s">
        <v>23</v>
      </c>
      <c r="T453" t="str" cm="1">
        <f t="array" ref="T453:U453">_xlfn.TEXTSPLIT(S453,"/")</f>
        <v>music</v>
      </c>
      <c r="U453" t="str">
        <v>rock</v>
      </c>
    </row>
    <row r="454" spans="1:21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tr">
        <f t="shared" si="38"/>
        <v>1000 to 4999</v>
      </c>
      <c r="G454" s="19">
        <f t="shared" si="39"/>
        <v>63.4375</v>
      </c>
      <c r="H454" t="s">
        <v>14</v>
      </c>
      <c r="I454">
        <v>31</v>
      </c>
      <c r="J454" s="10">
        <f t="shared" si="35"/>
        <v>98.225806451612897</v>
      </c>
      <c r="K454" t="s">
        <v>21</v>
      </c>
      <c r="L454" t="s">
        <v>22</v>
      </c>
      <c r="M454">
        <v>1278392400</v>
      </c>
      <c r="N454">
        <v>1278478800</v>
      </c>
      <c r="O454" s="8">
        <f t="shared" si="36"/>
        <v>40365.208333333336</v>
      </c>
      <c r="P454" s="8">
        <f t="shared" si="37"/>
        <v>40366.208333333336</v>
      </c>
      <c r="Q454" t="b">
        <v>0</v>
      </c>
      <c r="R454" t="b">
        <v>0</v>
      </c>
      <c r="S454" t="s">
        <v>53</v>
      </c>
      <c r="T454" t="str" cm="1">
        <f t="array" ref="T454:U454">_xlfn.TEXTSPLIT(S454,"/")</f>
        <v>film &amp; video</v>
      </c>
      <c r="U454" t="str">
        <v>drama</v>
      </c>
    </row>
    <row r="455" spans="1:21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tr">
        <f t="shared" si="38"/>
        <v>Greater than or equal to 50000</v>
      </c>
      <c r="G455" s="19">
        <f t="shared" si="39"/>
        <v>56.331688596491226</v>
      </c>
      <c r="H455" t="s">
        <v>14</v>
      </c>
      <c r="I455">
        <v>1181</v>
      </c>
      <c r="J455" s="10">
        <f t="shared" si="35"/>
        <v>87.001693480101608</v>
      </c>
      <c r="K455" t="s">
        <v>21</v>
      </c>
      <c r="L455" t="s">
        <v>22</v>
      </c>
      <c r="M455">
        <v>1480572000</v>
      </c>
      <c r="N455">
        <v>1484114400</v>
      </c>
      <c r="O455" s="8">
        <f t="shared" si="36"/>
        <v>42705.25</v>
      </c>
      <c r="P455" s="8">
        <f t="shared" si="37"/>
        <v>42746.25</v>
      </c>
      <c r="Q455" t="b">
        <v>0</v>
      </c>
      <c r="R455" t="b">
        <v>0</v>
      </c>
      <c r="S455" t="s">
        <v>474</v>
      </c>
      <c r="T455" t="str" cm="1">
        <f t="array" ref="T455:U455">_xlfn.TEXTSPLIT(S455,"/")</f>
        <v>film &amp; video</v>
      </c>
      <c r="U455" t="str">
        <v>science fiction</v>
      </c>
    </row>
    <row r="456" spans="1:2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tr">
        <f t="shared" si="38"/>
        <v>1000 to 4999</v>
      </c>
      <c r="G456" s="19">
        <f t="shared" si="39"/>
        <v>44.074999999999996</v>
      </c>
      <c r="H456" t="s">
        <v>14</v>
      </c>
      <c r="I456">
        <v>39</v>
      </c>
      <c r="J456" s="10">
        <f t="shared" si="35"/>
        <v>45.205128205128204</v>
      </c>
      <c r="K456" t="s">
        <v>21</v>
      </c>
      <c r="L456" t="s">
        <v>22</v>
      </c>
      <c r="M456">
        <v>1382331600</v>
      </c>
      <c r="N456">
        <v>1385445600</v>
      </c>
      <c r="O456" s="8">
        <f t="shared" si="36"/>
        <v>41568.208333333336</v>
      </c>
      <c r="P456" s="8">
        <f t="shared" si="37"/>
        <v>41604.25</v>
      </c>
      <c r="Q456" t="b">
        <v>0</v>
      </c>
      <c r="R456" t="b">
        <v>1</v>
      </c>
      <c r="S456" t="s">
        <v>53</v>
      </c>
      <c r="T456" t="str" cm="1">
        <f t="array" ref="T456:U456">_xlfn.TEXTSPLIT(S456,"/")</f>
        <v>film &amp; video</v>
      </c>
      <c r="U456" t="str">
        <v>drama</v>
      </c>
    </row>
    <row r="457" spans="1:21" x14ac:dyDescent="0.25">
      <c r="A457">
        <v>455</v>
      </c>
      <c r="B457" t="s">
        <v>958</v>
      </c>
      <c r="C457" s="3" t="s">
        <v>959</v>
      </c>
      <c r="D457" s="16">
        <v>116500</v>
      </c>
      <c r="E457">
        <v>137904</v>
      </c>
      <c r="F457" t="str">
        <f t="shared" si="38"/>
        <v>Greater than or equal to 50000</v>
      </c>
      <c r="G457" s="19">
        <f t="shared" si="39"/>
        <v>118.37253218884121</v>
      </c>
      <c r="H457" t="s">
        <v>20</v>
      </c>
      <c r="I457">
        <v>3727</v>
      </c>
      <c r="J457" s="10">
        <f t="shared" si="35"/>
        <v>37.001341561577675</v>
      </c>
      <c r="K457" t="s">
        <v>21</v>
      </c>
      <c r="L457" t="s">
        <v>22</v>
      </c>
      <c r="M457">
        <v>1316754000</v>
      </c>
      <c r="N457">
        <v>1318741200</v>
      </c>
      <c r="O457" s="8">
        <f t="shared" si="36"/>
        <v>40809.208333333336</v>
      </c>
      <c r="P457" s="8">
        <f t="shared" si="37"/>
        <v>40832.208333333336</v>
      </c>
      <c r="Q457" t="b">
        <v>0</v>
      </c>
      <c r="R457" t="b">
        <v>0</v>
      </c>
      <c r="S457" t="s">
        <v>33</v>
      </c>
      <c r="T457" t="str" cm="1">
        <f t="array" ref="T457:U457">_xlfn.TEXTSPLIT(S457,"/")</f>
        <v>theater</v>
      </c>
      <c r="U457" t="str">
        <v>plays</v>
      </c>
    </row>
    <row r="458" spans="1:21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tr">
        <f t="shared" si="38"/>
        <v>Greater than or equal to 50000</v>
      </c>
      <c r="G458" s="19">
        <f t="shared" si="39"/>
        <v>104.1243169398907</v>
      </c>
      <c r="H458" t="s">
        <v>20</v>
      </c>
      <c r="I458">
        <v>1605</v>
      </c>
      <c r="J458" s="10">
        <f t="shared" si="35"/>
        <v>94.976947040498445</v>
      </c>
      <c r="K458" t="s">
        <v>21</v>
      </c>
      <c r="L458" t="s">
        <v>22</v>
      </c>
      <c r="M458">
        <v>1518242400</v>
      </c>
      <c r="N458">
        <v>1518242400</v>
      </c>
      <c r="O458" s="8">
        <f t="shared" si="36"/>
        <v>43141.25</v>
      </c>
      <c r="P458" s="8">
        <f t="shared" si="37"/>
        <v>43141.25</v>
      </c>
      <c r="Q458" t="b">
        <v>0</v>
      </c>
      <c r="R458" t="b">
        <v>1</v>
      </c>
      <c r="S458" t="s">
        <v>60</v>
      </c>
      <c r="T458" t="str" cm="1">
        <f t="array" ref="T458:U458">_xlfn.TEXTSPLIT(S458,"/")</f>
        <v>music</v>
      </c>
      <c r="U458" t="str">
        <v>indie rock</v>
      </c>
    </row>
    <row r="459" spans="1:2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tr">
        <f t="shared" si="38"/>
        <v>5000 to 9999</v>
      </c>
      <c r="G459" s="19">
        <f t="shared" si="39"/>
        <v>26.640000000000004</v>
      </c>
      <c r="H459" t="s">
        <v>14</v>
      </c>
      <c r="I459">
        <v>46</v>
      </c>
      <c r="J459" s="10">
        <f t="shared" si="35"/>
        <v>28.956521739130434</v>
      </c>
      <c r="K459" t="s">
        <v>21</v>
      </c>
      <c r="L459" t="s">
        <v>22</v>
      </c>
      <c r="M459">
        <v>1476421200</v>
      </c>
      <c r="N459">
        <v>1476594000</v>
      </c>
      <c r="O459" s="8">
        <f t="shared" si="36"/>
        <v>42657.208333333328</v>
      </c>
      <c r="P459" s="8">
        <f t="shared" si="37"/>
        <v>42659.208333333328</v>
      </c>
      <c r="Q459" t="b">
        <v>0</v>
      </c>
      <c r="R459" t="b">
        <v>0</v>
      </c>
      <c r="S459" t="s">
        <v>33</v>
      </c>
      <c r="T459" t="str" cm="1">
        <f t="array" ref="T459:U459">_xlfn.TEXTSPLIT(S459,"/")</f>
        <v>theater</v>
      </c>
      <c r="U459" t="str">
        <v>plays</v>
      </c>
    </row>
    <row r="460" spans="1:21" x14ac:dyDescent="0.25">
      <c r="A460">
        <v>458</v>
      </c>
      <c r="B460" t="s">
        <v>964</v>
      </c>
      <c r="C460" s="3" t="s">
        <v>965</v>
      </c>
      <c r="D460" s="16">
        <v>33800</v>
      </c>
      <c r="E460">
        <v>118706</v>
      </c>
      <c r="F460" t="str">
        <f t="shared" si="38"/>
        <v>30000 to 34999</v>
      </c>
      <c r="G460" s="19">
        <f t="shared" si="39"/>
        <v>351.20118343195264</v>
      </c>
      <c r="H460" t="s">
        <v>20</v>
      </c>
      <c r="I460">
        <v>2120</v>
      </c>
      <c r="J460" s="10">
        <f t="shared" si="35"/>
        <v>55.993396226415094</v>
      </c>
      <c r="K460" t="s">
        <v>21</v>
      </c>
      <c r="L460" t="s">
        <v>22</v>
      </c>
      <c r="M460">
        <v>1269752400</v>
      </c>
      <c r="N460">
        <v>1273554000</v>
      </c>
      <c r="O460" s="8">
        <f t="shared" si="36"/>
        <v>40265.208333333336</v>
      </c>
      <c r="P460" s="8">
        <f t="shared" si="37"/>
        <v>40309.208333333336</v>
      </c>
      <c r="Q460" t="b">
        <v>0</v>
      </c>
      <c r="R460" t="b">
        <v>0</v>
      </c>
      <c r="S460" t="s">
        <v>33</v>
      </c>
      <c r="T460" t="str" cm="1">
        <f t="array" ref="T460:U460">_xlfn.TEXTSPLIT(S460,"/")</f>
        <v>theater</v>
      </c>
      <c r="U460" t="str">
        <v>plays</v>
      </c>
    </row>
    <row r="461" spans="1:2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tr">
        <f t="shared" si="38"/>
        <v>5000 to 9999</v>
      </c>
      <c r="G461" s="19">
        <f t="shared" si="39"/>
        <v>90.063492063492063</v>
      </c>
      <c r="H461" t="s">
        <v>14</v>
      </c>
      <c r="I461">
        <v>105</v>
      </c>
      <c r="J461" s="10">
        <f t="shared" si="35"/>
        <v>54.038095238095238</v>
      </c>
      <c r="K461" t="s">
        <v>21</v>
      </c>
      <c r="L461" t="s">
        <v>22</v>
      </c>
      <c r="M461">
        <v>1419746400</v>
      </c>
      <c r="N461">
        <v>1421906400</v>
      </c>
      <c r="O461" s="8">
        <f t="shared" si="36"/>
        <v>42001.25</v>
      </c>
      <c r="P461" s="8">
        <f t="shared" si="37"/>
        <v>42026.25</v>
      </c>
      <c r="Q461" t="b">
        <v>0</v>
      </c>
      <c r="R461" t="b">
        <v>0</v>
      </c>
      <c r="S461" t="s">
        <v>42</v>
      </c>
      <c r="T461" t="str" cm="1">
        <f t="array" ref="T461:U461">_xlfn.TEXTSPLIT(S461,"/")</f>
        <v>film &amp; video</v>
      </c>
      <c r="U461" t="str">
        <v>documentary</v>
      </c>
    </row>
    <row r="462" spans="1:21" x14ac:dyDescent="0.25">
      <c r="A462">
        <v>460</v>
      </c>
      <c r="B462" t="s">
        <v>968</v>
      </c>
      <c r="C462" s="3" t="s">
        <v>969</v>
      </c>
      <c r="D462" s="16">
        <v>2400</v>
      </c>
      <c r="E462">
        <v>4119</v>
      </c>
      <c r="F462" t="str">
        <f t="shared" si="38"/>
        <v>1000 to 4999</v>
      </c>
      <c r="G462" s="19">
        <f t="shared" si="39"/>
        <v>171.625</v>
      </c>
      <c r="H462" t="s">
        <v>20</v>
      </c>
      <c r="I462">
        <v>50</v>
      </c>
      <c r="J462" s="10">
        <f t="shared" si="35"/>
        <v>82.38</v>
      </c>
      <c r="K462" t="s">
        <v>21</v>
      </c>
      <c r="L462" t="s">
        <v>22</v>
      </c>
      <c r="M462">
        <v>1281330000</v>
      </c>
      <c r="N462">
        <v>1281589200</v>
      </c>
      <c r="O462" s="8">
        <f t="shared" si="36"/>
        <v>40399.208333333336</v>
      </c>
      <c r="P462" s="8">
        <f t="shared" si="37"/>
        <v>40402.208333333336</v>
      </c>
      <c r="Q462" t="b">
        <v>0</v>
      </c>
      <c r="R462" t="b">
        <v>0</v>
      </c>
      <c r="S462" t="s">
        <v>33</v>
      </c>
      <c r="T462" t="str" cm="1">
        <f t="array" ref="T462:U462">_xlfn.TEXTSPLIT(S462,"/")</f>
        <v>theater</v>
      </c>
      <c r="U462" t="str">
        <v>plays</v>
      </c>
    </row>
    <row r="463" spans="1:2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tr">
        <f t="shared" si="38"/>
        <v>Greater than or equal to 50000</v>
      </c>
      <c r="G463" s="19">
        <f t="shared" si="39"/>
        <v>141.04655870445345</v>
      </c>
      <c r="H463" t="s">
        <v>20</v>
      </c>
      <c r="I463">
        <v>2080</v>
      </c>
      <c r="J463" s="10">
        <f t="shared" si="35"/>
        <v>66.997115384615384</v>
      </c>
      <c r="K463" t="s">
        <v>21</v>
      </c>
      <c r="L463" t="s">
        <v>22</v>
      </c>
      <c r="M463">
        <v>1398661200</v>
      </c>
      <c r="N463">
        <v>1400389200</v>
      </c>
      <c r="O463" s="8">
        <f t="shared" si="36"/>
        <v>41757.208333333336</v>
      </c>
      <c r="P463" s="8">
        <f t="shared" si="37"/>
        <v>41777.208333333336</v>
      </c>
      <c r="Q463" t="b">
        <v>0</v>
      </c>
      <c r="R463" t="b">
        <v>0</v>
      </c>
      <c r="S463" t="s">
        <v>53</v>
      </c>
      <c r="T463" t="str" cm="1">
        <f t="array" ref="T463:U463">_xlfn.TEXTSPLIT(S463,"/")</f>
        <v>film &amp; video</v>
      </c>
      <c r="U463" t="str">
        <v>drama</v>
      </c>
    </row>
    <row r="464" spans="1:2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tr">
        <f t="shared" si="38"/>
        <v>Greater than or equal to 50000</v>
      </c>
      <c r="G464" s="19">
        <f t="shared" si="39"/>
        <v>30.57944915254237</v>
      </c>
      <c r="H464" t="s">
        <v>14</v>
      </c>
      <c r="I464">
        <v>535</v>
      </c>
      <c r="J464" s="10">
        <f t="shared" si="35"/>
        <v>107.91401869158878</v>
      </c>
      <c r="K464" t="s">
        <v>21</v>
      </c>
      <c r="L464" t="s">
        <v>22</v>
      </c>
      <c r="M464">
        <v>1359525600</v>
      </c>
      <c r="N464">
        <v>1362808800</v>
      </c>
      <c r="O464" s="8">
        <f t="shared" si="36"/>
        <v>41304.25</v>
      </c>
      <c r="P464" s="8">
        <f t="shared" si="37"/>
        <v>41342.25</v>
      </c>
      <c r="Q464" t="b">
        <v>0</v>
      </c>
      <c r="R464" t="b">
        <v>0</v>
      </c>
      <c r="S464" t="s">
        <v>292</v>
      </c>
      <c r="T464" t="str" cm="1">
        <f t="array" ref="T464:U464">_xlfn.TEXTSPLIT(S464,"/")</f>
        <v>games</v>
      </c>
      <c r="U464" t="str">
        <v>mobile games</v>
      </c>
    </row>
    <row r="465" spans="1:21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tr">
        <f t="shared" si="38"/>
        <v>Greater than or equal to 50000</v>
      </c>
      <c r="G465" s="19">
        <f t="shared" si="39"/>
        <v>108.16455696202532</v>
      </c>
      <c r="H465" t="s">
        <v>20</v>
      </c>
      <c r="I465">
        <v>2105</v>
      </c>
      <c r="J465" s="10">
        <f t="shared" si="35"/>
        <v>69.009501187648453</v>
      </c>
      <c r="K465" t="s">
        <v>21</v>
      </c>
      <c r="L465" t="s">
        <v>22</v>
      </c>
      <c r="M465">
        <v>1388469600</v>
      </c>
      <c r="N465">
        <v>1388815200</v>
      </c>
      <c r="O465" s="8">
        <f t="shared" si="36"/>
        <v>41639.25</v>
      </c>
      <c r="P465" s="8">
        <f t="shared" si="37"/>
        <v>41643.25</v>
      </c>
      <c r="Q465" t="b">
        <v>0</v>
      </c>
      <c r="R465" t="b">
        <v>0</v>
      </c>
      <c r="S465" t="s">
        <v>71</v>
      </c>
      <c r="T465" t="str" cm="1">
        <f t="array" ref="T465:U465">_xlfn.TEXTSPLIT(S465,"/")</f>
        <v>film &amp; video</v>
      </c>
      <c r="U465" t="str">
        <v>animation</v>
      </c>
    </row>
    <row r="466" spans="1:21" x14ac:dyDescent="0.25">
      <c r="A466">
        <v>464</v>
      </c>
      <c r="B466" t="s">
        <v>976</v>
      </c>
      <c r="C466" s="3" t="s">
        <v>977</v>
      </c>
      <c r="D466" s="16">
        <v>71200</v>
      </c>
      <c r="E466">
        <v>95020</v>
      </c>
      <c r="F466" t="str">
        <f t="shared" si="38"/>
        <v>Greater than or equal to 50000</v>
      </c>
      <c r="G466" s="19">
        <f t="shared" si="39"/>
        <v>133.45505617977528</v>
      </c>
      <c r="H466" t="s">
        <v>20</v>
      </c>
      <c r="I466">
        <v>2436</v>
      </c>
      <c r="J466" s="10">
        <f t="shared" si="35"/>
        <v>39.006568144499177</v>
      </c>
      <c r="K466" t="s">
        <v>21</v>
      </c>
      <c r="L466" t="s">
        <v>22</v>
      </c>
      <c r="M466">
        <v>1518328800</v>
      </c>
      <c r="N466">
        <v>1519538400</v>
      </c>
      <c r="O466" s="8">
        <f t="shared" si="36"/>
        <v>43142.25</v>
      </c>
      <c r="P466" s="8">
        <f t="shared" si="37"/>
        <v>43156.25</v>
      </c>
      <c r="Q466" t="b">
        <v>0</v>
      </c>
      <c r="R466" t="b">
        <v>0</v>
      </c>
      <c r="S466" t="s">
        <v>33</v>
      </c>
      <c r="T466" t="str" cm="1">
        <f t="array" ref="T466:U466">_xlfn.TEXTSPLIT(S466,"/")</f>
        <v>theater</v>
      </c>
      <c r="U466" t="str">
        <v>plays</v>
      </c>
    </row>
    <row r="467" spans="1:2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tr">
        <f t="shared" si="38"/>
        <v>1000 to 4999</v>
      </c>
      <c r="G467" s="19">
        <f t="shared" si="39"/>
        <v>187.85106382978722</v>
      </c>
      <c r="H467" t="s">
        <v>20</v>
      </c>
      <c r="I467">
        <v>80</v>
      </c>
      <c r="J467" s="10">
        <f t="shared" si="35"/>
        <v>110.3625</v>
      </c>
      <c r="K467" t="s">
        <v>21</v>
      </c>
      <c r="L467" t="s">
        <v>22</v>
      </c>
      <c r="M467">
        <v>1517032800</v>
      </c>
      <c r="N467">
        <v>1517810400</v>
      </c>
      <c r="O467" s="8">
        <f t="shared" si="36"/>
        <v>43127.25</v>
      </c>
      <c r="P467" s="8">
        <f t="shared" si="37"/>
        <v>43136.25</v>
      </c>
      <c r="Q467" t="b">
        <v>0</v>
      </c>
      <c r="R467" t="b">
        <v>0</v>
      </c>
      <c r="S467" t="s">
        <v>206</v>
      </c>
      <c r="T467" t="str" cm="1">
        <f t="array" ref="T467:U467">_xlfn.TEXTSPLIT(S467,"/")</f>
        <v>publishing</v>
      </c>
      <c r="U467" t="str">
        <v>translations</v>
      </c>
    </row>
    <row r="468" spans="1:2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tr">
        <f t="shared" si="38"/>
        <v>1000 to 4999</v>
      </c>
      <c r="G468" s="19">
        <f t="shared" si="39"/>
        <v>332</v>
      </c>
      <c r="H468" t="s">
        <v>20</v>
      </c>
      <c r="I468">
        <v>42</v>
      </c>
      <c r="J468" s="10">
        <f t="shared" si="35"/>
        <v>94.857142857142861</v>
      </c>
      <c r="K468" t="s">
        <v>21</v>
      </c>
      <c r="L468" t="s">
        <v>22</v>
      </c>
      <c r="M468">
        <v>1368594000</v>
      </c>
      <c r="N468">
        <v>1370581200</v>
      </c>
      <c r="O468" s="8">
        <f t="shared" si="36"/>
        <v>41409.208333333336</v>
      </c>
      <c r="P468" s="8">
        <f t="shared" si="37"/>
        <v>41432.208333333336</v>
      </c>
      <c r="Q468" t="b">
        <v>0</v>
      </c>
      <c r="R468" t="b">
        <v>1</v>
      </c>
      <c r="S468" t="s">
        <v>65</v>
      </c>
      <c r="T468" t="str" cm="1">
        <f t="array" ref="T468:U468">_xlfn.TEXTSPLIT(S468,"/")</f>
        <v>technology</v>
      </c>
      <c r="U468" t="str">
        <v>wearables</v>
      </c>
    </row>
    <row r="469" spans="1:21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tr">
        <f t="shared" si="38"/>
        <v>1000 to 4999</v>
      </c>
      <c r="G469" s="19">
        <f t="shared" si="39"/>
        <v>575.21428571428578</v>
      </c>
      <c r="H469" t="s">
        <v>20</v>
      </c>
      <c r="I469">
        <v>139</v>
      </c>
      <c r="J469" s="10">
        <f t="shared" si="35"/>
        <v>57.935251798561154</v>
      </c>
      <c r="K469" t="s">
        <v>15</v>
      </c>
      <c r="L469" t="s">
        <v>16</v>
      </c>
      <c r="M469">
        <v>1448258400</v>
      </c>
      <c r="N469">
        <v>1448863200</v>
      </c>
      <c r="O469" s="8">
        <f t="shared" si="36"/>
        <v>42331.25</v>
      </c>
      <c r="P469" s="8">
        <f t="shared" si="37"/>
        <v>42338.25</v>
      </c>
      <c r="Q469" t="b">
        <v>0</v>
      </c>
      <c r="R469" t="b">
        <v>1</v>
      </c>
      <c r="S469" t="s">
        <v>28</v>
      </c>
      <c r="T469" t="str" cm="1">
        <f t="array" ref="T469:U469">_xlfn.TEXTSPLIT(S469,"/")</f>
        <v>technology</v>
      </c>
      <c r="U469" t="str">
        <v>web</v>
      </c>
    </row>
    <row r="470" spans="1:2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tr">
        <f t="shared" si="38"/>
        <v>1000 to 4999</v>
      </c>
      <c r="G470" s="19">
        <f t="shared" si="39"/>
        <v>40.5</v>
      </c>
      <c r="H470" t="s">
        <v>14</v>
      </c>
      <c r="I470">
        <v>16</v>
      </c>
      <c r="J470" s="10">
        <f t="shared" si="35"/>
        <v>101.25</v>
      </c>
      <c r="K470" t="s">
        <v>21</v>
      </c>
      <c r="L470" t="s">
        <v>22</v>
      </c>
      <c r="M470">
        <v>1555218000</v>
      </c>
      <c r="N470">
        <v>1556600400</v>
      </c>
      <c r="O470" s="8">
        <f t="shared" si="36"/>
        <v>43569.208333333328</v>
      </c>
      <c r="P470" s="8">
        <f t="shared" si="37"/>
        <v>43585.208333333328</v>
      </c>
      <c r="Q470" t="b">
        <v>0</v>
      </c>
      <c r="R470" t="b">
        <v>0</v>
      </c>
      <c r="S470" t="s">
        <v>33</v>
      </c>
      <c r="T470" t="str" cm="1">
        <f t="array" ref="T470:U470">_xlfn.TEXTSPLIT(S470,"/")</f>
        <v>theater</v>
      </c>
      <c r="U470" t="str">
        <v>plays</v>
      </c>
    </row>
    <row r="471" spans="1:2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tr">
        <f t="shared" si="38"/>
        <v>5000 to 9999</v>
      </c>
      <c r="G471" s="19">
        <f t="shared" si="39"/>
        <v>184.42857142857144</v>
      </c>
      <c r="H471" t="s">
        <v>20</v>
      </c>
      <c r="I471">
        <v>159</v>
      </c>
      <c r="J471" s="10">
        <f t="shared" si="35"/>
        <v>64.95597484276729</v>
      </c>
      <c r="K471" t="s">
        <v>21</v>
      </c>
      <c r="L471" t="s">
        <v>22</v>
      </c>
      <c r="M471">
        <v>1431925200</v>
      </c>
      <c r="N471">
        <v>1432098000</v>
      </c>
      <c r="O471" s="8">
        <f t="shared" si="36"/>
        <v>42142.208333333328</v>
      </c>
      <c r="P471" s="8">
        <f t="shared" si="37"/>
        <v>42144.208333333328</v>
      </c>
      <c r="Q471" t="b">
        <v>0</v>
      </c>
      <c r="R471" t="b">
        <v>0</v>
      </c>
      <c r="S471" t="s">
        <v>53</v>
      </c>
      <c r="T471" t="str" cm="1">
        <f t="array" ref="T471:U471">_xlfn.TEXTSPLIT(S471,"/")</f>
        <v>film &amp; video</v>
      </c>
      <c r="U471" t="str">
        <v>drama</v>
      </c>
    </row>
    <row r="472" spans="1:2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tr">
        <f t="shared" si="38"/>
        <v>1000 to 4999</v>
      </c>
      <c r="G472" s="19">
        <f t="shared" si="39"/>
        <v>285.80555555555554</v>
      </c>
      <c r="H472" t="s">
        <v>20</v>
      </c>
      <c r="I472">
        <v>381</v>
      </c>
      <c r="J472" s="10">
        <f t="shared" si="35"/>
        <v>27.00524934383202</v>
      </c>
      <c r="K472" t="s">
        <v>21</v>
      </c>
      <c r="L472" t="s">
        <v>22</v>
      </c>
      <c r="M472">
        <v>1481522400</v>
      </c>
      <c r="N472">
        <v>1482127200</v>
      </c>
      <c r="O472" s="8">
        <f t="shared" si="36"/>
        <v>42716.25</v>
      </c>
      <c r="P472" s="8">
        <f t="shared" si="37"/>
        <v>42723.25</v>
      </c>
      <c r="Q472" t="b">
        <v>0</v>
      </c>
      <c r="R472" t="b">
        <v>0</v>
      </c>
      <c r="S472" t="s">
        <v>65</v>
      </c>
      <c r="T472" t="str" cm="1">
        <f t="array" ref="T472:U472">_xlfn.TEXTSPLIT(S472,"/")</f>
        <v>technology</v>
      </c>
      <c r="U472" t="str">
        <v>wearables</v>
      </c>
    </row>
    <row r="473" spans="1:2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tr">
        <f t="shared" si="38"/>
        <v>1000 to 4999</v>
      </c>
      <c r="G473" s="19">
        <f t="shared" si="39"/>
        <v>319</v>
      </c>
      <c r="H473" t="s">
        <v>20</v>
      </c>
      <c r="I473">
        <v>194</v>
      </c>
      <c r="J473" s="10">
        <f t="shared" si="35"/>
        <v>50.97422680412371</v>
      </c>
      <c r="K473" t="s">
        <v>40</v>
      </c>
      <c r="L473" t="s">
        <v>41</v>
      </c>
      <c r="M473">
        <v>1335934800</v>
      </c>
      <c r="N473">
        <v>1335934800</v>
      </c>
      <c r="O473" s="8">
        <f t="shared" si="36"/>
        <v>41031.208333333336</v>
      </c>
      <c r="P473" s="8">
        <f t="shared" si="37"/>
        <v>41031.208333333336</v>
      </c>
      <c r="Q473" t="b">
        <v>0</v>
      </c>
      <c r="R473" t="b">
        <v>1</v>
      </c>
      <c r="S473" t="s">
        <v>17</v>
      </c>
      <c r="T473" t="str" cm="1">
        <f t="array" ref="T473:U473">_xlfn.TEXTSPLIT(S473,"/")</f>
        <v>food</v>
      </c>
      <c r="U473" t="str">
        <v>food trucks</v>
      </c>
    </row>
    <row r="474" spans="1:2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tr">
        <f t="shared" si="38"/>
        <v>Greater than or equal to 50000</v>
      </c>
      <c r="G474" s="19">
        <f t="shared" si="39"/>
        <v>39.234070221066318</v>
      </c>
      <c r="H474" t="s">
        <v>14</v>
      </c>
      <c r="I474">
        <v>575</v>
      </c>
      <c r="J474" s="10">
        <f t="shared" si="35"/>
        <v>104.94260869565217</v>
      </c>
      <c r="K474" t="s">
        <v>21</v>
      </c>
      <c r="L474" t="s">
        <v>22</v>
      </c>
      <c r="M474">
        <v>1552280400</v>
      </c>
      <c r="N474">
        <v>1556946000</v>
      </c>
      <c r="O474" s="8">
        <f t="shared" si="36"/>
        <v>43535.208333333328</v>
      </c>
      <c r="P474" s="8">
        <f t="shared" si="37"/>
        <v>43589.208333333328</v>
      </c>
      <c r="Q474" t="b">
        <v>0</v>
      </c>
      <c r="R474" t="b">
        <v>0</v>
      </c>
      <c r="S474" t="s">
        <v>23</v>
      </c>
      <c r="T474" t="str" cm="1">
        <f t="array" ref="T474:U474">_xlfn.TEXTSPLIT(S474,"/")</f>
        <v>music</v>
      </c>
      <c r="U474" t="str">
        <v>rock</v>
      </c>
    </row>
    <row r="475" spans="1:2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tr">
        <f t="shared" si="38"/>
        <v>5000 to 9999</v>
      </c>
      <c r="G475" s="19">
        <f t="shared" si="39"/>
        <v>178.14000000000001</v>
      </c>
      <c r="H475" t="s">
        <v>20</v>
      </c>
      <c r="I475">
        <v>106</v>
      </c>
      <c r="J475" s="10">
        <f t="shared" si="35"/>
        <v>84.028301886792448</v>
      </c>
      <c r="K475" t="s">
        <v>21</v>
      </c>
      <c r="L475" t="s">
        <v>22</v>
      </c>
      <c r="M475">
        <v>1529989200</v>
      </c>
      <c r="N475">
        <v>1530075600</v>
      </c>
      <c r="O475" s="8">
        <f t="shared" si="36"/>
        <v>43277.208333333328</v>
      </c>
      <c r="P475" s="8">
        <f t="shared" si="37"/>
        <v>43278.208333333328</v>
      </c>
      <c r="Q475" t="b">
        <v>0</v>
      </c>
      <c r="R475" t="b">
        <v>0</v>
      </c>
      <c r="S475" t="s">
        <v>50</v>
      </c>
      <c r="T475" t="str" cm="1">
        <f t="array" ref="T475:U475">_xlfn.TEXTSPLIT(S475,"/")</f>
        <v>music</v>
      </c>
      <c r="U475" t="str">
        <v>electric music</v>
      </c>
    </row>
    <row r="476" spans="1:2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tr">
        <f t="shared" si="38"/>
        <v>1000 to 4999</v>
      </c>
      <c r="G476" s="19">
        <f t="shared" si="39"/>
        <v>365.15</v>
      </c>
      <c r="H476" t="s">
        <v>20</v>
      </c>
      <c r="I476">
        <v>142</v>
      </c>
      <c r="J476" s="10">
        <f t="shared" si="35"/>
        <v>102.85915492957747</v>
      </c>
      <c r="K476" t="s">
        <v>21</v>
      </c>
      <c r="L476" t="s">
        <v>22</v>
      </c>
      <c r="M476">
        <v>1418709600</v>
      </c>
      <c r="N476">
        <v>1418796000</v>
      </c>
      <c r="O476" s="8">
        <f t="shared" si="36"/>
        <v>41989.25</v>
      </c>
      <c r="P476" s="8">
        <f t="shared" si="37"/>
        <v>41990.25</v>
      </c>
      <c r="Q476" t="b">
        <v>0</v>
      </c>
      <c r="R476" t="b">
        <v>0</v>
      </c>
      <c r="S476" t="s">
        <v>269</v>
      </c>
      <c r="T476" t="str" cm="1">
        <f t="array" ref="T476:U476">_xlfn.TEXTSPLIT(S476,"/")</f>
        <v>film &amp; video</v>
      </c>
      <c r="U476" t="str">
        <v>television</v>
      </c>
    </row>
    <row r="477" spans="1:21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tr">
        <f t="shared" si="38"/>
        <v>5000 to 9999</v>
      </c>
      <c r="G477" s="19">
        <f t="shared" si="39"/>
        <v>113.94594594594594</v>
      </c>
      <c r="H477" t="s">
        <v>20</v>
      </c>
      <c r="I477">
        <v>211</v>
      </c>
      <c r="J477" s="10">
        <f t="shared" si="35"/>
        <v>39.962085308056871</v>
      </c>
      <c r="K477" t="s">
        <v>21</v>
      </c>
      <c r="L477" t="s">
        <v>22</v>
      </c>
      <c r="M477">
        <v>1372136400</v>
      </c>
      <c r="N477">
        <v>1372482000</v>
      </c>
      <c r="O477" s="8">
        <f t="shared" si="36"/>
        <v>41450.208333333336</v>
      </c>
      <c r="P477" s="8">
        <f t="shared" si="37"/>
        <v>41454.208333333336</v>
      </c>
      <c r="Q477" t="b">
        <v>0</v>
      </c>
      <c r="R477" t="b">
        <v>1</v>
      </c>
      <c r="S477" t="s">
        <v>206</v>
      </c>
      <c r="T477" t="str" cm="1">
        <f t="array" ref="T477:U477">_xlfn.TEXTSPLIT(S477,"/")</f>
        <v>publishing</v>
      </c>
      <c r="U477" t="str">
        <v>translations</v>
      </c>
    </row>
    <row r="478" spans="1:21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tr">
        <f t="shared" si="38"/>
        <v>Greater than or equal to 50000</v>
      </c>
      <c r="G478" s="19">
        <f t="shared" si="39"/>
        <v>29.828720626631856</v>
      </c>
      <c r="H478" t="s">
        <v>14</v>
      </c>
      <c r="I478">
        <v>1120</v>
      </c>
      <c r="J478" s="10">
        <f t="shared" si="35"/>
        <v>51.001785714285717</v>
      </c>
      <c r="K478" t="s">
        <v>21</v>
      </c>
      <c r="L478" t="s">
        <v>22</v>
      </c>
      <c r="M478">
        <v>1533877200</v>
      </c>
      <c r="N478">
        <v>1534395600</v>
      </c>
      <c r="O478" s="8">
        <f t="shared" si="36"/>
        <v>43322.208333333328</v>
      </c>
      <c r="P478" s="8">
        <f t="shared" si="37"/>
        <v>43328.208333333328</v>
      </c>
      <c r="Q478" t="b">
        <v>0</v>
      </c>
      <c r="R478" t="b">
        <v>0</v>
      </c>
      <c r="S478" t="s">
        <v>119</v>
      </c>
      <c r="T478" t="str" cm="1">
        <f t="array" ref="T478:U478">_xlfn.TEXTSPLIT(S478,"/")</f>
        <v>publishing</v>
      </c>
      <c r="U478" t="str">
        <v>fiction</v>
      </c>
    </row>
    <row r="479" spans="1:2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tr">
        <f t="shared" si="38"/>
        <v>5000 to 9999</v>
      </c>
      <c r="G479" s="19">
        <f t="shared" si="39"/>
        <v>54.270588235294113</v>
      </c>
      <c r="H479" t="s">
        <v>14</v>
      </c>
      <c r="I479">
        <v>113</v>
      </c>
      <c r="J479" s="10">
        <f t="shared" si="35"/>
        <v>40.823008849557525</v>
      </c>
      <c r="K479" t="s">
        <v>21</v>
      </c>
      <c r="L479" t="s">
        <v>22</v>
      </c>
      <c r="M479">
        <v>1309064400</v>
      </c>
      <c r="N479">
        <v>1311397200</v>
      </c>
      <c r="O479" s="8">
        <f t="shared" si="36"/>
        <v>40720.208333333336</v>
      </c>
      <c r="P479" s="8">
        <f t="shared" si="37"/>
        <v>40747.208333333336</v>
      </c>
      <c r="Q479" t="b">
        <v>0</v>
      </c>
      <c r="R479" t="b">
        <v>0</v>
      </c>
      <c r="S479" t="s">
        <v>474</v>
      </c>
      <c r="T479" t="str" cm="1">
        <f t="array" ref="T479:U479">_xlfn.TEXTSPLIT(S479,"/")</f>
        <v>film &amp; video</v>
      </c>
      <c r="U479" t="str">
        <v>science fiction</v>
      </c>
    </row>
    <row r="480" spans="1:2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tr">
        <f t="shared" si="38"/>
        <v>Greater than or equal to 50000</v>
      </c>
      <c r="G480" s="19">
        <f t="shared" si="39"/>
        <v>236.34156976744185</v>
      </c>
      <c r="H480" t="s">
        <v>20</v>
      </c>
      <c r="I480">
        <v>2756</v>
      </c>
      <c r="J480" s="10">
        <f t="shared" si="35"/>
        <v>58.999637155297535</v>
      </c>
      <c r="K480" t="s">
        <v>21</v>
      </c>
      <c r="L480" t="s">
        <v>22</v>
      </c>
      <c r="M480">
        <v>1425877200</v>
      </c>
      <c r="N480">
        <v>1426914000</v>
      </c>
      <c r="O480" s="8">
        <f t="shared" si="36"/>
        <v>42072.208333333328</v>
      </c>
      <c r="P480" s="8">
        <f t="shared" si="37"/>
        <v>42084.208333333328</v>
      </c>
      <c r="Q480" t="b">
        <v>0</v>
      </c>
      <c r="R480" t="b">
        <v>0</v>
      </c>
      <c r="S480" t="s">
        <v>65</v>
      </c>
      <c r="T480" t="str" cm="1">
        <f t="array" ref="T480:U480">_xlfn.TEXTSPLIT(S480,"/")</f>
        <v>technology</v>
      </c>
      <c r="U480" t="str">
        <v>wearables</v>
      </c>
    </row>
    <row r="481" spans="1:2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tr">
        <f t="shared" si="38"/>
        <v>1000 to 4999</v>
      </c>
      <c r="G481" s="19">
        <f t="shared" si="39"/>
        <v>512.91666666666663</v>
      </c>
      <c r="H481" t="s">
        <v>20</v>
      </c>
      <c r="I481">
        <v>173</v>
      </c>
      <c r="J481" s="10">
        <f t="shared" si="35"/>
        <v>71.156069364161851</v>
      </c>
      <c r="K481" t="s">
        <v>40</v>
      </c>
      <c r="L481" t="s">
        <v>41</v>
      </c>
      <c r="M481">
        <v>1501304400</v>
      </c>
      <c r="N481">
        <v>1501477200</v>
      </c>
      <c r="O481" s="8">
        <f t="shared" si="36"/>
        <v>42945.208333333328</v>
      </c>
      <c r="P481" s="8">
        <f t="shared" si="37"/>
        <v>42947.208333333328</v>
      </c>
      <c r="Q481" t="b">
        <v>0</v>
      </c>
      <c r="R481" t="b">
        <v>0</v>
      </c>
      <c r="S481" t="s">
        <v>17</v>
      </c>
      <c r="T481" t="str" cm="1">
        <f t="array" ref="T481:U481">_xlfn.TEXTSPLIT(S481,"/")</f>
        <v>food</v>
      </c>
      <c r="U481" t="str">
        <v>food trucks</v>
      </c>
    </row>
    <row r="482" spans="1:2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tr">
        <f t="shared" si="38"/>
        <v>5000 to 9999</v>
      </c>
      <c r="G482" s="19">
        <f t="shared" si="39"/>
        <v>100.65116279069768</v>
      </c>
      <c r="H482" t="s">
        <v>20</v>
      </c>
      <c r="I482">
        <v>87</v>
      </c>
      <c r="J482" s="10">
        <f t="shared" si="35"/>
        <v>99.494252873563212</v>
      </c>
      <c r="K482" t="s">
        <v>21</v>
      </c>
      <c r="L482" t="s">
        <v>22</v>
      </c>
      <c r="M482">
        <v>1268287200</v>
      </c>
      <c r="N482">
        <v>1269061200</v>
      </c>
      <c r="O482" s="8">
        <f t="shared" si="36"/>
        <v>40248.25</v>
      </c>
      <c r="P482" s="8">
        <f t="shared" si="37"/>
        <v>40257.208333333336</v>
      </c>
      <c r="Q482" t="b">
        <v>0</v>
      </c>
      <c r="R482" t="b">
        <v>1</v>
      </c>
      <c r="S482" t="s">
        <v>122</v>
      </c>
      <c r="T482" t="str" cm="1">
        <f t="array" ref="T482:U482">_xlfn.TEXTSPLIT(S482,"/")</f>
        <v>photography</v>
      </c>
      <c r="U482" t="str">
        <v>photography books</v>
      </c>
    </row>
    <row r="483" spans="1:21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tr">
        <f t="shared" si="38"/>
        <v>Greater than or equal to 50000</v>
      </c>
      <c r="G483" s="19">
        <f t="shared" si="39"/>
        <v>81.348423194303152</v>
      </c>
      <c r="H483" t="s">
        <v>14</v>
      </c>
      <c r="I483">
        <v>1538</v>
      </c>
      <c r="J483" s="10">
        <f t="shared" si="35"/>
        <v>103.98634590377114</v>
      </c>
      <c r="K483" t="s">
        <v>21</v>
      </c>
      <c r="L483" t="s">
        <v>22</v>
      </c>
      <c r="M483">
        <v>1412139600</v>
      </c>
      <c r="N483">
        <v>1415772000</v>
      </c>
      <c r="O483" s="8">
        <f t="shared" si="36"/>
        <v>41913.208333333336</v>
      </c>
      <c r="P483" s="8">
        <f t="shared" si="37"/>
        <v>41955.25</v>
      </c>
      <c r="Q483" t="b">
        <v>0</v>
      </c>
      <c r="R483" t="b">
        <v>1</v>
      </c>
      <c r="S483" t="s">
        <v>33</v>
      </c>
      <c r="T483" t="str" cm="1">
        <f t="array" ref="T483:U483">_xlfn.TEXTSPLIT(S483,"/")</f>
        <v>theater</v>
      </c>
      <c r="U483" t="str">
        <v>plays</v>
      </c>
    </row>
    <row r="484" spans="1:21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tr">
        <f t="shared" si="38"/>
        <v>1000 to 4999</v>
      </c>
      <c r="G484" s="19">
        <f t="shared" si="39"/>
        <v>16.404761904761905</v>
      </c>
      <c r="H484" t="s">
        <v>14</v>
      </c>
      <c r="I484">
        <v>9</v>
      </c>
      <c r="J484" s="10">
        <f t="shared" si="35"/>
        <v>76.555555555555557</v>
      </c>
      <c r="K484" t="s">
        <v>21</v>
      </c>
      <c r="L484" t="s">
        <v>22</v>
      </c>
      <c r="M484">
        <v>1330063200</v>
      </c>
      <c r="N484">
        <v>1331013600</v>
      </c>
      <c r="O484" s="8">
        <f t="shared" si="36"/>
        <v>40963.25</v>
      </c>
      <c r="P484" s="8">
        <f t="shared" si="37"/>
        <v>40974.25</v>
      </c>
      <c r="Q484" t="b">
        <v>0</v>
      </c>
      <c r="R484" t="b">
        <v>1</v>
      </c>
      <c r="S484" t="s">
        <v>119</v>
      </c>
      <c r="T484" t="str" cm="1">
        <f t="array" ref="T484:U484">_xlfn.TEXTSPLIT(S484,"/")</f>
        <v>publishing</v>
      </c>
      <c r="U484" t="str">
        <v>fiction</v>
      </c>
    </row>
    <row r="485" spans="1:2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tr">
        <f t="shared" si="38"/>
        <v>Greater than or equal to 50000</v>
      </c>
      <c r="G485" s="19">
        <f t="shared" si="39"/>
        <v>52.774617067833695</v>
      </c>
      <c r="H485" t="s">
        <v>14</v>
      </c>
      <c r="I485">
        <v>554</v>
      </c>
      <c r="J485" s="10">
        <f t="shared" si="35"/>
        <v>87.068592057761734</v>
      </c>
      <c r="K485" t="s">
        <v>21</v>
      </c>
      <c r="L485" t="s">
        <v>22</v>
      </c>
      <c r="M485">
        <v>1576130400</v>
      </c>
      <c r="N485">
        <v>1576735200</v>
      </c>
      <c r="O485" s="8">
        <f t="shared" si="36"/>
        <v>43811.25</v>
      </c>
      <c r="P485" s="8">
        <f t="shared" si="37"/>
        <v>43818.25</v>
      </c>
      <c r="Q485" t="b">
        <v>0</v>
      </c>
      <c r="R485" t="b">
        <v>0</v>
      </c>
      <c r="S485" t="s">
        <v>33</v>
      </c>
      <c r="T485" t="str" cm="1">
        <f t="array" ref="T485:U485">_xlfn.TEXTSPLIT(S485,"/")</f>
        <v>theater</v>
      </c>
      <c r="U485" t="str">
        <v>plays</v>
      </c>
    </row>
    <row r="486" spans="1:2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tr">
        <f t="shared" si="38"/>
        <v>25000 to 29999</v>
      </c>
      <c r="G486" s="19">
        <f t="shared" si="39"/>
        <v>260.20608108108109</v>
      </c>
      <c r="H486" t="s">
        <v>20</v>
      </c>
      <c r="I486">
        <v>1572</v>
      </c>
      <c r="J486" s="10">
        <f t="shared" si="35"/>
        <v>48.99554707379135</v>
      </c>
      <c r="K486" t="s">
        <v>40</v>
      </c>
      <c r="L486" t="s">
        <v>41</v>
      </c>
      <c r="M486">
        <v>1407128400</v>
      </c>
      <c r="N486">
        <v>1411362000</v>
      </c>
      <c r="O486" s="8">
        <f t="shared" si="36"/>
        <v>41855.208333333336</v>
      </c>
      <c r="P486" s="8">
        <f t="shared" si="37"/>
        <v>41904.208333333336</v>
      </c>
      <c r="Q486" t="b">
        <v>0</v>
      </c>
      <c r="R486" t="b">
        <v>1</v>
      </c>
      <c r="S486" t="s">
        <v>17</v>
      </c>
      <c r="T486" t="str" cm="1">
        <f t="array" ref="T486:U486">_xlfn.TEXTSPLIT(S486,"/")</f>
        <v>food</v>
      </c>
      <c r="U486" t="str">
        <v>food trucks</v>
      </c>
    </row>
    <row r="487" spans="1:21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tr">
        <f t="shared" si="38"/>
        <v>Greater than or equal to 50000</v>
      </c>
      <c r="G487" s="19">
        <f t="shared" si="39"/>
        <v>30.73289183222958</v>
      </c>
      <c r="H487" t="s">
        <v>14</v>
      </c>
      <c r="I487">
        <v>648</v>
      </c>
      <c r="J487" s="10">
        <f t="shared" si="35"/>
        <v>42.969135802469133</v>
      </c>
      <c r="K487" t="s">
        <v>40</v>
      </c>
      <c r="L487" t="s">
        <v>41</v>
      </c>
      <c r="M487">
        <v>1560142800</v>
      </c>
      <c r="N487">
        <v>1563685200</v>
      </c>
      <c r="O487" s="8">
        <f t="shared" si="36"/>
        <v>43626.208333333328</v>
      </c>
      <c r="P487" s="8">
        <f t="shared" si="37"/>
        <v>43667.208333333328</v>
      </c>
      <c r="Q487" t="b">
        <v>0</v>
      </c>
      <c r="R487" t="b">
        <v>0</v>
      </c>
      <c r="S487" t="s">
        <v>33</v>
      </c>
      <c r="T487" t="str" cm="1">
        <f t="array" ref="T487:U487">_xlfn.TEXTSPLIT(S487,"/")</f>
        <v>theater</v>
      </c>
      <c r="U487" t="str">
        <v>plays</v>
      </c>
    </row>
    <row r="488" spans="1:21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tr">
        <f t="shared" si="38"/>
        <v>5000 to 9999</v>
      </c>
      <c r="G488" s="19">
        <f t="shared" si="39"/>
        <v>13.5</v>
      </c>
      <c r="H488" t="s">
        <v>14</v>
      </c>
      <c r="I488">
        <v>21</v>
      </c>
      <c r="J488" s="10">
        <f t="shared" si="35"/>
        <v>33.428571428571431</v>
      </c>
      <c r="K488" t="s">
        <v>40</v>
      </c>
      <c r="L488" t="s">
        <v>41</v>
      </c>
      <c r="M488">
        <v>1520575200</v>
      </c>
      <c r="N488">
        <v>1521867600</v>
      </c>
      <c r="O488" s="8">
        <f t="shared" si="36"/>
        <v>43168.25</v>
      </c>
      <c r="P488" s="8">
        <f t="shared" si="37"/>
        <v>43183.208333333328</v>
      </c>
      <c r="Q488" t="b">
        <v>0</v>
      </c>
      <c r="R488" t="b">
        <v>1</v>
      </c>
      <c r="S488" t="s">
        <v>206</v>
      </c>
      <c r="T488" t="str" cm="1">
        <f t="array" ref="T488:U488">_xlfn.TEXTSPLIT(S488,"/")</f>
        <v>publishing</v>
      </c>
      <c r="U488" t="str">
        <v>translations</v>
      </c>
    </row>
    <row r="489" spans="1:21" x14ac:dyDescent="0.25">
      <c r="A489">
        <v>487</v>
      </c>
      <c r="B489" t="s">
        <v>1021</v>
      </c>
      <c r="C489" s="3" t="s">
        <v>1022</v>
      </c>
      <c r="D489" s="16">
        <v>110300</v>
      </c>
      <c r="E489">
        <v>197024</v>
      </c>
      <c r="F489" t="str">
        <f t="shared" si="38"/>
        <v>Greater than or equal to 50000</v>
      </c>
      <c r="G489" s="19">
        <f t="shared" si="39"/>
        <v>178.62556663644605</v>
      </c>
      <c r="H489" t="s">
        <v>20</v>
      </c>
      <c r="I489">
        <v>2346</v>
      </c>
      <c r="J489" s="10">
        <f t="shared" si="35"/>
        <v>83.982949701619773</v>
      </c>
      <c r="K489" t="s">
        <v>21</v>
      </c>
      <c r="L489" t="s">
        <v>22</v>
      </c>
      <c r="M489">
        <v>1492664400</v>
      </c>
      <c r="N489">
        <v>1495515600</v>
      </c>
      <c r="O489" s="8">
        <f t="shared" si="36"/>
        <v>42845.208333333328</v>
      </c>
      <c r="P489" s="8">
        <f t="shared" si="37"/>
        <v>42878.208333333328</v>
      </c>
      <c r="Q489" t="b">
        <v>0</v>
      </c>
      <c r="R489" t="b">
        <v>0</v>
      </c>
      <c r="S489" t="s">
        <v>33</v>
      </c>
      <c r="T489" t="str" cm="1">
        <f t="array" ref="T489:U489">_xlfn.TEXTSPLIT(S489,"/")</f>
        <v>theater</v>
      </c>
      <c r="U489" t="str">
        <v>plays</v>
      </c>
    </row>
    <row r="490" spans="1:21" x14ac:dyDescent="0.25">
      <c r="A490">
        <v>488</v>
      </c>
      <c r="B490" t="s">
        <v>1023</v>
      </c>
      <c r="C490" s="3" t="s">
        <v>1024</v>
      </c>
      <c r="D490" s="16">
        <v>5300</v>
      </c>
      <c r="E490">
        <v>11663</v>
      </c>
      <c r="F490" t="str">
        <f t="shared" si="38"/>
        <v>5000 to 9999</v>
      </c>
      <c r="G490" s="19">
        <f t="shared" si="39"/>
        <v>220.0566037735849</v>
      </c>
      <c r="H490" t="s">
        <v>20</v>
      </c>
      <c r="I490">
        <v>115</v>
      </c>
      <c r="J490" s="10">
        <f t="shared" si="35"/>
        <v>101.41739130434783</v>
      </c>
      <c r="K490" t="s">
        <v>21</v>
      </c>
      <c r="L490" t="s">
        <v>22</v>
      </c>
      <c r="M490">
        <v>1454479200</v>
      </c>
      <c r="N490">
        <v>1455948000</v>
      </c>
      <c r="O490" s="8">
        <f t="shared" si="36"/>
        <v>42403.25</v>
      </c>
      <c r="P490" s="8">
        <f t="shared" si="37"/>
        <v>42420.25</v>
      </c>
      <c r="Q490" t="b">
        <v>0</v>
      </c>
      <c r="R490" t="b">
        <v>0</v>
      </c>
      <c r="S490" t="s">
        <v>33</v>
      </c>
      <c r="T490" t="str" cm="1">
        <f t="array" ref="T490:U490">_xlfn.TEXTSPLIT(S490,"/")</f>
        <v>theater</v>
      </c>
      <c r="U490" t="str">
        <v>plays</v>
      </c>
    </row>
    <row r="491" spans="1:2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tr">
        <f t="shared" si="38"/>
        <v>5000 to 9999</v>
      </c>
      <c r="G491" s="19">
        <f t="shared" si="39"/>
        <v>101.5108695652174</v>
      </c>
      <c r="H491" t="s">
        <v>20</v>
      </c>
      <c r="I491">
        <v>85</v>
      </c>
      <c r="J491" s="10">
        <f t="shared" si="35"/>
        <v>109.87058823529412</v>
      </c>
      <c r="K491" t="s">
        <v>107</v>
      </c>
      <c r="L491" t="s">
        <v>108</v>
      </c>
      <c r="M491">
        <v>1281934800</v>
      </c>
      <c r="N491">
        <v>1282366800</v>
      </c>
      <c r="O491" s="8">
        <f t="shared" si="36"/>
        <v>40406.208333333336</v>
      </c>
      <c r="P491" s="8">
        <f t="shared" si="37"/>
        <v>40411.208333333336</v>
      </c>
      <c r="Q491" t="b">
        <v>0</v>
      </c>
      <c r="R491" t="b">
        <v>0</v>
      </c>
      <c r="S491" t="s">
        <v>65</v>
      </c>
      <c r="T491" t="str" cm="1">
        <f t="array" ref="T491:U491">_xlfn.TEXTSPLIT(S491,"/")</f>
        <v>technology</v>
      </c>
      <c r="U491" t="str">
        <v>wearables</v>
      </c>
    </row>
    <row r="492" spans="1:2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tr">
        <f t="shared" si="38"/>
        <v>1000 to 4999</v>
      </c>
      <c r="G492" s="19">
        <f t="shared" si="39"/>
        <v>191.5</v>
      </c>
      <c r="H492" t="s">
        <v>20</v>
      </c>
      <c r="I492">
        <v>144</v>
      </c>
      <c r="J492" s="10">
        <f t="shared" si="35"/>
        <v>31.916666666666668</v>
      </c>
      <c r="K492" t="s">
        <v>21</v>
      </c>
      <c r="L492" t="s">
        <v>22</v>
      </c>
      <c r="M492">
        <v>1573970400</v>
      </c>
      <c r="N492">
        <v>1574575200</v>
      </c>
      <c r="O492" s="8">
        <f t="shared" si="36"/>
        <v>43786.25</v>
      </c>
      <c r="P492" s="8">
        <f t="shared" si="37"/>
        <v>43793.25</v>
      </c>
      <c r="Q492" t="b">
        <v>0</v>
      </c>
      <c r="R492" t="b">
        <v>0</v>
      </c>
      <c r="S492" t="s">
        <v>1029</v>
      </c>
      <c r="T492" t="str" cm="1">
        <f t="array" ref="T492:U492">_xlfn.TEXTSPLIT(S492,"/")</f>
        <v>journalism</v>
      </c>
      <c r="U492" t="str">
        <v>audio</v>
      </c>
    </row>
    <row r="493" spans="1:21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tr">
        <f t="shared" si="38"/>
        <v>Greater than or equal to 50000</v>
      </c>
      <c r="G493" s="19">
        <f t="shared" si="39"/>
        <v>305.34683098591546</v>
      </c>
      <c r="H493" t="s">
        <v>20</v>
      </c>
      <c r="I493">
        <v>2443</v>
      </c>
      <c r="J493" s="10">
        <f t="shared" si="35"/>
        <v>70.993450675399103</v>
      </c>
      <c r="K493" t="s">
        <v>21</v>
      </c>
      <c r="L493" t="s">
        <v>22</v>
      </c>
      <c r="M493">
        <v>1372654800</v>
      </c>
      <c r="N493">
        <v>1374901200</v>
      </c>
      <c r="O493" s="8">
        <f t="shared" si="36"/>
        <v>41456.208333333336</v>
      </c>
      <c r="P493" s="8">
        <f t="shared" si="37"/>
        <v>41482.208333333336</v>
      </c>
      <c r="Q493" t="b">
        <v>0</v>
      </c>
      <c r="R493" t="b">
        <v>1</v>
      </c>
      <c r="S493" t="s">
        <v>17</v>
      </c>
      <c r="T493" t="str" cm="1">
        <f t="array" ref="T493:U493">_xlfn.TEXTSPLIT(S493,"/")</f>
        <v>food</v>
      </c>
      <c r="U493" t="str">
        <v>food trucks</v>
      </c>
    </row>
    <row r="494" spans="1:2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tr">
        <f t="shared" si="38"/>
        <v>Greater than or equal to 50000</v>
      </c>
      <c r="G494" s="19">
        <f t="shared" si="39"/>
        <v>23.995287958115181</v>
      </c>
      <c r="H494" t="s">
        <v>74</v>
      </c>
      <c r="I494">
        <v>595</v>
      </c>
      <c r="J494" s="10">
        <f t="shared" si="35"/>
        <v>77.026890756302521</v>
      </c>
      <c r="K494" t="s">
        <v>21</v>
      </c>
      <c r="L494" t="s">
        <v>22</v>
      </c>
      <c r="M494">
        <v>1275886800</v>
      </c>
      <c r="N494">
        <v>1278910800</v>
      </c>
      <c r="O494" s="8">
        <f t="shared" si="36"/>
        <v>40336.208333333336</v>
      </c>
      <c r="P494" s="8">
        <f t="shared" si="37"/>
        <v>40371.208333333336</v>
      </c>
      <c r="Q494" t="b">
        <v>1</v>
      </c>
      <c r="R494" t="b">
        <v>1</v>
      </c>
      <c r="S494" t="s">
        <v>100</v>
      </c>
      <c r="T494" t="str" cm="1">
        <f t="array" ref="T494:U494">_xlfn.TEXTSPLIT(S494,"/")</f>
        <v>film &amp; video</v>
      </c>
      <c r="U494" t="str">
        <v>shorts</v>
      </c>
    </row>
    <row r="495" spans="1:2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tr">
        <f t="shared" si="38"/>
        <v>Less Than 1000</v>
      </c>
      <c r="G495" s="19">
        <f t="shared" si="39"/>
        <v>723.77777777777771</v>
      </c>
      <c r="H495" t="s">
        <v>20</v>
      </c>
      <c r="I495">
        <v>64</v>
      </c>
      <c r="J495" s="10">
        <f t="shared" si="35"/>
        <v>101.78125</v>
      </c>
      <c r="K495" t="s">
        <v>21</v>
      </c>
      <c r="L495" t="s">
        <v>22</v>
      </c>
      <c r="M495">
        <v>1561784400</v>
      </c>
      <c r="N495">
        <v>1562907600</v>
      </c>
      <c r="O495" s="8">
        <f t="shared" si="36"/>
        <v>43645.208333333328</v>
      </c>
      <c r="P495" s="8">
        <f t="shared" si="37"/>
        <v>43658.208333333328</v>
      </c>
      <c r="Q495" t="b">
        <v>0</v>
      </c>
      <c r="R495" t="b">
        <v>0</v>
      </c>
      <c r="S495" t="s">
        <v>122</v>
      </c>
      <c r="T495" t="str" cm="1">
        <f t="array" ref="T495:U495">_xlfn.TEXTSPLIT(S495,"/")</f>
        <v>photography</v>
      </c>
      <c r="U495" t="str">
        <v>photography books</v>
      </c>
    </row>
    <row r="496" spans="1:2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tr">
        <f t="shared" si="38"/>
        <v>1000 to 4999</v>
      </c>
      <c r="G496" s="19">
        <f t="shared" si="39"/>
        <v>547.36</v>
      </c>
      <c r="H496" t="s">
        <v>20</v>
      </c>
      <c r="I496">
        <v>268</v>
      </c>
      <c r="J496" s="10">
        <f t="shared" si="35"/>
        <v>51.059701492537314</v>
      </c>
      <c r="K496" t="s">
        <v>21</v>
      </c>
      <c r="L496" t="s">
        <v>22</v>
      </c>
      <c r="M496">
        <v>1332392400</v>
      </c>
      <c r="N496">
        <v>1332478800</v>
      </c>
      <c r="O496" s="8">
        <f t="shared" si="36"/>
        <v>40990.208333333336</v>
      </c>
      <c r="P496" s="8">
        <f t="shared" si="37"/>
        <v>40991.208333333336</v>
      </c>
      <c r="Q496" t="b">
        <v>0</v>
      </c>
      <c r="R496" t="b">
        <v>0</v>
      </c>
      <c r="S496" t="s">
        <v>65</v>
      </c>
      <c r="T496" t="str" cm="1">
        <f t="array" ref="T496:U496">_xlfn.TEXTSPLIT(S496,"/")</f>
        <v>technology</v>
      </c>
      <c r="U496" t="str">
        <v>wearables</v>
      </c>
    </row>
    <row r="497" spans="1:21" x14ac:dyDescent="0.25">
      <c r="A497">
        <v>495</v>
      </c>
      <c r="B497" t="s">
        <v>1038</v>
      </c>
      <c r="C497" s="3" t="s">
        <v>1039</v>
      </c>
      <c r="D497" s="16">
        <v>3200</v>
      </c>
      <c r="E497">
        <v>13264</v>
      </c>
      <c r="F497" t="str">
        <f t="shared" si="38"/>
        <v>1000 to 4999</v>
      </c>
      <c r="G497" s="19">
        <f t="shared" si="39"/>
        <v>414.49999999999994</v>
      </c>
      <c r="H497" t="s">
        <v>20</v>
      </c>
      <c r="I497">
        <v>195</v>
      </c>
      <c r="J497" s="10">
        <f t="shared" si="35"/>
        <v>68.02051282051282</v>
      </c>
      <c r="K497" t="s">
        <v>36</v>
      </c>
      <c r="L497" t="s">
        <v>37</v>
      </c>
      <c r="M497">
        <v>1402376400</v>
      </c>
      <c r="N497">
        <v>1402722000</v>
      </c>
      <c r="O497" s="8">
        <f t="shared" si="36"/>
        <v>41800.208333333336</v>
      </c>
      <c r="P497" s="8">
        <f t="shared" si="37"/>
        <v>41804.208333333336</v>
      </c>
      <c r="Q497" t="b">
        <v>0</v>
      </c>
      <c r="R497" t="b">
        <v>0</v>
      </c>
      <c r="S497" t="s">
        <v>33</v>
      </c>
      <c r="T497" t="str" cm="1">
        <f t="array" ref="T497:U497">_xlfn.TEXTSPLIT(S497,"/")</f>
        <v>theater</v>
      </c>
      <c r="U497" t="str">
        <v>plays</v>
      </c>
    </row>
    <row r="498" spans="1:2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tr">
        <f t="shared" si="38"/>
        <v>Greater than or equal to 50000</v>
      </c>
      <c r="G498" s="19">
        <f t="shared" si="39"/>
        <v>0.90696409140369971</v>
      </c>
      <c r="H498" t="s">
        <v>14</v>
      </c>
      <c r="I498">
        <v>54</v>
      </c>
      <c r="J498" s="10">
        <f t="shared" si="35"/>
        <v>30.87037037037037</v>
      </c>
      <c r="K498" t="s">
        <v>21</v>
      </c>
      <c r="L498" t="s">
        <v>22</v>
      </c>
      <c r="M498">
        <v>1495342800</v>
      </c>
      <c r="N498">
        <v>1496811600</v>
      </c>
      <c r="O498" s="8">
        <f t="shared" si="36"/>
        <v>42876.208333333328</v>
      </c>
      <c r="P498" s="8">
        <f t="shared" si="37"/>
        <v>42893.208333333328</v>
      </c>
      <c r="Q498" t="b">
        <v>0</v>
      </c>
      <c r="R498" t="b">
        <v>0</v>
      </c>
      <c r="S498" t="s">
        <v>71</v>
      </c>
      <c r="T498" t="str" cm="1">
        <f t="array" ref="T498:U498">_xlfn.TEXTSPLIT(S498,"/")</f>
        <v>film &amp; video</v>
      </c>
      <c r="U498" t="str">
        <v>animation</v>
      </c>
    </row>
    <row r="499" spans="1:2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tr">
        <f t="shared" si="38"/>
        <v>5000 to 9999</v>
      </c>
      <c r="G499" s="19">
        <f t="shared" si="39"/>
        <v>34.173469387755098</v>
      </c>
      <c r="H499" t="s">
        <v>14</v>
      </c>
      <c r="I499">
        <v>120</v>
      </c>
      <c r="J499" s="10">
        <f t="shared" si="35"/>
        <v>27.908333333333335</v>
      </c>
      <c r="K499" t="s">
        <v>21</v>
      </c>
      <c r="L499" t="s">
        <v>22</v>
      </c>
      <c r="M499">
        <v>1482213600</v>
      </c>
      <c r="N499">
        <v>1482213600</v>
      </c>
      <c r="O499" s="8">
        <f t="shared" si="36"/>
        <v>42724.25</v>
      </c>
      <c r="P499" s="8">
        <f t="shared" si="37"/>
        <v>42724.25</v>
      </c>
      <c r="Q499" t="b">
        <v>0</v>
      </c>
      <c r="R499" t="b">
        <v>1</v>
      </c>
      <c r="S499" t="s">
        <v>65</v>
      </c>
      <c r="T499" t="str" cm="1">
        <f t="array" ref="T499:U499">_xlfn.TEXTSPLIT(S499,"/")</f>
        <v>technology</v>
      </c>
      <c r="U499" t="str">
        <v>wearables</v>
      </c>
    </row>
    <row r="500" spans="1:2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tr">
        <f t="shared" si="38"/>
        <v>Greater than or equal to 50000</v>
      </c>
      <c r="G500" s="19">
        <f t="shared" si="39"/>
        <v>23.948810754912099</v>
      </c>
      <c r="H500" t="s">
        <v>14</v>
      </c>
      <c r="I500">
        <v>579</v>
      </c>
      <c r="J500" s="10">
        <f t="shared" si="35"/>
        <v>79.994818652849744</v>
      </c>
      <c r="K500" t="s">
        <v>36</v>
      </c>
      <c r="L500" t="s">
        <v>37</v>
      </c>
      <c r="M500">
        <v>1420092000</v>
      </c>
      <c r="N500">
        <v>1420264800</v>
      </c>
      <c r="O500" s="8">
        <f t="shared" si="36"/>
        <v>42005.25</v>
      </c>
      <c r="P500" s="8">
        <f t="shared" si="37"/>
        <v>42007.25</v>
      </c>
      <c r="Q500" t="b">
        <v>0</v>
      </c>
      <c r="R500" t="b">
        <v>0</v>
      </c>
      <c r="S500" t="s">
        <v>28</v>
      </c>
      <c r="T500" t="str" cm="1">
        <f t="array" ref="T500:U500">_xlfn.TEXTSPLIT(S500,"/")</f>
        <v>technology</v>
      </c>
      <c r="U500" t="str">
        <v>web</v>
      </c>
    </row>
    <row r="501" spans="1:21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tr">
        <f t="shared" si="38"/>
        <v>Greater than or equal to 50000</v>
      </c>
      <c r="G501" s="19">
        <f t="shared" si="39"/>
        <v>48.072649572649574</v>
      </c>
      <c r="H501" t="s">
        <v>14</v>
      </c>
      <c r="I501">
        <v>2072</v>
      </c>
      <c r="J501" s="10">
        <f t="shared" si="35"/>
        <v>38.003378378378379</v>
      </c>
      <c r="K501" t="s">
        <v>21</v>
      </c>
      <c r="L501" t="s">
        <v>22</v>
      </c>
      <c r="M501">
        <v>1458018000</v>
      </c>
      <c r="N501">
        <v>1458450000</v>
      </c>
      <c r="O501" s="8">
        <f t="shared" si="36"/>
        <v>42444.208333333328</v>
      </c>
      <c r="P501" s="8">
        <f t="shared" si="37"/>
        <v>42449.208333333328</v>
      </c>
      <c r="Q501" t="b">
        <v>0</v>
      </c>
      <c r="R501" t="b">
        <v>1</v>
      </c>
      <c r="S501" t="s">
        <v>42</v>
      </c>
      <c r="T501" t="str" cm="1">
        <f t="array" ref="T501:U501">_xlfn.TEXTSPLIT(S501,"/")</f>
        <v>film &amp; video</v>
      </c>
      <c r="U501" t="str">
        <v>documentary</v>
      </c>
    </row>
    <row r="502" spans="1:2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tr">
        <f t="shared" si="38"/>
        <v>Less Than 1000</v>
      </c>
      <c r="G502" s="19">
        <f t="shared" si="39"/>
        <v>0</v>
      </c>
      <c r="H502" t="s">
        <v>14</v>
      </c>
      <c r="I502">
        <v>0</v>
      </c>
      <c r="J502" s="10">
        <f t="shared" si="35"/>
        <v>0</v>
      </c>
      <c r="K502" t="s">
        <v>21</v>
      </c>
      <c r="L502" t="s">
        <v>22</v>
      </c>
      <c r="M502">
        <v>1367384400</v>
      </c>
      <c r="N502">
        <v>1369803600</v>
      </c>
      <c r="O502" s="8">
        <f t="shared" si="36"/>
        <v>41395.208333333336</v>
      </c>
      <c r="P502" s="8">
        <f t="shared" si="37"/>
        <v>41423.208333333336</v>
      </c>
      <c r="Q502" t="b">
        <v>0</v>
      </c>
      <c r="R502" t="b">
        <v>1</v>
      </c>
      <c r="S502" t="s">
        <v>33</v>
      </c>
      <c r="T502" t="str" cm="1">
        <f t="array" ref="T502:U502">_xlfn.TEXTSPLIT(S502,"/")</f>
        <v>theater</v>
      </c>
      <c r="U502" t="str">
        <v>plays</v>
      </c>
    </row>
    <row r="503" spans="1:2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tr">
        <f t="shared" si="38"/>
        <v>Greater than or equal to 50000</v>
      </c>
      <c r="G503" s="19">
        <f t="shared" si="39"/>
        <v>70.145182291666657</v>
      </c>
      <c r="H503" t="s">
        <v>14</v>
      </c>
      <c r="I503">
        <v>1796</v>
      </c>
      <c r="J503" s="10">
        <f t="shared" si="35"/>
        <v>59.990534521158132</v>
      </c>
      <c r="K503" t="s">
        <v>21</v>
      </c>
      <c r="L503" t="s">
        <v>22</v>
      </c>
      <c r="M503">
        <v>1363064400</v>
      </c>
      <c r="N503">
        <v>1363237200</v>
      </c>
      <c r="O503" s="8">
        <f t="shared" si="36"/>
        <v>41345.208333333336</v>
      </c>
      <c r="P503" s="8">
        <f t="shared" si="37"/>
        <v>41347.208333333336</v>
      </c>
      <c r="Q503" t="b">
        <v>0</v>
      </c>
      <c r="R503" t="b">
        <v>0</v>
      </c>
      <c r="S503" t="s">
        <v>42</v>
      </c>
      <c r="T503" t="str" cm="1">
        <f t="array" ref="T503:U503">_xlfn.TEXTSPLIT(S503,"/")</f>
        <v>film &amp; video</v>
      </c>
      <c r="U503" t="str">
        <v>documentary</v>
      </c>
    </row>
    <row r="504" spans="1:2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tr">
        <f t="shared" si="38"/>
        <v>1000 to 4999</v>
      </c>
      <c r="G504" s="19">
        <f t="shared" si="39"/>
        <v>529.92307692307691</v>
      </c>
      <c r="H504" t="s">
        <v>20</v>
      </c>
      <c r="I504">
        <v>186</v>
      </c>
      <c r="J504" s="10">
        <f t="shared" si="35"/>
        <v>37.037634408602152</v>
      </c>
      <c r="K504" t="s">
        <v>26</v>
      </c>
      <c r="L504" t="s">
        <v>27</v>
      </c>
      <c r="M504">
        <v>1343365200</v>
      </c>
      <c r="N504">
        <v>1345870800</v>
      </c>
      <c r="O504" s="8">
        <f t="shared" si="36"/>
        <v>41117.208333333336</v>
      </c>
      <c r="P504" s="8">
        <f t="shared" si="37"/>
        <v>41146.208333333336</v>
      </c>
      <c r="Q504" t="b">
        <v>0</v>
      </c>
      <c r="R504" t="b">
        <v>1</v>
      </c>
      <c r="S504" t="s">
        <v>89</v>
      </c>
      <c r="T504" t="str" cm="1">
        <f t="array" ref="T504:U504">_xlfn.TEXTSPLIT(S504,"/")</f>
        <v>games</v>
      </c>
      <c r="U504" t="str">
        <v>video games</v>
      </c>
    </row>
    <row r="505" spans="1:21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tr">
        <f t="shared" si="38"/>
        <v>25000 to 29999</v>
      </c>
      <c r="G505" s="19">
        <f t="shared" si="39"/>
        <v>180.32549019607845</v>
      </c>
      <c r="H505" t="s">
        <v>20</v>
      </c>
      <c r="I505">
        <v>460</v>
      </c>
      <c r="J505" s="10">
        <f t="shared" si="35"/>
        <v>99.963043478260872</v>
      </c>
      <c r="K505" t="s">
        <v>21</v>
      </c>
      <c r="L505" t="s">
        <v>22</v>
      </c>
      <c r="M505">
        <v>1435726800</v>
      </c>
      <c r="N505">
        <v>1437454800</v>
      </c>
      <c r="O505" s="8">
        <f t="shared" si="36"/>
        <v>42186.208333333328</v>
      </c>
      <c r="P505" s="8">
        <f t="shared" si="37"/>
        <v>42206.208333333328</v>
      </c>
      <c r="Q505" t="b">
        <v>0</v>
      </c>
      <c r="R505" t="b">
        <v>0</v>
      </c>
      <c r="S505" t="s">
        <v>53</v>
      </c>
      <c r="T505" t="str" cm="1">
        <f t="array" ref="T505:U505">_xlfn.TEXTSPLIT(S505,"/")</f>
        <v>film &amp; video</v>
      </c>
      <c r="U505" t="str">
        <v>drama</v>
      </c>
    </row>
    <row r="506" spans="1:2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tr">
        <f t="shared" si="38"/>
        <v>5000 to 9999</v>
      </c>
      <c r="G506" s="19">
        <f t="shared" si="39"/>
        <v>92.320000000000007</v>
      </c>
      <c r="H506" t="s">
        <v>14</v>
      </c>
      <c r="I506">
        <v>62</v>
      </c>
      <c r="J506" s="10">
        <f t="shared" si="35"/>
        <v>111.6774193548387</v>
      </c>
      <c r="K506" t="s">
        <v>107</v>
      </c>
      <c r="L506" t="s">
        <v>108</v>
      </c>
      <c r="M506">
        <v>1431925200</v>
      </c>
      <c r="N506">
        <v>1432011600</v>
      </c>
      <c r="O506" s="8">
        <f t="shared" si="36"/>
        <v>42142.208333333328</v>
      </c>
      <c r="P506" s="8">
        <f t="shared" si="37"/>
        <v>42143.208333333328</v>
      </c>
      <c r="Q506" t="b">
        <v>0</v>
      </c>
      <c r="R506" t="b">
        <v>0</v>
      </c>
      <c r="S506" t="s">
        <v>23</v>
      </c>
      <c r="T506" t="str" cm="1">
        <f t="array" ref="T506:U506">_xlfn.TEXTSPLIT(S506,"/")</f>
        <v>music</v>
      </c>
      <c r="U506" t="str">
        <v>rock</v>
      </c>
    </row>
    <row r="507" spans="1:2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tr">
        <f t="shared" si="38"/>
        <v>Greater than or equal to 50000</v>
      </c>
      <c r="G507" s="19">
        <f t="shared" si="39"/>
        <v>13.901001112347053</v>
      </c>
      <c r="H507" t="s">
        <v>14</v>
      </c>
      <c r="I507">
        <v>347</v>
      </c>
      <c r="J507" s="10">
        <f t="shared" si="35"/>
        <v>36.014409221902014</v>
      </c>
      <c r="K507" t="s">
        <v>21</v>
      </c>
      <c r="L507" t="s">
        <v>22</v>
      </c>
      <c r="M507">
        <v>1362722400</v>
      </c>
      <c r="N507">
        <v>1366347600</v>
      </c>
      <c r="O507" s="8">
        <f t="shared" si="36"/>
        <v>41341.25</v>
      </c>
      <c r="P507" s="8">
        <f t="shared" si="37"/>
        <v>41383.208333333336</v>
      </c>
      <c r="Q507" t="b">
        <v>0</v>
      </c>
      <c r="R507" t="b">
        <v>1</v>
      </c>
      <c r="S507" t="s">
        <v>133</v>
      </c>
      <c r="T507" t="str" cm="1">
        <f t="array" ref="T507:U507">_xlfn.TEXTSPLIT(S507,"/")</f>
        <v>publishing</v>
      </c>
      <c r="U507" t="str">
        <v>radio &amp; podcasts</v>
      </c>
    </row>
    <row r="508" spans="1:21" x14ac:dyDescent="0.25">
      <c r="A508">
        <v>506</v>
      </c>
      <c r="B508" t="s">
        <v>1059</v>
      </c>
      <c r="C508" s="3" t="s">
        <v>1060</v>
      </c>
      <c r="D508" s="16">
        <v>18000</v>
      </c>
      <c r="E508">
        <v>166874</v>
      </c>
      <c r="F508" t="str">
        <f t="shared" si="38"/>
        <v>15000 to 19999</v>
      </c>
      <c r="G508" s="19">
        <f t="shared" si="39"/>
        <v>927.07777777777767</v>
      </c>
      <c r="H508" t="s">
        <v>20</v>
      </c>
      <c r="I508">
        <v>2528</v>
      </c>
      <c r="J508" s="10">
        <f t="shared" si="35"/>
        <v>66.010284810126578</v>
      </c>
      <c r="K508" t="s">
        <v>21</v>
      </c>
      <c r="L508" t="s">
        <v>22</v>
      </c>
      <c r="M508">
        <v>1511416800</v>
      </c>
      <c r="N508">
        <v>1512885600</v>
      </c>
      <c r="O508" s="8">
        <f t="shared" si="36"/>
        <v>43062.25</v>
      </c>
      <c r="P508" s="8">
        <f t="shared" si="37"/>
        <v>43079.25</v>
      </c>
      <c r="Q508" t="b">
        <v>0</v>
      </c>
      <c r="R508" t="b">
        <v>1</v>
      </c>
      <c r="S508" t="s">
        <v>33</v>
      </c>
      <c r="T508" t="str" cm="1">
        <f t="array" ref="T508:U508">_xlfn.TEXTSPLIT(S508,"/")</f>
        <v>theater</v>
      </c>
      <c r="U508" t="str">
        <v>plays</v>
      </c>
    </row>
    <row r="509" spans="1:21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tr">
        <f t="shared" si="38"/>
        <v>1000 to 4999</v>
      </c>
      <c r="G509" s="19">
        <f t="shared" si="39"/>
        <v>39.857142857142861</v>
      </c>
      <c r="H509" t="s">
        <v>14</v>
      </c>
      <c r="I509">
        <v>19</v>
      </c>
      <c r="J509" s="10">
        <f t="shared" si="35"/>
        <v>44.05263157894737</v>
      </c>
      <c r="K509" t="s">
        <v>21</v>
      </c>
      <c r="L509" t="s">
        <v>22</v>
      </c>
      <c r="M509">
        <v>1365483600</v>
      </c>
      <c r="N509">
        <v>1369717200</v>
      </c>
      <c r="O509" s="8">
        <f t="shared" si="36"/>
        <v>41373.208333333336</v>
      </c>
      <c r="P509" s="8">
        <f t="shared" si="37"/>
        <v>41422.208333333336</v>
      </c>
      <c r="Q509" t="b">
        <v>0</v>
      </c>
      <c r="R509" t="b">
        <v>1</v>
      </c>
      <c r="S509" t="s">
        <v>28</v>
      </c>
      <c r="T509" t="str" cm="1">
        <f t="array" ref="T509:U509">_xlfn.TEXTSPLIT(S509,"/")</f>
        <v>technology</v>
      </c>
      <c r="U509" t="str">
        <v>web</v>
      </c>
    </row>
    <row r="510" spans="1:21" x14ac:dyDescent="0.25">
      <c r="A510">
        <v>508</v>
      </c>
      <c r="B510" t="s">
        <v>1063</v>
      </c>
      <c r="C510" s="3" t="s">
        <v>1064</v>
      </c>
      <c r="D510" s="16">
        <v>172700</v>
      </c>
      <c r="E510">
        <v>193820</v>
      </c>
      <c r="F510" t="str">
        <f t="shared" si="38"/>
        <v>Greater than or equal to 50000</v>
      </c>
      <c r="G510" s="19">
        <f t="shared" si="39"/>
        <v>112.22929936305732</v>
      </c>
      <c r="H510" t="s">
        <v>20</v>
      </c>
      <c r="I510">
        <v>3657</v>
      </c>
      <c r="J510" s="10">
        <f t="shared" si="35"/>
        <v>52.999726551818434</v>
      </c>
      <c r="K510" t="s">
        <v>21</v>
      </c>
      <c r="L510" t="s">
        <v>22</v>
      </c>
      <c r="M510">
        <v>1532840400</v>
      </c>
      <c r="N510">
        <v>1534654800</v>
      </c>
      <c r="O510" s="8">
        <f t="shared" si="36"/>
        <v>43310.208333333328</v>
      </c>
      <c r="P510" s="8">
        <f t="shared" si="37"/>
        <v>43331.208333333328</v>
      </c>
      <c r="Q510" t="b">
        <v>0</v>
      </c>
      <c r="R510" t="b">
        <v>0</v>
      </c>
      <c r="S510" t="s">
        <v>33</v>
      </c>
      <c r="T510" t="str" cm="1">
        <f t="array" ref="T510:U510">_xlfn.TEXTSPLIT(S510,"/")</f>
        <v>theater</v>
      </c>
      <c r="U510" t="str">
        <v>plays</v>
      </c>
    </row>
    <row r="511" spans="1:2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tr">
        <f t="shared" si="38"/>
        <v>Greater than or equal to 50000</v>
      </c>
      <c r="G511" s="19">
        <f t="shared" si="39"/>
        <v>70.925816023738875</v>
      </c>
      <c r="H511" t="s">
        <v>14</v>
      </c>
      <c r="I511">
        <v>1258</v>
      </c>
      <c r="J511" s="10">
        <f t="shared" si="35"/>
        <v>95</v>
      </c>
      <c r="K511" t="s">
        <v>21</v>
      </c>
      <c r="L511" t="s">
        <v>22</v>
      </c>
      <c r="M511">
        <v>1336194000</v>
      </c>
      <c r="N511">
        <v>1337058000</v>
      </c>
      <c r="O511" s="8">
        <f t="shared" si="36"/>
        <v>41034.208333333336</v>
      </c>
      <c r="P511" s="8">
        <f t="shared" si="37"/>
        <v>41044.208333333336</v>
      </c>
      <c r="Q511" t="b">
        <v>0</v>
      </c>
      <c r="R511" t="b">
        <v>0</v>
      </c>
      <c r="S511" t="s">
        <v>33</v>
      </c>
      <c r="T511" t="str" cm="1">
        <f t="array" ref="T511:U511">_xlfn.TEXTSPLIT(S511,"/")</f>
        <v>theater</v>
      </c>
      <c r="U511" t="str">
        <v>plays</v>
      </c>
    </row>
    <row r="512" spans="1:2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tr">
        <f t="shared" si="38"/>
        <v>5000 to 9999</v>
      </c>
      <c r="G512" s="19">
        <f t="shared" si="39"/>
        <v>119.08974358974358</v>
      </c>
      <c r="H512" t="s">
        <v>20</v>
      </c>
      <c r="I512">
        <v>131</v>
      </c>
      <c r="J512" s="10">
        <f t="shared" si="35"/>
        <v>70.908396946564892</v>
      </c>
      <c r="K512" t="s">
        <v>26</v>
      </c>
      <c r="L512" t="s">
        <v>27</v>
      </c>
      <c r="M512">
        <v>1527742800</v>
      </c>
      <c r="N512">
        <v>1529816400</v>
      </c>
      <c r="O512" s="8">
        <f t="shared" si="36"/>
        <v>43251.208333333328</v>
      </c>
      <c r="P512" s="8">
        <f t="shared" si="37"/>
        <v>43275.208333333328</v>
      </c>
      <c r="Q512" t="b">
        <v>0</v>
      </c>
      <c r="R512" t="b">
        <v>0</v>
      </c>
      <c r="S512" t="s">
        <v>53</v>
      </c>
      <c r="T512" t="str" cm="1">
        <f t="array" ref="T512:U512">_xlfn.TEXTSPLIT(S512,"/")</f>
        <v>film &amp; video</v>
      </c>
      <c r="U512" t="str">
        <v>drama</v>
      </c>
    </row>
    <row r="513" spans="1:2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tr">
        <f t="shared" si="38"/>
        <v>Greater than or equal to 50000</v>
      </c>
      <c r="G513" s="19">
        <f t="shared" si="39"/>
        <v>24.017591339648174</v>
      </c>
      <c r="H513" t="s">
        <v>14</v>
      </c>
      <c r="I513">
        <v>362</v>
      </c>
      <c r="J513" s="10">
        <f t="shared" si="35"/>
        <v>98.060773480662988</v>
      </c>
      <c r="K513" t="s">
        <v>21</v>
      </c>
      <c r="L513" t="s">
        <v>22</v>
      </c>
      <c r="M513">
        <v>1564030800</v>
      </c>
      <c r="N513">
        <v>1564894800</v>
      </c>
      <c r="O513" s="8">
        <f t="shared" si="36"/>
        <v>43671.208333333328</v>
      </c>
      <c r="P513" s="8">
        <f t="shared" si="37"/>
        <v>43681.208333333328</v>
      </c>
      <c r="Q513" t="b">
        <v>0</v>
      </c>
      <c r="R513" t="b">
        <v>0</v>
      </c>
      <c r="S513" t="s">
        <v>33</v>
      </c>
      <c r="T513" t="str" cm="1">
        <f t="array" ref="T513:U513">_xlfn.TEXTSPLIT(S513,"/")</f>
        <v>theater</v>
      </c>
      <c r="U513" t="str">
        <v>plays</v>
      </c>
    </row>
    <row r="514" spans="1:2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tr">
        <f t="shared" si="38"/>
        <v>5000 to 9999</v>
      </c>
      <c r="G514" s="19">
        <f t="shared" si="39"/>
        <v>139.31868131868131</v>
      </c>
      <c r="H514" t="s">
        <v>20</v>
      </c>
      <c r="I514">
        <v>239</v>
      </c>
      <c r="J514" s="10">
        <f t="shared" ref="J514:J577" si="40">IFERROR(E514/I514,0)</f>
        <v>53.046025104602514</v>
      </c>
      <c r="K514" t="s">
        <v>21</v>
      </c>
      <c r="L514" t="s">
        <v>22</v>
      </c>
      <c r="M514">
        <v>1404536400</v>
      </c>
      <c r="N514">
        <v>1404622800</v>
      </c>
      <c r="O514" s="8">
        <f t="shared" ref="O514:O577" si="41">(((M514/60)/60)/24)+DATE(1970,1,1)</f>
        <v>41825.208333333336</v>
      </c>
      <c r="P514" s="8">
        <f t="shared" ref="P514:P577" si="42">(((N514/60)/60)/24)+DATE(1970,1,1)</f>
        <v>41826.208333333336</v>
      </c>
      <c r="Q514" t="b">
        <v>0</v>
      </c>
      <c r="R514" t="b">
        <v>1</v>
      </c>
      <c r="S514" t="s">
        <v>89</v>
      </c>
      <c r="T514" t="str" cm="1">
        <f t="array" ref="T514:U514">_xlfn.TEXTSPLIT(S514,"/")</f>
        <v>games</v>
      </c>
      <c r="U514" t="str">
        <v>video games</v>
      </c>
    </row>
    <row r="515" spans="1:2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tr">
        <f t="shared" ref="F515:F578" si="43">IF(D515&lt;1000,"Less Than 1000",IF(AND(D515&gt;=1000,D515&lt;=4999),"1000 to 4999",IF(AND(D515&gt;=5000,D515&lt;=9999),"5000 to 9999",IF(AND(D515&gt;=10000,D515&lt;=14999),"10000 to 14999",IF(AND(D515&gt;=15000,D515&lt;=19999),"15000 to 19999",IF(AND(D515&gt;=20000,D515&lt;=24999),"20000 to 24999",IF(AND(D515&gt;=25000,D515&lt;=29999),"25000 to 29999",IF(AND(D515&gt;=30000,D515&lt;=34999),"30000 to 34999",IF(AND(D515&gt;=35000,D515&lt;=39999),"35000 to 39999",IF(AND(D515&gt;=40000,D515&lt;=44999),"40000 to 44999",IF(AND(D515&gt;=45000,D515&lt;=49999),"45000 to 49999",IF(D515&gt;=50000,"Greater than or equal to 50000"))))))))))))</f>
        <v>5000 to 9999</v>
      </c>
      <c r="G515" s="19">
        <f t="shared" ref="G515:G578" si="44">(E515/D515)*100</f>
        <v>39.277108433734945</v>
      </c>
      <c r="H515" t="s">
        <v>74</v>
      </c>
      <c r="I515">
        <v>35</v>
      </c>
      <c r="J515" s="10">
        <f t="shared" si="40"/>
        <v>93.142857142857139</v>
      </c>
      <c r="K515" t="s">
        <v>21</v>
      </c>
      <c r="L515" t="s">
        <v>22</v>
      </c>
      <c r="M515">
        <v>1284008400</v>
      </c>
      <c r="N515">
        <v>1284181200</v>
      </c>
      <c r="O515" s="8">
        <f t="shared" si="41"/>
        <v>40430.208333333336</v>
      </c>
      <c r="P515" s="8">
        <f t="shared" si="42"/>
        <v>40432.208333333336</v>
      </c>
      <c r="Q515" t="b">
        <v>0</v>
      </c>
      <c r="R515" t="b">
        <v>0</v>
      </c>
      <c r="S515" t="s">
        <v>269</v>
      </c>
      <c r="T515" t="str" cm="1">
        <f t="array" ref="T515:U515">_xlfn.TEXTSPLIT(S515,"/")</f>
        <v>film &amp; video</v>
      </c>
      <c r="U515" t="str">
        <v>television</v>
      </c>
    </row>
    <row r="516" spans="1:2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tr">
        <f t="shared" si="43"/>
        <v>Greater than or equal to 50000</v>
      </c>
      <c r="G516" s="19">
        <f t="shared" si="44"/>
        <v>22.439077144917089</v>
      </c>
      <c r="H516" t="s">
        <v>74</v>
      </c>
      <c r="I516">
        <v>528</v>
      </c>
      <c r="J516" s="10">
        <f t="shared" si="40"/>
        <v>58.945075757575758</v>
      </c>
      <c r="K516" t="s">
        <v>98</v>
      </c>
      <c r="L516" t="s">
        <v>99</v>
      </c>
      <c r="M516">
        <v>1386309600</v>
      </c>
      <c r="N516">
        <v>1386741600</v>
      </c>
      <c r="O516" s="8">
        <f t="shared" si="41"/>
        <v>41614.25</v>
      </c>
      <c r="P516" s="8">
        <f t="shared" si="42"/>
        <v>41619.25</v>
      </c>
      <c r="Q516" t="b">
        <v>0</v>
      </c>
      <c r="R516" t="b">
        <v>1</v>
      </c>
      <c r="S516" t="s">
        <v>23</v>
      </c>
      <c r="T516" t="str" cm="1">
        <f t="array" ref="T516:U516">_xlfn.TEXTSPLIT(S516,"/")</f>
        <v>music</v>
      </c>
      <c r="U516" t="str">
        <v>rock</v>
      </c>
    </row>
    <row r="517" spans="1:2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tr">
        <f t="shared" si="43"/>
        <v>5000 to 9999</v>
      </c>
      <c r="G517" s="19">
        <f t="shared" si="44"/>
        <v>55.779069767441861</v>
      </c>
      <c r="H517" t="s">
        <v>14</v>
      </c>
      <c r="I517">
        <v>133</v>
      </c>
      <c r="J517" s="10">
        <f t="shared" si="40"/>
        <v>36.067669172932334</v>
      </c>
      <c r="K517" t="s">
        <v>15</v>
      </c>
      <c r="L517" t="s">
        <v>16</v>
      </c>
      <c r="M517">
        <v>1324620000</v>
      </c>
      <c r="N517">
        <v>1324792800</v>
      </c>
      <c r="O517" s="8">
        <f t="shared" si="41"/>
        <v>40900.25</v>
      </c>
      <c r="P517" s="8">
        <f t="shared" si="42"/>
        <v>40902.25</v>
      </c>
      <c r="Q517" t="b">
        <v>0</v>
      </c>
      <c r="R517" t="b">
        <v>1</v>
      </c>
      <c r="S517" t="s">
        <v>33</v>
      </c>
      <c r="T517" t="str" cm="1">
        <f t="array" ref="T517:U517">_xlfn.TEXTSPLIT(S517,"/")</f>
        <v>theater</v>
      </c>
      <c r="U517" t="str">
        <v>plays</v>
      </c>
    </row>
    <row r="518" spans="1:2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tr">
        <f t="shared" si="43"/>
        <v>Greater than or equal to 50000</v>
      </c>
      <c r="G518" s="19">
        <f t="shared" si="44"/>
        <v>42.523125996810208</v>
      </c>
      <c r="H518" t="s">
        <v>14</v>
      </c>
      <c r="I518">
        <v>846</v>
      </c>
      <c r="J518" s="10">
        <f t="shared" si="40"/>
        <v>63.030732860520096</v>
      </c>
      <c r="K518" t="s">
        <v>21</v>
      </c>
      <c r="L518" t="s">
        <v>22</v>
      </c>
      <c r="M518">
        <v>1281070800</v>
      </c>
      <c r="N518">
        <v>1284354000</v>
      </c>
      <c r="O518" s="8">
        <f t="shared" si="41"/>
        <v>40396.208333333336</v>
      </c>
      <c r="P518" s="8">
        <f t="shared" si="42"/>
        <v>40434.208333333336</v>
      </c>
      <c r="Q518" t="b">
        <v>0</v>
      </c>
      <c r="R518" t="b">
        <v>0</v>
      </c>
      <c r="S518" t="s">
        <v>68</v>
      </c>
      <c r="T518" t="str" cm="1">
        <f t="array" ref="T518:U518">_xlfn.TEXTSPLIT(S518,"/")</f>
        <v>publishing</v>
      </c>
      <c r="U518" t="str">
        <v>nonfiction</v>
      </c>
    </row>
    <row r="519" spans="1:2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tr">
        <f t="shared" si="43"/>
        <v>5000 to 9999</v>
      </c>
      <c r="G519" s="19">
        <f t="shared" si="44"/>
        <v>112.00000000000001</v>
      </c>
      <c r="H519" t="s">
        <v>20</v>
      </c>
      <c r="I519">
        <v>78</v>
      </c>
      <c r="J519" s="10">
        <f t="shared" si="40"/>
        <v>84.717948717948715</v>
      </c>
      <c r="K519" t="s">
        <v>21</v>
      </c>
      <c r="L519" t="s">
        <v>22</v>
      </c>
      <c r="M519">
        <v>1493960400</v>
      </c>
      <c r="N519">
        <v>1494392400</v>
      </c>
      <c r="O519" s="8">
        <f t="shared" si="41"/>
        <v>42860.208333333328</v>
      </c>
      <c r="P519" s="8">
        <f t="shared" si="42"/>
        <v>42865.208333333328</v>
      </c>
      <c r="Q519" t="b">
        <v>0</v>
      </c>
      <c r="R519" t="b">
        <v>0</v>
      </c>
      <c r="S519" t="s">
        <v>17</v>
      </c>
      <c r="T519" t="str" cm="1">
        <f t="array" ref="T519:U519">_xlfn.TEXTSPLIT(S519,"/")</f>
        <v>food</v>
      </c>
      <c r="U519" t="str">
        <v>food trucks</v>
      </c>
    </row>
    <row r="520" spans="1:21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tr">
        <f t="shared" si="43"/>
        <v>5000 to 9999</v>
      </c>
      <c r="G520" s="19">
        <f t="shared" si="44"/>
        <v>7.0681818181818183</v>
      </c>
      <c r="H520" t="s">
        <v>14</v>
      </c>
      <c r="I520">
        <v>10</v>
      </c>
      <c r="J520" s="10">
        <f t="shared" si="40"/>
        <v>62.2</v>
      </c>
      <c r="K520" t="s">
        <v>21</v>
      </c>
      <c r="L520" t="s">
        <v>22</v>
      </c>
      <c r="M520">
        <v>1519365600</v>
      </c>
      <c r="N520">
        <v>1519538400</v>
      </c>
      <c r="O520" s="8">
        <f t="shared" si="41"/>
        <v>43154.25</v>
      </c>
      <c r="P520" s="8">
        <f t="shared" si="42"/>
        <v>43156.25</v>
      </c>
      <c r="Q520" t="b">
        <v>0</v>
      </c>
      <c r="R520" t="b">
        <v>1</v>
      </c>
      <c r="S520" t="s">
        <v>71</v>
      </c>
      <c r="T520" t="str" cm="1">
        <f t="array" ref="T520:U520">_xlfn.TEXTSPLIT(S520,"/")</f>
        <v>film &amp; video</v>
      </c>
      <c r="U520" t="str">
        <v>animation</v>
      </c>
    </row>
    <row r="521" spans="1:2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tr">
        <f t="shared" si="43"/>
        <v>Greater than or equal to 50000</v>
      </c>
      <c r="G521" s="19">
        <f t="shared" si="44"/>
        <v>101.74563871693867</v>
      </c>
      <c r="H521" t="s">
        <v>20</v>
      </c>
      <c r="I521">
        <v>1773</v>
      </c>
      <c r="J521" s="10">
        <f t="shared" si="40"/>
        <v>101.97518330513255</v>
      </c>
      <c r="K521" t="s">
        <v>21</v>
      </c>
      <c r="L521" t="s">
        <v>22</v>
      </c>
      <c r="M521">
        <v>1420696800</v>
      </c>
      <c r="N521">
        <v>1421906400</v>
      </c>
      <c r="O521" s="8">
        <f t="shared" si="41"/>
        <v>42012.25</v>
      </c>
      <c r="P521" s="8">
        <f t="shared" si="42"/>
        <v>42026.25</v>
      </c>
      <c r="Q521" t="b">
        <v>0</v>
      </c>
      <c r="R521" t="b">
        <v>1</v>
      </c>
      <c r="S521" t="s">
        <v>23</v>
      </c>
      <c r="T521" t="str" cm="1">
        <f t="array" ref="T521:U521">_xlfn.TEXTSPLIT(S521,"/")</f>
        <v>music</v>
      </c>
      <c r="U521" t="str">
        <v>rock</v>
      </c>
    </row>
    <row r="522" spans="1:21" x14ac:dyDescent="0.25">
      <c r="A522">
        <v>520</v>
      </c>
      <c r="B522" t="s">
        <v>1086</v>
      </c>
      <c r="C522" s="3" t="s">
        <v>1087</v>
      </c>
      <c r="D522" s="16">
        <v>800</v>
      </c>
      <c r="E522">
        <v>3406</v>
      </c>
      <c r="F522" t="str">
        <f t="shared" si="43"/>
        <v>Less Than 1000</v>
      </c>
      <c r="G522" s="19">
        <f t="shared" si="44"/>
        <v>425.75</v>
      </c>
      <c r="H522" t="s">
        <v>20</v>
      </c>
      <c r="I522">
        <v>32</v>
      </c>
      <c r="J522" s="10">
        <f t="shared" si="40"/>
        <v>106.4375</v>
      </c>
      <c r="K522" t="s">
        <v>21</v>
      </c>
      <c r="L522" t="s">
        <v>22</v>
      </c>
      <c r="M522">
        <v>1555650000</v>
      </c>
      <c r="N522">
        <v>1555909200</v>
      </c>
      <c r="O522" s="8">
        <f t="shared" si="41"/>
        <v>43574.208333333328</v>
      </c>
      <c r="P522" s="8">
        <f t="shared" si="42"/>
        <v>43577.208333333328</v>
      </c>
      <c r="Q522" t="b">
        <v>0</v>
      </c>
      <c r="R522" t="b">
        <v>0</v>
      </c>
      <c r="S522" t="s">
        <v>33</v>
      </c>
      <c r="T522" t="str" cm="1">
        <f t="array" ref="T522:U522">_xlfn.TEXTSPLIT(S522,"/")</f>
        <v>theater</v>
      </c>
      <c r="U522" t="str">
        <v>plays</v>
      </c>
    </row>
    <row r="523" spans="1:2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tr">
        <f t="shared" si="43"/>
        <v>5000 to 9999</v>
      </c>
      <c r="G523" s="19">
        <f t="shared" si="44"/>
        <v>145.53947368421052</v>
      </c>
      <c r="H523" t="s">
        <v>20</v>
      </c>
      <c r="I523">
        <v>369</v>
      </c>
      <c r="J523" s="10">
        <f t="shared" si="40"/>
        <v>29.975609756097562</v>
      </c>
      <c r="K523" t="s">
        <v>21</v>
      </c>
      <c r="L523" t="s">
        <v>22</v>
      </c>
      <c r="M523">
        <v>1471928400</v>
      </c>
      <c r="N523">
        <v>1472446800</v>
      </c>
      <c r="O523" s="8">
        <f t="shared" si="41"/>
        <v>42605.208333333328</v>
      </c>
      <c r="P523" s="8">
        <f t="shared" si="42"/>
        <v>42611.208333333328</v>
      </c>
      <c r="Q523" t="b">
        <v>0</v>
      </c>
      <c r="R523" t="b">
        <v>1</v>
      </c>
      <c r="S523" t="s">
        <v>53</v>
      </c>
      <c r="T523" t="str" cm="1">
        <f t="array" ref="T523:U523">_xlfn.TEXTSPLIT(S523,"/")</f>
        <v>film &amp; video</v>
      </c>
      <c r="U523" t="str">
        <v>drama</v>
      </c>
    </row>
    <row r="524" spans="1:21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tr">
        <f t="shared" si="43"/>
        <v>Greater than or equal to 50000</v>
      </c>
      <c r="G524" s="19">
        <f t="shared" si="44"/>
        <v>32.453465346534657</v>
      </c>
      <c r="H524" t="s">
        <v>14</v>
      </c>
      <c r="I524">
        <v>191</v>
      </c>
      <c r="J524" s="10">
        <f t="shared" si="40"/>
        <v>85.806282722513089</v>
      </c>
      <c r="K524" t="s">
        <v>21</v>
      </c>
      <c r="L524" t="s">
        <v>22</v>
      </c>
      <c r="M524">
        <v>1341291600</v>
      </c>
      <c r="N524">
        <v>1342328400</v>
      </c>
      <c r="O524" s="8">
        <f t="shared" si="41"/>
        <v>41093.208333333336</v>
      </c>
      <c r="P524" s="8">
        <f t="shared" si="42"/>
        <v>41105.208333333336</v>
      </c>
      <c r="Q524" t="b">
        <v>0</v>
      </c>
      <c r="R524" t="b">
        <v>0</v>
      </c>
      <c r="S524" t="s">
        <v>100</v>
      </c>
      <c r="T524" t="str" cm="1">
        <f t="array" ref="T524:U524">_xlfn.TEXTSPLIT(S524,"/")</f>
        <v>film &amp; video</v>
      </c>
      <c r="U524" t="str">
        <v>shorts</v>
      </c>
    </row>
    <row r="525" spans="1:2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tr">
        <f t="shared" si="43"/>
        <v>Less Than 1000</v>
      </c>
      <c r="G525" s="19">
        <f t="shared" si="44"/>
        <v>700.33333333333326</v>
      </c>
      <c r="H525" t="s">
        <v>20</v>
      </c>
      <c r="I525">
        <v>89</v>
      </c>
      <c r="J525" s="10">
        <f t="shared" si="40"/>
        <v>70.82022471910112</v>
      </c>
      <c r="K525" t="s">
        <v>21</v>
      </c>
      <c r="L525" t="s">
        <v>22</v>
      </c>
      <c r="M525">
        <v>1267682400</v>
      </c>
      <c r="N525">
        <v>1268114400</v>
      </c>
      <c r="O525" s="8">
        <f t="shared" si="41"/>
        <v>40241.25</v>
      </c>
      <c r="P525" s="8">
        <f t="shared" si="42"/>
        <v>40246.25</v>
      </c>
      <c r="Q525" t="b">
        <v>0</v>
      </c>
      <c r="R525" t="b">
        <v>0</v>
      </c>
      <c r="S525" t="s">
        <v>100</v>
      </c>
      <c r="T525" t="str" cm="1">
        <f t="array" ref="T525:U525">_xlfn.TEXTSPLIT(S525,"/")</f>
        <v>film &amp; video</v>
      </c>
      <c r="U525" t="str">
        <v>shorts</v>
      </c>
    </row>
    <row r="526" spans="1:2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tr">
        <f t="shared" si="43"/>
        <v>Greater than or equal to 50000</v>
      </c>
      <c r="G526" s="19">
        <f t="shared" si="44"/>
        <v>83.904860392967933</v>
      </c>
      <c r="H526" t="s">
        <v>14</v>
      </c>
      <c r="I526">
        <v>1979</v>
      </c>
      <c r="J526" s="10">
        <f t="shared" si="40"/>
        <v>40.998484082870135</v>
      </c>
      <c r="K526" t="s">
        <v>21</v>
      </c>
      <c r="L526" t="s">
        <v>22</v>
      </c>
      <c r="M526">
        <v>1272258000</v>
      </c>
      <c r="N526">
        <v>1273381200</v>
      </c>
      <c r="O526" s="8">
        <f t="shared" si="41"/>
        <v>40294.208333333336</v>
      </c>
      <c r="P526" s="8">
        <f t="shared" si="42"/>
        <v>40307.208333333336</v>
      </c>
      <c r="Q526" t="b">
        <v>0</v>
      </c>
      <c r="R526" t="b">
        <v>0</v>
      </c>
      <c r="S526" t="s">
        <v>33</v>
      </c>
      <c r="T526" t="str" cm="1">
        <f t="array" ref="T526:U526">_xlfn.TEXTSPLIT(S526,"/")</f>
        <v>theater</v>
      </c>
      <c r="U526" t="str">
        <v>plays</v>
      </c>
    </row>
    <row r="527" spans="1:2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tr">
        <f t="shared" si="43"/>
        <v>1000 to 4999</v>
      </c>
      <c r="G527" s="19">
        <f t="shared" si="44"/>
        <v>84.19047619047619</v>
      </c>
      <c r="H527" t="s">
        <v>14</v>
      </c>
      <c r="I527">
        <v>63</v>
      </c>
      <c r="J527" s="10">
        <f t="shared" si="40"/>
        <v>28.063492063492063</v>
      </c>
      <c r="K527" t="s">
        <v>21</v>
      </c>
      <c r="L527" t="s">
        <v>22</v>
      </c>
      <c r="M527">
        <v>1290492000</v>
      </c>
      <c r="N527">
        <v>1290837600</v>
      </c>
      <c r="O527" s="8">
        <f t="shared" si="41"/>
        <v>40505.25</v>
      </c>
      <c r="P527" s="8">
        <f t="shared" si="42"/>
        <v>40509.25</v>
      </c>
      <c r="Q527" t="b">
        <v>0</v>
      </c>
      <c r="R527" t="b">
        <v>0</v>
      </c>
      <c r="S527" t="s">
        <v>65</v>
      </c>
      <c r="T527" t="str" cm="1">
        <f t="array" ref="T527:U527">_xlfn.TEXTSPLIT(S527,"/")</f>
        <v>technology</v>
      </c>
      <c r="U527" t="str">
        <v>wearables</v>
      </c>
    </row>
    <row r="528" spans="1:21" ht="31.5" x14ac:dyDescent="0.25">
      <c r="A528">
        <v>526</v>
      </c>
      <c r="B528" t="s">
        <v>1097</v>
      </c>
      <c r="C528" s="3" t="s">
        <v>1098</v>
      </c>
      <c r="D528" s="16">
        <v>8300</v>
      </c>
      <c r="E528">
        <v>12944</v>
      </c>
      <c r="F528" t="str">
        <f t="shared" si="43"/>
        <v>5000 to 9999</v>
      </c>
      <c r="G528" s="19">
        <f t="shared" si="44"/>
        <v>155.95180722891567</v>
      </c>
      <c r="H528" t="s">
        <v>20</v>
      </c>
      <c r="I528">
        <v>147</v>
      </c>
      <c r="J528" s="10">
        <f t="shared" si="40"/>
        <v>88.054421768707485</v>
      </c>
      <c r="K528" t="s">
        <v>21</v>
      </c>
      <c r="L528" t="s">
        <v>22</v>
      </c>
      <c r="M528">
        <v>1451109600</v>
      </c>
      <c r="N528">
        <v>1454306400</v>
      </c>
      <c r="O528" s="8">
        <f t="shared" si="41"/>
        <v>42364.25</v>
      </c>
      <c r="P528" s="8">
        <f t="shared" si="42"/>
        <v>42401.25</v>
      </c>
      <c r="Q528" t="b">
        <v>0</v>
      </c>
      <c r="R528" t="b">
        <v>1</v>
      </c>
      <c r="S528" t="s">
        <v>33</v>
      </c>
      <c r="T528" t="str" cm="1">
        <f t="array" ref="T528:U528">_xlfn.TEXTSPLIT(S528,"/")</f>
        <v>theater</v>
      </c>
      <c r="U528" t="str">
        <v>plays</v>
      </c>
    </row>
    <row r="529" spans="1:2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tr">
        <f t="shared" si="43"/>
        <v>Greater than or equal to 50000</v>
      </c>
      <c r="G529" s="19">
        <f t="shared" si="44"/>
        <v>99.619450317124731</v>
      </c>
      <c r="H529" t="s">
        <v>14</v>
      </c>
      <c r="I529">
        <v>6080</v>
      </c>
      <c r="J529" s="10">
        <f t="shared" si="40"/>
        <v>31</v>
      </c>
      <c r="K529" t="s">
        <v>15</v>
      </c>
      <c r="L529" t="s">
        <v>16</v>
      </c>
      <c r="M529">
        <v>1454652000</v>
      </c>
      <c r="N529">
        <v>1457762400</v>
      </c>
      <c r="O529" s="8">
        <f t="shared" si="41"/>
        <v>42405.25</v>
      </c>
      <c r="P529" s="8">
        <f t="shared" si="42"/>
        <v>42441.25</v>
      </c>
      <c r="Q529" t="b">
        <v>0</v>
      </c>
      <c r="R529" t="b">
        <v>0</v>
      </c>
      <c r="S529" t="s">
        <v>71</v>
      </c>
      <c r="T529" t="str" cm="1">
        <f t="array" ref="T529:U529">_xlfn.TEXTSPLIT(S529,"/")</f>
        <v>film &amp; video</v>
      </c>
      <c r="U529" t="str">
        <v>animation</v>
      </c>
    </row>
    <row r="530" spans="1:2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tr">
        <f t="shared" si="43"/>
        <v>5000 to 9999</v>
      </c>
      <c r="G530" s="19">
        <f t="shared" si="44"/>
        <v>80.300000000000011</v>
      </c>
      <c r="H530" t="s">
        <v>14</v>
      </c>
      <c r="I530">
        <v>80</v>
      </c>
      <c r="J530" s="10">
        <f t="shared" si="40"/>
        <v>90.337500000000006</v>
      </c>
      <c r="K530" t="s">
        <v>40</v>
      </c>
      <c r="L530" t="s">
        <v>41</v>
      </c>
      <c r="M530">
        <v>1385186400</v>
      </c>
      <c r="N530">
        <v>1389074400</v>
      </c>
      <c r="O530" s="8">
        <f t="shared" si="41"/>
        <v>41601.25</v>
      </c>
      <c r="P530" s="8">
        <f t="shared" si="42"/>
        <v>41646.25</v>
      </c>
      <c r="Q530" t="b">
        <v>0</v>
      </c>
      <c r="R530" t="b">
        <v>0</v>
      </c>
      <c r="S530" t="s">
        <v>60</v>
      </c>
      <c r="T530" t="str" cm="1">
        <f t="array" ref="T530:U530">_xlfn.TEXTSPLIT(S530,"/")</f>
        <v>music</v>
      </c>
      <c r="U530" t="str">
        <v>indie rock</v>
      </c>
    </row>
    <row r="531" spans="1:2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tr">
        <f t="shared" si="43"/>
        <v>5000 to 9999</v>
      </c>
      <c r="G531" s="19">
        <f t="shared" si="44"/>
        <v>11.254901960784313</v>
      </c>
      <c r="H531" t="s">
        <v>14</v>
      </c>
      <c r="I531">
        <v>9</v>
      </c>
      <c r="J531" s="10">
        <f t="shared" si="40"/>
        <v>63.777777777777779</v>
      </c>
      <c r="K531" t="s">
        <v>21</v>
      </c>
      <c r="L531" t="s">
        <v>22</v>
      </c>
      <c r="M531">
        <v>1399698000</v>
      </c>
      <c r="N531">
        <v>1402117200</v>
      </c>
      <c r="O531" s="8">
        <f t="shared" si="41"/>
        <v>41769.208333333336</v>
      </c>
      <c r="P531" s="8">
        <f t="shared" si="42"/>
        <v>41797.208333333336</v>
      </c>
      <c r="Q531" t="b">
        <v>0</v>
      </c>
      <c r="R531" t="b">
        <v>0</v>
      </c>
      <c r="S531" t="s">
        <v>89</v>
      </c>
      <c r="T531" t="str" cm="1">
        <f t="array" ref="T531:U531">_xlfn.TEXTSPLIT(S531,"/")</f>
        <v>games</v>
      </c>
      <c r="U531" t="str">
        <v>video games</v>
      </c>
    </row>
    <row r="532" spans="1:2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tr">
        <f t="shared" si="43"/>
        <v>Greater than or equal to 50000</v>
      </c>
      <c r="G532" s="19">
        <f t="shared" si="44"/>
        <v>91.740952380952379</v>
      </c>
      <c r="H532" t="s">
        <v>14</v>
      </c>
      <c r="I532">
        <v>1784</v>
      </c>
      <c r="J532" s="10">
        <f t="shared" si="40"/>
        <v>53.995515695067262</v>
      </c>
      <c r="K532" t="s">
        <v>21</v>
      </c>
      <c r="L532" t="s">
        <v>22</v>
      </c>
      <c r="M532">
        <v>1283230800</v>
      </c>
      <c r="N532">
        <v>1284440400</v>
      </c>
      <c r="O532" s="8">
        <f t="shared" si="41"/>
        <v>40421.208333333336</v>
      </c>
      <c r="P532" s="8">
        <f t="shared" si="42"/>
        <v>40435.208333333336</v>
      </c>
      <c r="Q532" t="b">
        <v>0</v>
      </c>
      <c r="R532" t="b">
        <v>1</v>
      </c>
      <c r="S532" t="s">
        <v>119</v>
      </c>
      <c r="T532" t="str" cm="1">
        <f t="array" ref="T532:U532">_xlfn.TEXTSPLIT(S532,"/")</f>
        <v>publishing</v>
      </c>
      <c r="U532" t="str">
        <v>fiction</v>
      </c>
    </row>
    <row r="533" spans="1:21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tr">
        <f t="shared" si="43"/>
        <v>Greater than or equal to 50000</v>
      </c>
      <c r="G533" s="19">
        <f t="shared" si="44"/>
        <v>95.521156936261391</v>
      </c>
      <c r="H533" t="s">
        <v>47</v>
      </c>
      <c r="I533">
        <v>3640</v>
      </c>
      <c r="J533" s="10">
        <f t="shared" si="40"/>
        <v>48.993956043956047</v>
      </c>
      <c r="K533" t="s">
        <v>98</v>
      </c>
      <c r="L533" t="s">
        <v>99</v>
      </c>
      <c r="M533">
        <v>1384149600</v>
      </c>
      <c r="N533">
        <v>1388988000</v>
      </c>
      <c r="O533" s="8">
        <f t="shared" si="41"/>
        <v>41589.25</v>
      </c>
      <c r="P533" s="8">
        <f t="shared" si="42"/>
        <v>41645.25</v>
      </c>
      <c r="Q533" t="b">
        <v>0</v>
      </c>
      <c r="R533" t="b">
        <v>0</v>
      </c>
      <c r="S533" t="s">
        <v>89</v>
      </c>
      <c r="T533" t="str" cm="1">
        <f t="array" ref="T533:U533">_xlfn.TEXTSPLIT(S533,"/")</f>
        <v>games</v>
      </c>
      <c r="U533" t="str">
        <v>video games</v>
      </c>
    </row>
    <row r="534" spans="1:21" x14ac:dyDescent="0.25">
      <c r="A534">
        <v>532</v>
      </c>
      <c r="B534" t="s">
        <v>1109</v>
      </c>
      <c r="C534" s="3" t="s">
        <v>1110</v>
      </c>
      <c r="D534" s="16">
        <v>1600</v>
      </c>
      <c r="E534">
        <v>8046</v>
      </c>
      <c r="F534" t="str">
        <f t="shared" si="43"/>
        <v>1000 to 4999</v>
      </c>
      <c r="G534" s="19">
        <f t="shared" si="44"/>
        <v>502.87499999999994</v>
      </c>
      <c r="H534" t="s">
        <v>20</v>
      </c>
      <c r="I534">
        <v>126</v>
      </c>
      <c r="J534" s="10">
        <f t="shared" si="40"/>
        <v>63.857142857142854</v>
      </c>
      <c r="K534" t="s">
        <v>15</v>
      </c>
      <c r="L534" t="s">
        <v>16</v>
      </c>
      <c r="M534">
        <v>1516860000</v>
      </c>
      <c r="N534">
        <v>1516946400</v>
      </c>
      <c r="O534" s="8">
        <f t="shared" si="41"/>
        <v>43125.25</v>
      </c>
      <c r="P534" s="8">
        <f t="shared" si="42"/>
        <v>43126.25</v>
      </c>
      <c r="Q534" t="b">
        <v>0</v>
      </c>
      <c r="R534" t="b">
        <v>0</v>
      </c>
      <c r="S534" t="s">
        <v>33</v>
      </c>
      <c r="T534" t="str" cm="1">
        <f t="array" ref="T534:U534">_xlfn.TEXTSPLIT(S534,"/")</f>
        <v>theater</v>
      </c>
      <c r="U534" t="str">
        <v>plays</v>
      </c>
    </row>
    <row r="535" spans="1:2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tr">
        <f t="shared" si="43"/>
        <v>Greater than or equal to 50000</v>
      </c>
      <c r="G535" s="19">
        <f t="shared" si="44"/>
        <v>159.24394463667818</v>
      </c>
      <c r="H535" t="s">
        <v>20</v>
      </c>
      <c r="I535">
        <v>2218</v>
      </c>
      <c r="J535" s="10">
        <f t="shared" si="40"/>
        <v>82.996393146979258</v>
      </c>
      <c r="K535" t="s">
        <v>40</v>
      </c>
      <c r="L535" t="s">
        <v>41</v>
      </c>
      <c r="M535">
        <v>1374642000</v>
      </c>
      <c r="N535">
        <v>1377752400</v>
      </c>
      <c r="O535" s="8">
        <f t="shared" si="41"/>
        <v>41479.208333333336</v>
      </c>
      <c r="P535" s="8">
        <f t="shared" si="42"/>
        <v>41515.208333333336</v>
      </c>
      <c r="Q535" t="b">
        <v>0</v>
      </c>
      <c r="R535" t="b">
        <v>0</v>
      </c>
      <c r="S535" t="s">
        <v>60</v>
      </c>
      <c r="T535" t="str" cm="1">
        <f t="array" ref="T535:U535">_xlfn.TEXTSPLIT(S535,"/")</f>
        <v>music</v>
      </c>
      <c r="U535" t="str">
        <v>indie rock</v>
      </c>
    </row>
    <row r="536" spans="1:2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tr">
        <f t="shared" si="43"/>
        <v>Greater than or equal to 50000</v>
      </c>
      <c r="G536" s="19">
        <f t="shared" si="44"/>
        <v>15.022446689113355</v>
      </c>
      <c r="H536" t="s">
        <v>14</v>
      </c>
      <c r="I536">
        <v>243</v>
      </c>
      <c r="J536" s="10">
        <f t="shared" si="40"/>
        <v>55.08230452674897</v>
      </c>
      <c r="K536" t="s">
        <v>21</v>
      </c>
      <c r="L536" t="s">
        <v>22</v>
      </c>
      <c r="M536">
        <v>1534482000</v>
      </c>
      <c r="N536">
        <v>1534568400</v>
      </c>
      <c r="O536" s="8">
        <f t="shared" si="41"/>
        <v>43329.208333333328</v>
      </c>
      <c r="P536" s="8">
        <f t="shared" si="42"/>
        <v>43330.208333333328</v>
      </c>
      <c r="Q536" t="b">
        <v>0</v>
      </c>
      <c r="R536" t="b">
        <v>1</v>
      </c>
      <c r="S536" t="s">
        <v>53</v>
      </c>
      <c r="T536" t="str" cm="1">
        <f t="array" ref="T536:U536">_xlfn.TEXTSPLIT(S536,"/")</f>
        <v>film &amp; video</v>
      </c>
      <c r="U536" t="str">
        <v>drama</v>
      </c>
    </row>
    <row r="537" spans="1:21" x14ac:dyDescent="0.25">
      <c r="A537">
        <v>535</v>
      </c>
      <c r="B537" t="s">
        <v>1115</v>
      </c>
      <c r="C537" s="3" t="s">
        <v>1116</v>
      </c>
      <c r="D537" s="16">
        <v>2600</v>
      </c>
      <c r="E537">
        <v>12533</v>
      </c>
      <c r="F537" t="str">
        <f t="shared" si="43"/>
        <v>1000 to 4999</v>
      </c>
      <c r="G537" s="19">
        <f t="shared" si="44"/>
        <v>482.03846153846149</v>
      </c>
      <c r="H537" t="s">
        <v>20</v>
      </c>
      <c r="I537">
        <v>202</v>
      </c>
      <c r="J537" s="10">
        <f t="shared" si="40"/>
        <v>62.044554455445542</v>
      </c>
      <c r="K537" t="s">
        <v>107</v>
      </c>
      <c r="L537" t="s">
        <v>108</v>
      </c>
      <c r="M537">
        <v>1528434000</v>
      </c>
      <c r="N537">
        <v>1528606800</v>
      </c>
      <c r="O537" s="8">
        <f t="shared" si="41"/>
        <v>43259.208333333328</v>
      </c>
      <c r="P537" s="8">
        <f t="shared" si="42"/>
        <v>43261.208333333328</v>
      </c>
      <c r="Q537" t="b">
        <v>0</v>
      </c>
      <c r="R537" t="b">
        <v>1</v>
      </c>
      <c r="S537" t="s">
        <v>33</v>
      </c>
      <c r="T537" t="str" cm="1">
        <f t="array" ref="T537:U537">_xlfn.TEXTSPLIT(S537,"/")</f>
        <v>theater</v>
      </c>
      <c r="U537" t="str">
        <v>plays</v>
      </c>
    </row>
    <row r="538" spans="1:2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tr">
        <f t="shared" si="43"/>
        <v>5000 to 9999</v>
      </c>
      <c r="G538" s="19">
        <f t="shared" si="44"/>
        <v>149.96938775510205</v>
      </c>
      <c r="H538" t="s">
        <v>20</v>
      </c>
      <c r="I538">
        <v>140</v>
      </c>
      <c r="J538" s="10">
        <f t="shared" si="40"/>
        <v>104.97857142857143</v>
      </c>
      <c r="K538" t="s">
        <v>107</v>
      </c>
      <c r="L538" t="s">
        <v>108</v>
      </c>
      <c r="M538">
        <v>1282626000</v>
      </c>
      <c r="N538">
        <v>1284872400</v>
      </c>
      <c r="O538" s="8">
        <f t="shared" si="41"/>
        <v>40414.208333333336</v>
      </c>
      <c r="P538" s="8">
        <f t="shared" si="42"/>
        <v>40440.208333333336</v>
      </c>
      <c r="Q538" t="b">
        <v>0</v>
      </c>
      <c r="R538" t="b">
        <v>0</v>
      </c>
      <c r="S538" t="s">
        <v>119</v>
      </c>
      <c r="T538" t="str" cm="1">
        <f t="array" ref="T538:U538">_xlfn.TEXTSPLIT(S538,"/")</f>
        <v>publishing</v>
      </c>
      <c r="U538" t="str">
        <v>fiction</v>
      </c>
    </row>
    <row r="539" spans="1:2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tr">
        <f t="shared" si="43"/>
        <v>Greater than or equal to 50000</v>
      </c>
      <c r="G539" s="19">
        <f t="shared" si="44"/>
        <v>117.22156398104266</v>
      </c>
      <c r="H539" t="s">
        <v>20</v>
      </c>
      <c r="I539">
        <v>1052</v>
      </c>
      <c r="J539" s="10">
        <f t="shared" si="40"/>
        <v>94.044676806083643</v>
      </c>
      <c r="K539" t="s">
        <v>36</v>
      </c>
      <c r="L539" t="s">
        <v>37</v>
      </c>
      <c r="M539">
        <v>1535605200</v>
      </c>
      <c r="N539">
        <v>1537592400</v>
      </c>
      <c r="O539" s="8">
        <f t="shared" si="41"/>
        <v>43342.208333333328</v>
      </c>
      <c r="P539" s="8">
        <f t="shared" si="42"/>
        <v>43365.208333333328</v>
      </c>
      <c r="Q539" t="b">
        <v>1</v>
      </c>
      <c r="R539" t="b">
        <v>1</v>
      </c>
      <c r="S539" t="s">
        <v>42</v>
      </c>
      <c r="T539" t="str" cm="1">
        <f t="array" ref="T539:U539">_xlfn.TEXTSPLIT(S539,"/")</f>
        <v>film &amp; video</v>
      </c>
      <c r="U539" t="str">
        <v>documentary</v>
      </c>
    </row>
    <row r="540" spans="1:2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tr">
        <f t="shared" si="43"/>
        <v>Greater than or equal to 50000</v>
      </c>
      <c r="G540" s="19">
        <f t="shared" si="44"/>
        <v>37.695968274950431</v>
      </c>
      <c r="H540" t="s">
        <v>14</v>
      </c>
      <c r="I540">
        <v>1296</v>
      </c>
      <c r="J540" s="10">
        <f t="shared" si="40"/>
        <v>44.007716049382715</v>
      </c>
      <c r="K540" t="s">
        <v>21</v>
      </c>
      <c r="L540" t="s">
        <v>22</v>
      </c>
      <c r="M540">
        <v>1379826000</v>
      </c>
      <c r="N540">
        <v>1381208400</v>
      </c>
      <c r="O540" s="8">
        <f t="shared" si="41"/>
        <v>41539.208333333336</v>
      </c>
      <c r="P540" s="8">
        <f t="shared" si="42"/>
        <v>41555.208333333336</v>
      </c>
      <c r="Q540" t="b">
        <v>0</v>
      </c>
      <c r="R540" t="b">
        <v>0</v>
      </c>
      <c r="S540" t="s">
        <v>292</v>
      </c>
      <c r="T540" t="str" cm="1">
        <f t="array" ref="T540:U540">_xlfn.TEXTSPLIT(S540,"/")</f>
        <v>games</v>
      </c>
      <c r="U540" t="str">
        <v>mobile games</v>
      </c>
    </row>
    <row r="541" spans="1:2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tr">
        <f t="shared" si="43"/>
        <v>5000 to 9999</v>
      </c>
      <c r="G541" s="19">
        <f t="shared" si="44"/>
        <v>72.653061224489804</v>
      </c>
      <c r="H541" t="s">
        <v>14</v>
      </c>
      <c r="I541">
        <v>77</v>
      </c>
      <c r="J541" s="10">
        <f t="shared" si="40"/>
        <v>92.467532467532465</v>
      </c>
      <c r="K541" t="s">
        <v>21</v>
      </c>
      <c r="L541" t="s">
        <v>22</v>
      </c>
      <c r="M541">
        <v>1561957200</v>
      </c>
      <c r="N541">
        <v>1562475600</v>
      </c>
      <c r="O541" s="8">
        <f t="shared" si="41"/>
        <v>43647.208333333328</v>
      </c>
      <c r="P541" s="8">
        <f t="shared" si="42"/>
        <v>43653.208333333328</v>
      </c>
      <c r="Q541" t="b">
        <v>0</v>
      </c>
      <c r="R541" t="b">
        <v>1</v>
      </c>
      <c r="S541" t="s">
        <v>17</v>
      </c>
      <c r="T541" t="str" cm="1">
        <f t="array" ref="T541:U541">_xlfn.TEXTSPLIT(S541,"/")</f>
        <v>food</v>
      </c>
      <c r="U541" t="str">
        <v>food trucks</v>
      </c>
    </row>
    <row r="542" spans="1:2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tr">
        <f t="shared" si="43"/>
        <v>5000 to 9999</v>
      </c>
      <c r="G542" s="19">
        <f t="shared" si="44"/>
        <v>265.98113207547169</v>
      </c>
      <c r="H542" t="s">
        <v>20</v>
      </c>
      <c r="I542">
        <v>247</v>
      </c>
      <c r="J542" s="10">
        <f t="shared" si="40"/>
        <v>57.072874493927124</v>
      </c>
      <c r="K542" t="s">
        <v>21</v>
      </c>
      <c r="L542" t="s">
        <v>22</v>
      </c>
      <c r="M542">
        <v>1525496400</v>
      </c>
      <c r="N542">
        <v>1527397200</v>
      </c>
      <c r="O542" s="8">
        <f t="shared" si="41"/>
        <v>43225.208333333328</v>
      </c>
      <c r="P542" s="8">
        <f t="shared" si="42"/>
        <v>43247.208333333328</v>
      </c>
      <c r="Q542" t="b">
        <v>0</v>
      </c>
      <c r="R542" t="b">
        <v>0</v>
      </c>
      <c r="S542" t="s">
        <v>122</v>
      </c>
      <c r="T542" t="str" cm="1">
        <f t="array" ref="T542:U542">_xlfn.TEXTSPLIT(S542,"/")</f>
        <v>photography</v>
      </c>
      <c r="U542" t="str">
        <v>photography books</v>
      </c>
    </row>
    <row r="543" spans="1:2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tr">
        <f t="shared" si="43"/>
        <v>Greater than or equal to 50000</v>
      </c>
      <c r="G543" s="19">
        <f t="shared" si="44"/>
        <v>24.205617977528089</v>
      </c>
      <c r="H543" t="s">
        <v>14</v>
      </c>
      <c r="I543">
        <v>395</v>
      </c>
      <c r="J543" s="10">
        <f t="shared" si="40"/>
        <v>109.07848101265823</v>
      </c>
      <c r="K543" t="s">
        <v>107</v>
      </c>
      <c r="L543" t="s">
        <v>108</v>
      </c>
      <c r="M543">
        <v>1433912400</v>
      </c>
      <c r="N543">
        <v>1436158800</v>
      </c>
      <c r="O543" s="8">
        <f t="shared" si="41"/>
        <v>42165.208333333328</v>
      </c>
      <c r="P543" s="8">
        <f t="shared" si="42"/>
        <v>42191.208333333328</v>
      </c>
      <c r="Q543" t="b">
        <v>0</v>
      </c>
      <c r="R543" t="b">
        <v>0</v>
      </c>
      <c r="S543" t="s">
        <v>292</v>
      </c>
      <c r="T543" t="str" cm="1">
        <f t="array" ref="T543:U543">_xlfn.TEXTSPLIT(S543,"/")</f>
        <v>games</v>
      </c>
      <c r="U543" t="str">
        <v>mobile games</v>
      </c>
    </row>
    <row r="544" spans="1:2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tr">
        <f t="shared" si="43"/>
        <v>Greater than or equal to 50000</v>
      </c>
      <c r="G544" s="19">
        <f t="shared" si="44"/>
        <v>2.5064935064935066</v>
      </c>
      <c r="H544" t="s">
        <v>14</v>
      </c>
      <c r="I544">
        <v>49</v>
      </c>
      <c r="J544" s="10">
        <f t="shared" si="40"/>
        <v>39.387755102040813</v>
      </c>
      <c r="K544" t="s">
        <v>40</v>
      </c>
      <c r="L544" t="s">
        <v>41</v>
      </c>
      <c r="M544">
        <v>1453442400</v>
      </c>
      <c r="N544">
        <v>1456034400</v>
      </c>
      <c r="O544" s="8">
        <f t="shared" si="41"/>
        <v>42391.25</v>
      </c>
      <c r="P544" s="8">
        <f t="shared" si="42"/>
        <v>42421.25</v>
      </c>
      <c r="Q544" t="b">
        <v>0</v>
      </c>
      <c r="R544" t="b">
        <v>0</v>
      </c>
      <c r="S544" t="s">
        <v>60</v>
      </c>
      <c r="T544" t="str" cm="1">
        <f t="array" ref="T544:U544">_xlfn.TEXTSPLIT(S544,"/")</f>
        <v>music</v>
      </c>
      <c r="U544" t="str">
        <v>indie rock</v>
      </c>
    </row>
    <row r="545" spans="1:2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tr">
        <f t="shared" si="43"/>
        <v>Greater than or equal to 50000</v>
      </c>
      <c r="G545" s="19">
        <f t="shared" si="44"/>
        <v>16.329799764428738</v>
      </c>
      <c r="H545" t="s">
        <v>14</v>
      </c>
      <c r="I545">
        <v>180</v>
      </c>
      <c r="J545" s="10">
        <f t="shared" si="40"/>
        <v>77.022222222222226</v>
      </c>
      <c r="K545" t="s">
        <v>21</v>
      </c>
      <c r="L545" t="s">
        <v>22</v>
      </c>
      <c r="M545">
        <v>1378875600</v>
      </c>
      <c r="N545">
        <v>1380171600</v>
      </c>
      <c r="O545" s="8">
        <f t="shared" si="41"/>
        <v>41528.208333333336</v>
      </c>
      <c r="P545" s="8">
        <f t="shared" si="42"/>
        <v>41543.208333333336</v>
      </c>
      <c r="Q545" t="b">
        <v>0</v>
      </c>
      <c r="R545" t="b">
        <v>0</v>
      </c>
      <c r="S545" t="s">
        <v>89</v>
      </c>
      <c r="T545" t="str" cm="1">
        <f t="array" ref="T545:U545">_xlfn.TEXTSPLIT(S545,"/")</f>
        <v>games</v>
      </c>
      <c r="U545" t="str">
        <v>video games</v>
      </c>
    </row>
    <row r="546" spans="1:21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tr">
        <f t="shared" si="43"/>
        <v>1000 to 4999</v>
      </c>
      <c r="G546" s="19">
        <f t="shared" si="44"/>
        <v>276.5</v>
      </c>
      <c r="H546" t="s">
        <v>20</v>
      </c>
      <c r="I546">
        <v>84</v>
      </c>
      <c r="J546" s="10">
        <f t="shared" si="40"/>
        <v>92.166666666666671</v>
      </c>
      <c r="K546" t="s">
        <v>21</v>
      </c>
      <c r="L546" t="s">
        <v>22</v>
      </c>
      <c r="M546">
        <v>1452232800</v>
      </c>
      <c r="N546">
        <v>1453356000</v>
      </c>
      <c r="O546" s="8">
        <f t="shared" si="41"/>
        <v>42377.25</v>
      </c>
      <c r="P546" s="8">
        <f t="shared" si="42"/>
        <v>42390.25</v>
      </c>
      <c r="Q546" t="b">
        <v>0</v>
      </c>
      <c r="R546" t="b">
        <v>0</v>
      </c>
      <c r="S546" t="s">
        <v>23</v>
      </c>
      <c r="T546" t="str" cm="1">
        <f t="array" ref="T546:U546">_xlfn.TEXTSPLIT(S546,"/")</f>
        <v>music</v>
      </c>
      <c r="U546" t="str">
        <v>rock</v>
      </c>
    </row>
    <row r="547" spans="1:2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tr">
        <f t="shared" si="43"/>
        <v>Greater than or equal to 50000</v>
      </c>
      <c r="G547" s="19">
        <f t="shared" si="44"/>
        <v>88.803571428571431</v>
      </c>
      <c r="H547" t="s">
        <v>14</v>
      </c>
      <c r="I547">
        <v>2690</v>
      </c>
      <c r="J547" s="10">
        <f t="shared" si="40"/>
        <v>61.007063197026021</v>
      </c>
      <c r="K547" t="s">
        <v>21</v>
      </c>
      <c r="L547" t="s">
        <v>22</v>
      </c>
      <c r="M547">
        <v>1577253600</v>
      </c>
      <c r="N547">
        <v>1578981600</v>
      </c>
      <c r="O547" s="8">
        <f t="shared" si="41"/>
        <v>43824.25</v>
      </c>
      <c r="P547" s="8">
        <f t="shared" si="42"/>
        <v>43844.25</v>
      </c>
      <c r="Q547" t="b">
        <v>0</v>
      </c>
      <c r="R547" t="b">
        <v>0</v>
      </c>
      <c r="S547" t="s">
        <v>33</v>
      </c>
      <c r="T547" t="str" cm="1">
        <f t="array" ref="T547:U547">_xlfn.TEXTSPLIT(S547,"/")</f>
        <v>theater</v>
      </c>
      <c r="U547" t="str">
        <v>plays</v>
      </c>
    </row>
    <row r="548" spans="1:21" x14ac:dyDescent="0.25">
      <c r="A548">
        <v>546</v>
      </c>
      <c r="B548" t="s">
        <v>1137</v>
      </c>
      <c r="C548" s="3" t="s">
        <v>1138</v>
      </c>
      <c r="D548" s="16">
        <v>4200</v>
      </c>
      <c r="E548">
        <v>6870</v>
      </c>
      <c r="F548" t="str">
        <f t="shared" si="43"/>
        <v>1000 to 4999</v>
      </c>
      <c r="G548" s="19">
        <f t="shared" si="44"/>
        <v>163.57142857142856</v>
      </c>
      <c r="H548" t="s">
        <v>20</v>
      </c>
      <c r="I548">
        <v>88</v>
      </c>
      <c r="J548" s="10">
        <f t="shared" si="40"/>
        <v>78.068181818181813</v>
      </c>
      <c r="K548" t="s">
        <v>21</v>
      </c>
      <c r="L548" t="s">
        <v>22</v>
      </c>
      <c r="M548">
        <v>1537160400</v>
      </c>
      <c r="N548">
        <v>1537419600</v>
      </c>
      <c r="O548" s="8">
        <f t="shared" si="41"/>
        <v>43360.208333333328</v>
      </c>
      <c r="P548" s="8">
        <f t="shared" si="42"/>
        <v>43363.208333333328</v>
      </c>
      <c r="Q548" t="b">
        <v>0</v>
      </c>
      <c r="R548" t="b">
        <v>1</v>
      </c>
      <c r="S548" t="s">
        <v>33</v>
      </c>
      <c r="T548" t="str" cm="1">
        <f t="array" ref="T548:U548">_xlfn.TEXTSPLIT(S548,"/")</f>
        <v>theater</v>
      </c>
      <c r="U548" t="str">
        <v>plays</v>
      </c>
    </row>
    <row r="549" spans="1:2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tr">
        <f t="shared" si="43"/>
        <v>1000 to 4999</v>
      </c>
      <c r="G549" s="19">
        <f t="shared" si="44"/>
        <v>969</v>
      </c>
      <c r="H549" t="s">
        <v>20</v>
      </c>
      <c r="I549">
        <v>156</v>
      </c>
      <c r="J549" s="10">
        <f t="shared" si="40"/>
        <v>80.75</v>
      </c>
      <c r="K549" t="s">
        <v>21</v>
      </c>
      <c r="L549" t="s">
        <v>22</v>
      </c>
      <c r="M549">
        <v>1422165600</v>
      </c>
      <c r="N549">
        <v>1423202400</v>
      </c>
      <c r="O549" s="8">
        <f t="shared" si="41"/>
        <v>42029.25</v>
      </c>
      <c r="P549" s="8">
        <f t="shared" si="42"/>
        <v>42041.25</v>
      </c>
      <c r="Q549" t="b">
        <v>0</v>
      </c>
      <c r="R549" t="b">
        <v>0</v>
      </c>
      <c r="S549" t="s">
        <v>53</v>
      </c>
      <c r="T549" t="str" cm="1">
        <f t="array" ref="T549:U549">_xlfn.TEXTSPLIT(S549,"/")</f>
        <v>film &amp; video</v>
      </c>
      <c r="U549" t="str">
        <v>drama</v>
      </c>
    </row>
    <row r="550" spans="1:21" x14ac:dyDescent="0.25">
      <c r="A550">
        <v>548</v>
      </c>
      <c r="B550" t="s">
        <v>1141</v>
      </c>
      <c r="C550" s="3" t="s">
        <v>1142</v>
      </c>
      <c r="D550" s="16">
        <v>66100</v>
      </c>
      <c r="E550">
        <v>179074</v>
      </c>
      <c r="F550" t="str">
        <f t="shared" si="43"/>
        <v>Greater than or equal to 50000</v>
      </c>
      <c r="G550" s="19">
        <f t="shared" si="44"/>
        <v>270.91376701966715</v>
      </c>
      <c r="H550" t="s">
        <v>20</v>
      </c>
      <c r="I550">
        <v>2985</v>
      </c>
      <c r="J550" s="10">
        <f t="shared" si="40"/>
        <v>59.991289782244557</v>
      </c>
      <c r="K550" t="s">
        <v>21</v>
      </c>
      <c r="L550" t="s">
        <v>22</v>
      </c>
      <c r="M550">
        <v>1459486800</v>
      </c>
      <c r="N550">
        <v>1460610000</v>
      </c>
      <c r="O550" s="8">
        <f t="shared" si="41"/>
        <v>42461.208333333328</v>
      </c>
      <c r="P550" s="8">
        <f t="shared" si="42"/>
        <v>42474.208333333328</v>
      </c>
      <c r="Q550" t="b">
        <v>0</v>
      </c>
      <c r="R550" t="b">
        <v>0</v>
      </c>
      <c r="S550" t="s">
        <v>33</v>
      </c>
      <c r="T550" t="str" cm="1">
        <f t="array" ref="T550:U550">_xlfn.TEXTSPLIT(S550,"/")</f>
        <v>theater</v>
      </c>
      <c r="U550" t="str">
        <v>plays</v>
      </c>
    </row>
    <row r="551" spans="1:21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tr">
        <f t="shared" si="43"/>
        <v>25000 to 29999</v>
      </c>
      <c r="G551" s="19">
        <f t="shared" si="44"/>
        <v>284.21355932203392</v>
      </c>
      <c r="H551" t="s">
        <v>20</v>
      </c>
      <c r="I551">
        <v>762</v>
      </c>
      <c r="J551" s="10">
        <f t="shared" si="40"/>
        <v>110.03018372703411</v>
      </c>
      <c r="K551" t="s">
        <v>21</v>
      </c>
      <c r="L551" t="s">
        <v>22</v>
      </c>
      <c r="M551">
        <v>1369717200</v>
      </c>
      <c r="N551">
        <v>1370494800</v>
      </c>
      <c r="O551" s="8">
        <f t="shared" si="41"/>
        <v>41422.208333333336</v>
      </c>
      <c r="P551" s="8">
        <f t="shared" si="42"/>
        <v>41431.208333333336</v>
      </c>
      <c r="Q551" t="b">
        <v>0</v>
      </c>
      <c r="R551" t="b">
        <v>0</v>
      </c>
      <c r="S551" t="s">
        <v>65</v>
      </c>
      <c r="T551" t="str" cm="1">
        <f t="array" ref="T551:U551">_xlfn.TEXTSPLIT(S551,"/")</f>
        <v>technology</v>
      </c>
      <c r="U551" t="str">
        <v>wearables</v>
      </c>
    </row>
    <row r="552" spans="1:21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tr">
        <f t="shared" si="43"/>
        <v>Less Than 1000</v>
      </c>
      <c r="G552" s="19">
        <f t="shared" si="44"/>
        <v>4</v>
      </c>
      <c r="H552" t="s">
        <v>74</v>
      </c>
      <c r="I552">
        <v>1</v>
      </c>
      <c r="J552" s="10">
        <f t="shared" si="40"/>
        <v>4</v>
      </c>
      <c r="K552" t="s">
        <v>98</v>
      </c>
      <c r="L552" t="s">
        <v>99</v>
      </c>
      <c r="M552">
        <v>1330495200</v>
      </c>
      <c r="N552">
        <v>1332306000</v>
      </c>
      <c r="O552" s="8">
        <f t="shared" si="41"/>
        <v>40968.25</v>
      </c>
      <c r="P552" s="8">
        <f t="shared" si="42"/>
        <v>40989.208333333336</v>
      </c>
      <c r="Q552" t="b">
        <v>0</v>
      </c>
      <c r="R552" t="b">
        <v>0</v>
      </c>
      <c r="S552" t="s">
        <v>60</v>
      </c>
      <c r="T552" t="str" cm="1">
        <f t="array" ref="T552:U552">_xlfn.TEXTSPLIT(S552,"/")</f>
        <v>music</v>
      </c>
      <c r="U552" t="str">
        <v>indie rock</v>
      </c>
    </row>
    <row r="553" spans="1:2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tr">
        <f t="shared" si="43"/>
        <v>Greater than or equal to 50000</v>
      </c>
      <c r="G553" s="19">
        <f t="shared" si="44"/>
        <v>58.6329816768462</v>
      </c>
      <c r="H553" t="s">
        <v>14</v>
      </c>
      <c r="I553">
        <v>2779</v>
      </c>
      <c r="J553" s="10">
        <f t="shared" si="40"/>
        <v>37.99856063332134</v>
      </c>
      <c r="K553" t="s">
        <v>26</v>
      </c>
      <c r="L553" t="s">
        <v>27</v>
      </c>
      <c r="M553">
        <v>1419055200</v>
      </c>
      <c r="N553">
        <v>1422511200</v>
      </c>
      <c r="O553" s="8">
        <f t="shared" si="41"/>
        <v>41993.25</v>
      </c>
      <c r="P553" s="8">
        <f t="shared" si="42"/>
        <v>42033.25</v>
      </c>
      <c r="Q553" t="b">
        <v>0</v>
      </c>
      <c r="R553" t="b">
        <v>1</v>
      </c>
      <c r="S553" t="s">
        <v>28</v>
      </c>
      <c r="T553" t="str" cm="1">
        <f t="array" ref="T553:U553">_xlfn.TEXTSPLIT(S553,"/")</f>
        <v>technology</v>
      </c>
      <c r="U553" t="str">
        <v>web</v>
      </c>
    </row>
    <row r="554" spans="1:2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tr">
        <f t="shared" si="43"/>
        <v>5000 to 9999</v>
      </c>
      <c r="G554" s="19">
        <f t="shared" si="44"/>
        <v>98.51111111111112</v>
      </c>
      <c r="H554" t="s">
        <v>14</v>
      </c>
      <c r="I554">
        <v>92</v>
      </c>
      <c r="J554" s="10">
        <f t="shared" si="40"/>
        <v>96.369565217391298</v>
      </c>
      <c r="K554" t="s">
        <v>21</v>
      </c>
      <c r="L554" t="s">
        <v>22</v>
      </c>
      <c r="M554">
        <v>1480140000</v>
      </c>
      <c r="N554">
        <v>1480312800</v>
      </c>
      <c r="O554" s="8">
        <f t="shared" si="41"/>
        <v>42700.25</v>
      </c>
      <c r="P554" s="8">
        <f t="shared" si="42"/>
        <v>42702.25</v>
      </c>
      <c r="Q554" t="b">
        <v>0</v>
      </c>
      <c r="R554" t="b">
        <v>0</v>
      </c>
      <c r="S554" t="s">
        <v>33</v>
      </c>
      <c r="T554" t="str" cm="1">
        <f t="array" ref="T554:U554">_xlfn.TEXTSPLIT(S554,"/")</f>
        <v>theater</v>
      </c>
      <c r="U554" t="str">
        <v>plays</v>
      </c>
    </row>
    <row r="555" spans="1:21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tr">
        <f t="shared" si="43"/>
        <v>Greater than or equal to 50000</v>
      </c>
      <c r="G555" s="19">
        <f t="shared" si="44"/>
        <v>43.975381008206334</v>
      </c>
      <c r="H555" t="s">
        <v>14</v>
      </c>
      <c r="I555">
        <v>1028</v>
      </c>
      <c r="J555" s="10">
        <f t="shared" si="40"/>
        <v>72.978599221789878</v>
      </c>
      <c r="K555" t="s">
        <v>21</v>
      </c>
      <c r="L555" t="s">
        <v>22</v>
      </c>
      <c r="M555">
        <v>1293948000</v>
      </c>
      <c r="N555">
        <v>1294034400</v>
      </c>
      <c r="O555" s="8">
        <f t="shared" si="41"/>
        <v>40545.25</v>
      </c>
      <c r="P555" s="8">
        <f t="shared" si="42"/>
        <v>40546.25</v>
      </c>
      <c r="Q555" t="b">
        <v>0</v>
      </c>
      <c r="R555" t="b">
        <v>0</v>
      </c>
      <c r="S555" t="s">
        <v>23</v>
      </c>
      <c r="T555" t="str" cm="1">
        <f t="array" ref="T555:U555">_xlfn.TEXTSPLIT(S555,"/")</f>
        <v>music</v>
      </c>
      <c r="U555" t="str">
        <v>rock</v>
      </c>
    </row>
    <row r="556" spans="1:21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tr">
        <f t="shared" si="43"/>
        <v>5000 to 9999</v>
      </c>
      <c r="G556" s="19">
        <f t="shared" si="44"/>
        <v>151.66315789473683</v>
      </c>
      <c r="H556" t="s">
        <v>20</v>
      </c>
      <c r="I556">
        <v>554</v>
      </c>
      <c r="J556" s="10">
        <f t="shared" si="40"/>
        <v>26.007220216606498</v>
      </c>
      <c r="K556" t="s">
        <v>15</v>
      </c>
      <c r="L556" t="s">
        <v>16</v>
      </c>
      <c r="M556">
        <v>1482127200</v>
      </c>
      <c r="N556">
        <v>1482645600</v>
      </c>
      <c r="O556" s="8">
        <f t="shared" si="41"/>
        <v>42723.25</v>
      </c>
      <c r="P556" s="8">
        <f t="shared" si="42"/>
        <v>42729.25</v>
      </c>
      <c r="Q556" t="b">
        <v>0</v>
      </c>
      <c r="R556" t="b">
        <v>0</v>
      </c>
      <c r="S556" t="s">
        <v>60</v>
      </c>
      <c r="T556" t="str" cm="1">
        <f t="array" ref="T556:U556">_xlfn.TEXTSPLIT(S556,"/")</f>
        <v>music</v>
      </c>
      <c r="U556" t="str">
        <v>indie rock</v>
      </c>
    </row>
    <row r="557" spans="1:2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tr">
        <f t="shared" si="43"/>
        <v>5000 to 9999</v>
      </c>
      <c r="G557" s="19">
        <f t="shared" si="44"/>
        <v>223.63492063492063</v>
      </c>
      <c r="H557" t="s">
        <v>20</v>
      </c>
      <c r="I557">
        <v>135</v>
      </c>
      <c r="J557" s="10">
        <f t="shared" si="40"/>
        <v>104.36296296296297</v>
      </c>
      <c r="K557" t="s">
        <v>36</v>
      </c>
      <c r="L557" t="s">
        <v>37</v>
      </c>
      <c r="M557">
        <v>1396414800</v>
      </c>
      <c r="N557">
        <v>1399093200</v>
      </c>
      <c r="O557" s="8">
        <f t="shared" si="41"/>
        <v>41731.208333333336</v>
      </c>
      <c r="P557" s="8">
        <f t="shared" si="42"/>
        <v>41762.208333333336</v>
      </c>
      <c r="Q557" t="b">
        <v>0</v>
      </c>
      <c r="R557" t="b">
        <v>0</v>
      </c>
      <c r="S557" t="s">
        <v>23</v>
      </c>
      <c r="T557" t="str" cm="1">
        <f t="array" ref="T557:U557">_xlfn.TEXTSPLIT(S557,"/")</f>
        <v>music</v>
      </c>
      <c r="U557" t="str">
        <v>rock</v>
      </c>
    </row>
    <row r="558" spans="1:2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tr">
        <f t="shared" si="43"/>
        <v>5000 to 9999</v>
      </c>
      <c r="G558" s="19">
        <f t="shared" si="44"/>
        <v>239.75</v>
      </c>
      <c r="H558" t="s">
        <v>20</v>
      </c>
      <c r="I558">
        <v>122</v>
      </c>
      <c r="J558" s="10">
        <f t="shared" si="40"/>
        <v>102.18852459016394</v>
      </c>
      <c r="K558" t="s">
        <v>21</v>
      </c>
      <c r="L558" t="s">
        <v>22</v>
      </c>
      <c r="M558">
        <v>1315285200</v>
      </c>
      <c r="N558">
        <v>1315890000</v>
      </c>
      <c r="O558" s="8">
        <f t="shared" si="41"/>
        <v>40792.208333333336</v>
      </c>
      <c r="P558" s="8">
        <f t="shared" si="42"/>
        <v>40799.208333333336</v>
      </c>
      <c r="Q558" t="b">
        <v>0</v>
      </c>
      <c r="R558" t="b">
        <v>1</v>
      </c>
      <c r="S558" t="s">
        <v>206</v>
      </c>
      <c r="T558" t="str" cm="1">
        <f t="array" ref="T558:U558">_xlfn.TEXTSPLIT(S558,"/")</f>
        <v>publishing</v>
      </c>
      <c r="U558" t="str">
        <v>translations</v>
      </c>
    </row>
    <row r="559" spans="1:2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tr">
        <f t="shared" si="43"/>
        <v>5000 to 9999</v>
      </c>
      <c r="G559" s="19">
        <f t="shared" si="44"/>
        <v>199.33333333333334</v>
      </c>
      <c r="H559" t="s">
        <v>20</v>
      </c>
      <c r="I559">
        <v>221</v>
      </c>
      <c r="J559" s="10">
        <f t="shared" si="40"/>
        <v>54.117647058823529</v>
      </c>
      <c r="K559" t="s">
        <v>21</v>
      </c>
      <c r="L559" t="s">
        <v>22</v>
      </c>
      <c r="M559">
        <v>1443762000</v>
      </c>
      <c r="N559">
        <v>1444021200</v>
      </c>
      <c r="O559" s="8">
        <f t="shared" si="41"/>
        <v>42279.208333333328</v>
      </c>
      <c r="P559" s="8">
        <f t="shared" si="42"/>
        <v>42282.208333333328</v>
      </c>
      <c r="Q559" t="b">
        <v>0</v>
      </c>
      <c r="R559" t="b">
        <v>1</v>
      </c>
      <c r="S559" t="s">
        <v>474</v>
      </c>
      <c r="T559" t="str" cm="1">
        <f t="array" ref="T559:U559">_xlfn.TEXTSPLIT(S559,"/")</f>
        <v>film &amp; video</v>
      </c>
      <c r="U559" t="str">
        <v>science fiction</v>
      </c>
    </row>
    <row r="560" spans="1:21" x14ac:dyDescent="0.25">
      <c r="A560">
        <v>558</v>
      </c>
      <c r="B560" t="s">
        <v>1160</v>
      </c>
      <c r="C560" s="3" t="s">
        <v>1161</v>
      </c>
      <c r="D560" s="16">
        <v>5800</v>
      </c>
      <c r="E560">
        <v>7966</v>
      </c>
      <c r="F560" t="str">
        <f t="shared" si="43"/>
        <v>5000 to 9999</v>
      </c>
      <c r="G560" s="19">
        <f t="shared" si="44"/>
        <v>137.34482758620689</v>
      </c>
      <c r="H560" t="s">
        <v>20</v>
      </c>
      <c r="I560">
        <v>126</v>
      </c>
      <c r="J560" s="10">
        <f t="shared" si="40"/>
        <v>63.222222222222221</v>
      </c>
      <c r="K560" t="s">
        <v>21</v>
      </c>
      <c r="L560" t="s">
        <v>22</v>
      </c>
      <c r="M560">
        <v>1456293600</v>
      </c>
      <c r="N560">
        <v>1460005200</v>
      </c>
      <c r="O560" s="8">
        <f t="shared" si="41"/>
        <v>42424.25</v>
      </c>
      <c r="P560" s="8">
        <f t="shared" si="42"/>
        <v>42467.208333333328</v>
      </c>
      <c r="Q560" t="b">
        <v>0</v>
      </c>
      <c r="R560" t="b">
        <v>0</v>
      </c>
      <c r="S560" t="s">
        <v>33</v>
      </c>
      <c r="T560" t="str" cm="1">
        <f t="array" ref="T560:U560">_xlfn.TEXTSPLIT(S560,"/")</f>
        <v>theater</v>
      </c>
      <c r="U560" t="str">
        <v>plays</v>
      </c>
    </row>
    <row r="561" spans="1:21" x14ac:dyDescent="0.25">
      <c r="A561">
        <v>559</v>
      </c>
      <c r="B561" t="s">
        <v>1162</v>
      </c>
      <c r="C561" s="3" t="s">
        <v>1163</v>
      </c>
      <c r="D561" s="16">
        <v>105300</v>
      </c>
      <c r="E561">
        <v>106321</v>
      </c>
      <c r="F561" t="str">
        <f t="shared" si="43"/>
        <v>Greater than or equal to 50000</v>
      </c>
      <c r="G561" s="19">
        <f t="shared" si="44"/>
        <v>100.9696106362773</v>
      </c>
      <c r="H561" t="s">
        <v>20</v>
      </c>
      <c r="I561">
        <v>1022</v>
      </c>
      <c r="J561" s="10">
        <f t="shared" si="40"/>
        <v>104.03228962818004</v>
      </c>
      <c r="K561" t="s">
        <v>21</v>
      </c>
      <c r="L561" t="s">
        <v>22</v>
      </c>
      <c r="M561">
        <v>1470114000</v>
      </c>
      <c r="N561">
        <v>1470718800</v>
      </c>
      <c r="O561" s="8">
        <f t="shared" si="41"/>
        <v>42584.208333333328</v>
      </c>
      <c r="P561" s="8">
        <f t="shared" si="42"/>
        <v>42591.208333333328</v>
      </c>
      <c r="Q561" t="b">
        <v>0</v>
      </c>
      <c r="R561" t="b">
        <v>0</v>
      </c>
      <c r="S561" t="s">
        <v>33</v>
      </c>
      <c r="T561" t="str" cm="1">
        <f t="array" ref="T561:U561">_xlfn.TEXTSPLIT(S561,"/")</f>
        <v>theater</v>
      </c>
      <c r="U561" t="str">
        <v>plays</v>
      </c>
    </row>
    <row r="562" spans="1:2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tr">
        <f t="shared" si="43"/>
        <v>20000 to 24999</v>
      </c>
      <c r="G562" s="19">
        <f t="shared" si="44"/>
        <v>794.16</v>
      </c>
      <c r="H562" t="s">
        <v>20</v>
      </c>
      <c r="I562">
        <v>3177</v>
      </c>
      <c r="J562" s="10">
        <f t="shared" si="40"/>
        <v>49.994334277620396</v>
      </c>
      <c r="K562" t="s">
        <v>21</v>
      </c>
      <c r="L562" t="s">
        <v>22</v>
      </c>
      <c r="M562">
        <v>1321596000</v>
      </c>
      <c r="N562">
        <v>1325052000</v>
      </c>
      <c r="O562" s="8">
        <f t="shared" si="41"/>
        <v>40865.25</v>
      </c>
      <c r="P562" s="8">
        <f t="shared" si="42"/>
        <v>40905.25</v>
      </c>
      <c r="Q562" t="b">
        <v>0</v>
      </c>
      <c r="R562" t="b">
        <v>0</v>
      </c>
      <c r="S562" t="s">
        <v>71</v>
      </c>
      <c r="T562" t="str" cm="1">
        <f t="array" ref="T562:U562">_xlfn.TEXTSPLIT(S562,"/")</f>
        <v>film &amp; video</v>
      </c>
      <c r="U562" t="str">
        <v>animation</v>
      </c>
    </row>
    <row r="563" spans="1:21" x14ac:dyDescent="0.25">
      <c r="A563">
        <v>561</v>
      </c>
      <c r="B563" t="s">
        <v>1166</v>
      </c>
      <c r="C563" s="3" t="s">
        <v>1167</v>
      </c>
      <c r="D563" s="16">
        <v>3000</v>
      </c>
      <c r="E563">
        <v>11091</v>
      </c>
      <c r="F563" t="str">
        <f t="shared" si="43"/>
        <v>1000 to 4999</v>
      </c>
      <c r="G563" s="19">
        <f t="shared" si="44"/>
        <v>369.7</v>
      </c>
      <c r="H563" t="s">
        <v>20</v>
      </c>
      <c r="I563">
        <v>198</v>
      </c>
      <c r="J563" s="10">
        <f t="shared" si="40"/>
        <v>56.015151515151516</v>
      </c>
      <c r="K563" t="s">
        <v>98</v>
      </c>
      <c r="L563" t="s">
        <v>99</v>
      </c>
      <c r="M563">
        <v>1318827600</v>
      </c>
      <c r="N563">
        <v>1319000400</v>
      </c>
      <c r="O563" s="8">
        <f t="shared" si="41"/>
        <v>40833.208333333336</v>
      </c>
      <c r="P563" s="8">
        <f t="shared" si="42"/>
        <v>40835.208333333336</v>
      </c>
      <c r="Q563" t="b">
        <v>0</v>
      </c>
      <c r="R563" t="b">
        <v>0</v>
      </c>
      <c r="S563" t="s">
        <v>33</v>
      </c>
      <c r="T563" t="str" cm="1">
        <f t="array" ref="T563:U563">_xlfn.TEXTSPLIT(S563,"/")</f>
        <v>theater</v>
      </c>
      <c r="U563" t="str">
        <v>plays</v>
      </c>
    </row>
    <row r="564" spans="1:21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tr">
        <f t="shared" si="43"/>
        <v>5000 to 9999</v>
      </c>
      <c r="G564" s="19">
        <f t="shared" si="44"/>
        <v>12.818181818181817</v>
      </c>
      <c r="H564" t="s">
        <v>14</v>
      </c>
      <c r="I564">
        <v>26</v>
      </c>
      <c r="J564" s="10">
        <f t="shared" si="40"/>
        <v>48.807692307692307</v>
      </c>
      <c r="K564" t="s">
        <v>98</v>
      </c>
      <c r="L564" t="s">
        <v>99</v>
      </c>
      <c r="M564">
        <v>1552366800</v>
      </c>
      <c r="N564">
        <v>1552539600</v>
      </c>
      <c r="O564" s="8">
        <f t="shared" si="41"/>
        <v>43536.208333333328</v>
      </c>
      <c r="P564" s="8">
        <f t="shared" si="42"/>
        <v>43538.208333333328</v>
      </c>
      <c r="Q564" t="b">
        <v>0</v>
      </c>
      <c r="R564" t="b">
        <v>0</v>
      </c>
      <c r="S564" t="s">
        <v>23</v>
      </c>
      <c r="T564" t="str" cm="1">
        <f t="array" ref="T564:U564">_xlfn.TEXTSPLIT(S564,"/")</f>
        <v>music</v>
      </c>
      <c r="U564" t="str">
        <v>rock</v>
      </c>
    </row>
    <row r="565" spans="1:2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tr">
        <f t="shared" si="43"/>
        <v>1000 to 4999</v>
      </c>
      <c r="G565" s="19">
        <f t="shared" si="44"/>
        <v>138.02702702702703</v>
      </c>
      <c r="H565" t="s">
        <v>20</v>
      </c>
      <c r="I565">
        <v>85</v>
      </c>
      <c r="J565" s="10">
        <f t="shared" si="40"/>
        <v>60.082352941176474</v>
      </c>
      <c r="K565" t="s">
        <v>26</v>
      </c>
      <c r="L565" t="s">
        <v>27</v>
      </c>
      <c r="M565">
        <v>1542088800</v>
      </c>
      <c r="N565">
        <v>1543816800</v>
      </c>
      <c r="O565" s="8">
        <f t="shared" si="41"/>
        <v>43417.25</v>
      </c>
      <c r="P565" s="8">
        <f t="shared" si="42"/>
        <v>43437.25</v>
      </c>
      <c r="Q565" t="b">
        <v>0</v>
      </c>
      <c r="R565" t="b">
        <v>0</v>
      </c>
      <c r="S565" t="s">
        <v>42</v>
      </c>
      <c r="T565" t="str" cm="1">
        <f t="array" ref="T565:U565">_xlfn.TEXTSPLIT(S565,"/")</f>
        <v>film &amp; video</v>
      </c>
      <c r="U565" t="str">
        <v>documentary</v>
      </c>
    </row>
    <row r="566" spans="1:2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tr">
        <f t="shared" si="43"/>
        <v>Greater than or equal to 50000</v>
      </c>
      <c r="G566" s="19">
        <f t="shared" si="44"/>
        <v>83.813278008298752</v>
      </c>
      <c r="H566" t="s">
        <v>14</v>
      </c>
      <c r="I566">
        <v>1790</v>
      </c>
      <c r="J566" s="10">
        <f t="shared" si="40"/>
        <v>78.990502793296088</v>
      </c>
      <c r="K566" t="s">
        <v>21</v>
      </c>
      <c r="L566" t="s">
        <v>22</v>
      </c>
      <c r="M566">
        <v>1426395600</v>
      </c>
      <c r="N566">
        <v>1427086800</v>
      </c>
      <c r="O566" s="8">
        <f t="shared" si="41"/>
        <v>42078.208333333328</v>
      </c>
      <c r="P566" s="8">
        <f t="shared" si="42"/>
        <v>42086.208333333328</v>
      </c>
      <c r="Q566" t="b">
        <v>0</v>
      </c>
      <c r="R566" t="b">
        <v>0</v>
      </c>
      <c r="S566" t="s">
        <v>33</v>
      </c>
      <c r="T566" t="str" cm="1">
        <f t="array" ref="T566:U566">_xlfn.TEXTSPLIT(S566,"/")</f>
        <v>theater</v>
      </c>
      <c r="U566" t="str">
        <v>plays</v>
      </c>
    </row>
    <row r="567" spans="1:21" x14ac:dyDescent="0.25">
      <c r="A567">
        <v>565</v>
      </c>
      <c r="B567" t="s">
        <v>1174</v>
      </c>
      <c r="C567" s="3" t="s">
        <v>1175</v>
      </c>
      <c r="D567" s="16">
        <v>94900</v>
      </c>
      <c r="E567">
        <v>194166</v>
      </c>
      <c r="F567" t="str">
        <f t="shared" si="43"/>
        <v>Greater than or equal to 50000</v>
      </c>
      <c r="G567" s="19">
        <f t="shared" si="44"/>
        <v>204.60063224446787</v>
      </c>
      <c r="H567" t="s">
        <v>20</v>
      </c>
      <c r="I567">
        <v>3596</v>
      </c>
      <c r="J567" s="10">
        <f t="shared" si="40"/>
        <v>53.99499443826474</v>
      </c>
      <c r="K567" t="s">
        <v>21</v>
      </c>
      <c r="L567" t="s">
        <v>22</v>
      </c>
      <c r="M567">
        <v>1321336800</v>
      </c>
      <c r="N567">
        <v>1323064800</v>
      </c>
      <c r="O567" s="8">
        <f t="shared" si="41"/>
        <v>40862.25</v>
      </c>
      <c r="P567" s="8">
        <f t="shared" si="42"/>
        <v>40882.25</v>
      </c>
      <c r="Q567" t="b">
        <v>0</v>
      </c>
      <c r="R567" t="b">
        <v>0</v>
      </c>
      <c r="S567" t="s">
        <v>33</v>
      </c>
      <c r="T567" t="str" cm="1">
        <f t="array" ref="T567:U567">_xlfn.TEXTSPLIT(S567,"/")</f>
        <v>theater</v>
      </c>
      <c r="U567" t="str">
        <v>plays</v>
      </c>
    </row>
    <row r="568" spans="1:2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tr">
        <f t="shared" si="43"/>
        <v>5000 to 9999</v>
      </c>
      <c r="G568" s="19">
        <f t="shared" si="44"/>
        <v>44.344086021505376</v>
      </c>
      <c r="H568" t="s">
        <v>14</v>
      </c>
      <c r="I568">
        <v>37</v>
      </c>
      <c r="J568" s="10">
        <f t="shared" si="40"/>
        <v>111.45945945945945</v>
      </c>
      <c r="K568" t="s">
        <v>21</v>
      </c>
      <c r="L568" t="s">
        <v>22</v>
      </c>
      <c r="M568">
        <v>1456293600</v>
      </c>
      <c r="N568">
        <v>1458277200</v>
      </c>
      <c r="O568" s="8">
        <f t="shared" si="41"/>
        <v>42424.25</v>
      </c>
      <c r="P568" s="8">
        <f t="shared" si="42"/>
        <v>42447.208333333328</v>
      </c>
      <c r="Q568" t="b">
        <v>0</v>
      </c>
      <c r="R568" t="b">
        <v>1</v>
      </c>
      <c r="S568" t="s">
        <v>50</v>
      </c>
      <c r="T568" t="str" cm="1">
        <f t="array" ref="T568:U568">_xlfn.TEXTSPLIT(S568,"/")</f>
        <v>music</v>
      </c>
      <c r="U568" t="str">
        <v>electric music</v>
      </c>
    </row>
    <row r="569" spans="1:21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tr">
        <f t="shared" si="43"/>
        <v>5000 to 9999</v>
      </c>
      <c r="G569" s="19">
        <f t="shared" si="44"/>
        <v>218.60294117647058</v>
      </c>
      <c r="H569" t="s">
        <v>20</v>
      </c>
      <c r="I569">
        <v>244</v>
      </c>
      <c r="J569" s="10">
        <f t="shared" si="40"/>
        <v>60.922131147540981</v>
      </c>
      <c r="K569" t="s">
        <v>21</v>
      </c>
      <c r="L569" t="s">
        <v>22</v>
      </c>
      <c r="M569">
        <v>1404968400</v>
      </c>
      <c r="N569">
        <v>1405141200</v>
      </c>
      <c r="O569" s="8">
        <f t="shared" si="41"/>
        <v>41830.208333333336</v>
      </c>
      <c r="P569" s="8">
        <f t="shared" si="42"/>
        <v>41832.208333333336</v>
      </c>
      <c r="Q569" t="b">
        <v>0</v>
      </c>
      <c r="R569" t="b">
        <v>0</v>
      </c>
      <c r="S569" t="s">
        <v>23</v>
      </c>
      <c r="T569" t="str" cm="1">
        <f t="array" ref="T569:U569">_xlfn.TEXTSPLIT(S569,"/")</f>
        <v>music</v>
      </c>
      <c r="U569" t="str">
        <v>rock</v>
      </c>
    </row>
    <row r="570" spans="1:21" x14ac:dyDescent="0.25">
      <c r="A570">
        <v>568</v>
      </c>
      <c r="B570" t="s">
        <v>1180</v>
      </c>
      <c r="C570" s="3" t="s">
        <v>1181</v>
      </c>
      <c r="D570" s="16">
        <v>72400</v>
      </c>
      <c r="E570">
        <v>134688</v>
      </c>
      <c r="F570" t="str">
        <f t="shared" si="43"/>
        <v>Greater than or equal to 50000</v>
      </c>
      <c r="G570" s="19">
        <f t="shared" si="44"/>
        <v>186.03314917127071</v>
      </c>
      <c r="H570" t="s">
        <v>20</v>
      </c>
      <c r="I570">
        <v>5180</v>
      </c>
      <c r="J570" s="10">
        <f t="shared" si="40"/>
        <v>26.0015444015444</v>
      </c>
      <c r="K570" t="s">
        <v>21</v>
      </c>
      <c r="L570" t="s">
        <v>22</v>
      </c>
      <c r="M570">
        <v>1279170000</v>
      </c>
      <c r="N570">
        <v>1283058000</v>
      </c>
      <c r="O570" s="8">
        <f t="shared" si="41"/>
        <v>40374.208333333336</v>
      </c>
      <c r="P570" s="8">
        <f t="shared" si="42"/>
        <v>40419.208333333336</v>
      </c>
      <c r="Q570" t="b">
        <v>0</v>
      </c>
      <c r="R570" t="b">
        <v>0</v>
      </c>
      <c r="S570" t="s">
        <v>33</v>
      </c>
      <c r="T570" t="str" cm="1">
        <f t="array" ref="T570:U570">_xlfn.TEXTSPLIT(S570,"/")</f>
        <v>theater</v>
      </c>
      <c r="U570" t="str">
        <v>plays</v>
      </c>
    </row>
    <row r="571" spans="1:2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tr">
        <f t="shared" si="43"/>
        <v>20000 to 24999</v>
      </c>
      <c r="G571" s="19">
        <f t="shared" si="44"/>
        <v>237.33830845771143</v>
      </c>
      <c r="H571" t="s">
        <v>20</v>
      </c>
      <c r="I571">
        <v>589</v>
      </c>
      <c r="J571" s="10">
        <f t="shared" si="40"/>
        <v>80.993208828522924</v>
      </c>
      <c r="K571" t="s">
        <v>107</v>
      </c>
      <c r="L571" t="s">
        <v>108</v>
      </c>
      <c r="M571">
        <v>1294725600</v>
      </c>
      <c r="N571">
        <v>1295762400</v>
      </c>
      <c r="O571" s="8">
        <f t="shared" si="41"/>
        <v>40554.25</v>
      </c>
      <c r="P571" s="8">
        <f t="shared" si="42"/>
        <v>40566.25</v>
      </c>
      <c r="Q571" t="b">
        <v>0</v>
      </c>
      <c r="R571" t="b">
        <v>0</v>
      </c>
      <c r="S571" t="s">
        <v>71</v>
      </c>
      <c r="T571" t="str" cm="1">
        <f t="array" ref="T571:U571">_xlfn.TEXTSPLIT(S571,"/")</f>
        <v>film &amp; video</v>
      </c>
      <c r="U571" t="str">
        <v>animation</v>
      </c>
    </row>
    <row r="572" spans="1:2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tr">
        <f t="shared" si="43"/>
        <v>30000 to 34999</v>
      </c>
      <c r="G572" s="19">
        <f t="shared" si="44"/>
        <v>305.65384615384613</v>
      </c>
      <c r="H572" t="s">
        <v>20</v>
      </c>
      <c r="I572">
        <v>2725</v>
      </c>
      <c r="J572" s="10">
        <f t="shared" si="40"/>
        <v>34.995963302752294</v>
      </c>
      <c r="K572" t="s">
        <v>21</v>
      </c>
      <c r="L572" t="s">
        <v>22</v>
      </c>
      <c r="M572">
        <v>1419055200</v>
      </c>
      <c r="N572">
        <v>1419573600</v>
      </c>
      <c r="O572" s="8">
        <f t="shared" si="41"/>
        <v>41993.25</v>
      </c>
      <c r="P572" s="8">
        <f t="shared" si="42"/>
        <v>41999.25</v>
      </c>
      <c r="Q572" t="b">
        <v>0</v>
      </c>
      <c r="R572" t="b">
        <v>1</v>
      </c>
      <c r="S572" t="s">
        <v>23</v>
      </c>
      <c r="T572" t="str" cm="1">
        <f t="array" ref="T572:U572">_xlfn.TEXTSPLIT(S572,"/")</f>
        <v>music</v>
      </c>
      <c r="U572" t="str">
        <v>rock</v>
      </c>
    </row>
    <row r="573" spans="1:2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tr">
        <f t="shared" si="43"/>
        <v>1000 to 4999</v>
      </c>
      <c r="G573" s="19">
        <f t="shared" si="44"/>
        <v>94.142857142857139</v>
      </c>
      <c r="H573" t="s">
        <v>14</v>
      </c>
      <c r="I573">
        <v>35</v>
      </c>
      <c r="J573" s="10">
        <f t="shared" si="40"/>
        <v>94.142857142857139</v>
      </c>
      <c r="K573" t="s">
        <v>107</v>
      </c>
      <c r="L573" t="s">
        <v>108</v>
      </c>
      <c r="M573">
        <v>1434690000</v>
      </c>
      <c r="N573">
        <v>1438750800</v>
      </c>
      <c r="O573" s="8">
        <f t="shared" si="41"/>
        <v>42174.208333333328</v>
      </c>
      <c r="P573" s="8">
        <f t="shared" si="42"/>
        <v>42221.208333333328</v>
      </c>
      <c r="Q573" t="b">
        <v>0</v>
      </c>
      <c r="R573" t="b">
        <v>0</v>
      </c>
      <c r="S573" t="s">
        <v>100</v>
      </c>
      <c r="T573" t="str" cm="1">
        <f t="array" ref="T573:U573">_xlfn.TEXTSPLIT(S573,"/")</f>
        <v>film &amp; video</v>
      </c>
      <c r="U573" t="str">
        <v>shorts</v>
      </c>
    </row>
    <row r="574" spans="1:2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tr">
        <f t="shared" si="43"/>
        <v>5000 to 9999</v>
      </c>
      <c r="G574" s="19">
        <f t="shared" si="44"/>
        <v>54.400000000000006</v>
      </c>
      <c r="H574" t="s">
        <v>74</v>
      </c>
      <c r="I574">
        <v>94</v>
      </c>
      <c r="J574" s="10">
        <f t="shared" si="40"/>
        <v>52.085106382978722</v>
      </c>
      <c r="K574" t="s">
        <v>21</v>
      </c>
      <c r="L574" t="s">
        <v>22</v>
      </c>
      <c r="M574">
        <v>1443416400</v>
      </c>
      <c r="N574">
        <v>1444798800</v>
      </c>
      <c r="O574" s="8">
        <f t="shared" si="41"/>
        <v>42275.208333333328</v>
      </c>
      <c r="P574" s="8">
        <f t="shared" si="42"/>
        <v>42291.208333333328</v>
      </c>
      <c r="Q574" t="b">
        <v>0</v>
      </c>
      <c r="R574" t="b">
        <v>1</v>
      </c>
      <c r="S574" t="s">
        <v>23</v>
      </c>
      <c r="T574" t="str" cm="1">
        <f t="array" ref="T574:U574">_xlfn.TEXTSPLIT(S574,"/")</f>
        <v>music</v>
      </c>
      <c r="U574" t="str">
        <v>rock</v>
      </c>
    </row>
    <row r="575" spans="1:2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tr">
        <f t="shared" si="43"/>
        <v>5000 to 9999</v>
      </c>
      <c r="G575" s="19">
        <f t="shared" si="44"/>
        <v>111.88059701492537</v>
      </c>
      <c r="H575" t="s">
        <v>20</v>
      </c>
      <c r="I575">
        <v>300</v>
      </c>
      <c r="J575" s="10">
        <f t="shared" si="40"/>
        <v>24.986666666666668</v>
      </c>
      <c r="K575" t="s">
        <v>21</v>
      </c>
      <c r="L575" t="s">
        <v>22</v>
      </c>
      <c r="M575">
        <v>1399006800</v>
      </c>
      <c r="N575">
        <v>1399179600</v>
      </c>
      <c r="O575" s="8">
        <f t="shared" si="41"/>
        <v>41761.208333333336</v>
      </c>
      <c r="P575" s="8">
        <f t="shared" si="42"/>
        <v>41763.208333333336</v>
      </c>
      <c r="Q575" t="b">
        <v>0</v>
      </c>
      <c r="R575" t="b">
        <v>0</v>
      </c>
      <c r="S575" t="s">
        <v>1029</v>
      </c>
      <c r="T575" t="str" cm="1">
        <f t="array" ref="T575:U575">_xlfn.TEXTSPLIT(S575,"/")</f>
        <v>journalism</v>
      </c>
      <c r="U575" t="str">
        <v>audio</v>
      </c>
    </row>
    <row r="576" spans="1:2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tr">
        <f t="shared" si="43"/>
        <v>1000 to 4999</v>
      </c>
      <c r="G576" s="19">
        <f t="shared" si="44"/>
        <v>369.14814814814815</v>
      </c>
      <c r="H576" t="s">
        <v>20</v>
      </c>
      <c r="I576">
        <v>144</v>
      </c>
      <c r="J576" s="10">
        <f t="shared" si="40"/>
        <v>69.215277777777771</v>
      </c>
      <c r="K576" t="s">
        <v>21</v>
      </c>
      <c r="L576" t="s">
        <v>22</v>
      </c>
      <c r="M576">
        <v>1575698400</v>
      </c>
      <c r="N576">
        <v>1576562400</v>
      </c>
      <c r="O576" s="8">
        <f t="shared" si="41"/>
        <v>43806.25</v>
      </c>
      <c r="P576" s="8">
        <f t="shared" si="42"/>
        <v>43816.25</v>
      </c>
      <c r="Q576" t="b">
        <v>0</v>
      </c>
      <c r="R576" t="b">
        <v>1</v>
      </c>
      <c r="S576" t="s">
        <v>17</v>
      </c>
      <c r="T576" t="str" cm="1">
        <f t="array" ref="T576:U576">_xlfn.TEXTSPLIT(S576,"/")</f>
        <v>food</v>
      </c>
      <c r="U576" t="str">
        <v>food trucks</v>
      </c>
    </row>
    <row r="577" spans="1:2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tr">
        <f t="shared" si="43"/>
        <v>Greater than or equal to 50000</v>
      </c>
      <c r="G577" s="19">
        <f t="shared" si="44"/>
        <v>62.930372148859547</v>
      </c>
      <c r="H577" t="s">
        <v>14</v>
      </c>
      <c r="I577">
        <v>558</v>
      </c>
      <c r="J577" s="10">
        <f t="shared" si="40"/>
        <v>93.944444444444443</v>
      </c>
      <c r="K577" t="s">
        <v>21</v>
      </c>
      <c r="L577" t="s">
        <v>22</v>
      </c>
      <c r="M577">
        <v>1400562000</v>
      </c>
      <c r="N577">
        <v>1400821200</v>
      </c>
      <c r="O577" s="8">
        <f t="shared" si="41"/>
        <v>41779.208333333336</v>
      </c>
      <c r="P577" s="8">
        <f t="shared" si="42"/>
        <v>41782.208333333336</v>
      </c>
      <c r="Q577" t="b">
        <v>0</v>
      </c>
      <c r="R577" t="b">
        <v>1</v>
      </c>
      <c r="S577" t="s">
        <v>33</v>
      </c>
      <c r="T577" t="str" cm="1">
        <f t="array" ref="T577:U577">_xlfn.TEXTSPLIT(S577,"/")</f>
        <v>theater</v>
      </c>
      <c r="U577" t="str">
        <v>plays</v>
      </c>
    </row>
    <row r="578" spans="1:21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tr">
        <f t="shared" si="43"/>
        <v>5000 to 9999</v>
      </c>
      <c r="G578" s="19">
        <f t="shared" si="44"/>
        <v>64.927835051546396</v>
      </c>
      <c r="H578" t="s">
        <v>14</v>
      </c>
      <c r="I578">
        <v>64</v>
      </c>
      <c r="J578" s="10">
        <f t="shared" ref="J578:J641" si="45">IFERROR(E578/I578,0)</f>
        <v>98.40625</v>
      </c>
      <c r="K578" t="s">
        <v>21</v>
      </c>
      <c r="L578" t="s">
        <v>22</v>
      </c>
      <c r="M578">
        <v>1509512400</v>
      </c>
      <c r="N578">
        <v>1510984800</v>
      </c>
      <c r="O578" s="8">
        <f t="shared" ref="O578:O641" si="46">(((M578/60)/60)/24)+DATE(1970,1,1)</f>
        <v>43040.208333333328</v>
      </c>
      <c r="P578" s="8">
        <f t="shared" ref="P578:P641" si="47">(((N578/60)/60)/24)+DATE(1970,1,1)</f>
        <v>43057.25</v>
      </c>
      <c r="Q578" t="b">
        <v>0</v>
      </c>
      <c r="R578" t="b">
        <v>0</v>
      </c>
      <c r="S578" t="s">
        <v>33</v>
      </c>
      <c r="T578" t="str" cm="1">
        <f t="array" ref="T578:U578">_xlfn.TEXTSPLIT(S578,"/")</f>
        <v>theater</v>
      </c>
      <c r="U578" t="str">
        <v>plays</v>
      </c>
    </row>
    <row r="579" spans="1:2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tr">
        <f t="shared" ref="F579:F642" si="48">IF(D579&lt;1000,"Less Than 1000",IF(AND(D579&gt;=1000,D579&lt;=4999),"1000 to 4999",IF(AND(D579&gt;=5000,D579&lt;=9999),"5000 to 9999",IF(AND(D579&gt;=10000,D579&lt;=14999),"10000 to 14999",IF(AND(D579&gt;=15000,D579&lt;=19999),"15000 to 19999",IF(AND(D579&gt;=20000,D579&lt;=24999),"20000 to 24999",IF(AND(D579&gt;=25000,D579&lt;=29999),"25000 to 29999",IF(AND(D579&gt;=30000,D579&lt;=34999),"30000 to 34999",IF(AND(D579&gt;=35000,D579&lt;=39999),"35000 to 39999",IF(AND(D579&gt;=40000,D579&lt;=44999),"40000 to 44999",IF(AND(D579&gt;=45000,D579&lt;=49999),"45000 to 49999",IF(D579&gt;=50000,"Greater than or equal to 50000"))))))))))))</f>
        <v>5000 to 9999</v>
      </c>
      <c r="G579" s="19">
        <f t="shared" ref="G579:G642" si="49">(E579/D579)*100</f>
        <v>18.853658536585368</v>
      </c>
      <c r="H579" t="s">
        <v>74</v>
      </c>
      <c r="I579">
        <v>37</v>
      </c>
      <c r="J579" s="10">
        <f t="shared" si="45"/>
        <v>41.783783783783782</v>
      </c>
      <c r="K579" t="s">
        <v>21</v>
      </c>
      <c r="L579" t="s">
        <v>22</v>
      </c>
      <c r="M579">
        <v>1299823200</v>
      </c>
      <c r="N579">
        <v>1302066000</v>
      </c>
      <c r="O579" s="8">
        <f t="shared" si="46"/>
        <v>40613.25</v>
      </c>
      <c r="P579" s="8">
        <f t="shared" si="47"/>
        <v>40639.208333333336</v>
      </c>
      <c r="Q579" t="b">
        <v>0</v>
      </c>
      <c r="R579" t="b">
        <v>0</v>
      </c>
      <c r="S579" t="s">
        <v>159</v>
      </c>
      <c r="T579" t="str" cm="1">
        <f t="array" ref="T579:U579">_xlfn.TEXTSPLIT(S579,"/")</f>
        <v>music</v>
      </c>
      <c r="U579" t="str">
        <v>jazz</v>
      </c>
    </row>
    <row r="580" spans="1:2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tr">
        <f t="shared" si="48"/>
        <v>Greater than or equal to 50000</v>
      </c>
      <c r="G580" s="19">
        <f t="shared" si="49"/>
        <v>16.754404145077721</v>
      </c>
      <c r="H580" t="s">
        <v>14</v>
      </c>
      <c r="I580">
        <v>245</v>
      </c>
      <c r="J580" s="10">
        <f t="shared" si="45"/>
        <v>65.991836734693877</v>
      </c>
      <c r="K580" t="s">
        <v>21</v>
      </c>
      <c r="L580" t="s">
        <v>22</v>
      </c>
      <c r="M580">
        <v>1322719200</v>
      </c>
      <c r="N580">
        <v>1322978400</v>
      </c>
      <c r="O580" s="8">
        <f t="shared" si="46"/>
        <v>40878.25</v>
      </c>
      <c r="P580" s="8">
        <f t="shared" si="47"/>
        <v>40881.25</v>
      </c>
      <c r="Q580" t="b">
        <v>0</v>
      </c>
      <c r="R580" t="b">
        <v>0</v>
      </c>
      <c r="S580" t="s">
        <v>474</v>
      </c>
      <c r="T580" t="str" cm="1">
        <f t="array" ref="T580:U580">_xlfn.TEXTSPLIT(S580,"/")</f>
        <v>film &amp; video</v>
      </c>
      <c r="U580" t="str">
        <v>science fiction</v>
      </c>
    </row>
    <row r="581" spans="1:2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tr">
        <f t="shared" si="48"/>
        <v>5000 to 9999</v>
      </c>
      <c r="G581" s="19">
        <f t="shared" si="49"/>
        <v>101.11290322580646</v>
      </c>
      <c r="H581" t="s">
        <v>20</v>
      </c>
      <c r="I581">
        <v>87</v>
      </c>
      <c r="J581" s="10">
        <f t="shared" si="45"/>
        <v>72.05747126436782</v>
      </c>
      <c r="K581" t="s">
        <v>21</v>
      </c>
      <c r="L581" t="s">
        <v>22</v>
      </c>
      <c r="M581">
        <v>1312693200</v>
      </c>
      <c r="N581">
        <v>1313730000</v>
      </c>
      <c r="O581" s="8">
        <f t="shared" si="46"/>
        <v>40762.208333333336</v>
      </c>
      <c r="P581" s="8">
        <f t="shared" si="47"/>
        <v>40774.208333333336</v>
      </c>
      <c r="Q581" t="b">
        <v>0</v>
      </c>
      <c r="R581" t="b">
        <v>0</v>
      </c>
      <c r="S581" t="s">
        <v>159</v>
      </c>
      <c r="T581" t="str" cm="1">
        <f t="array" ref="T581:U581">_xlfn.TEXTSPLIT(S581,"/")</f>
        <v>music</v>
      </c>
      <c r="U581" t="str">
        <v>jazz</v>
      </c>
    </row>
    <row r="582" spans="1:21" x14ac:dyDescent="0.25">
      <c r="A582">
        <v>580</v>
      </c>
      <c r="B582" t="s">
        <v>556</v>
      </c>
      <c r="C582" s="3" t="s">
        <v>1204</v>
      </c>
      <c r="D582" s="16">
        <v>43800</v>
      </c>
      <c r="E582">
        <v>149578</v>
      </c>
      <c r="F582" t="str">
        <f t="shared" si="48"/>
        <v>40000 to 44999</v>
      </c>
      <c r="G582" s="19">
        <f t="shared" si="49"/>
        <v>341.5022831050228</v>
      </c>
      <c r="H582" t="s">
        <v>20</v>
      </c>
      <c r="I582">
        <v>3116</v>
      </c>
      <c r="J582" s="10">
        <f t="shared" si="45"/>
        <v>48.003209242618745</v>
      </c>
      <c r="K582" t="s">
        <v>21</v>
      </c>
      <c r="L582" t="s">
        <v>22</v>
      </c>
      <c r="M582">
        <v>1393394400</v>
      </c>
      <c r="N582">
        <v>1394085600</v>
      </c>
      <c r="O582" s="8">
        <f t="shared" si="46"/>
        <v>41696.25</v>
      </c>
      <c r="P582" s="8">
        <f t="shared" si="47"/>
        <v>41704.25</v>
      </c>
      <c r="Q582" t="b">
        <v>0</v>
      </c>
      <c r="R582" t="b">
        <v>0</v>
      </c>
      <c r="S582" t="s">
        <v>33</v>
      </c>
      <c r="T582" t="str" cm="1">
        <f t="array" ref="T582:U582">_xlfn.TEXTSPLIT(S582,"/")</f>
        <v>theater</v>
      </c>
      <c r="U582" t="str">
        <v>plays</v>
      </c>
    </row>
    <row r="583" spans="1:2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tr">
        <f t="shared" si="48"/>
        <v>5000 to 9999</v>
      </c>
      <c r="G583" s="19">
        <f t="shared" si="49"/>
        <v>64.016666666666666</v>
      </c>
      <c r="H583" t="s">
        <v>14</v>
      </c>
      <c r="I583">
        <v>71</v>
      </c>
      <c r="J583" s="10">
        <f t="shared" si="45"/>
        <v>54.098591549295776</v>
      </c>
      <c r="K583" t="s">
        <v>21</v>
      </c>
      <c r="L583" t="s">
        <v>22</v>
      </c>
      <c r="M583">
        <v>1304053200</v>
      </c>
      <c r="N583">
        <v>1305349200</v>
      </c>
      <c r="O583" s="8">
        <f t="shared" si="46"/>
        <v>40662.208333333336</v>
      </c>
      <c r="P583" s="8">
        <f t="shared" si="47"/>
        <v>40677.208333333336</v>
      </c>
      <c r="Q583" t="b">
        <v>0</v>
      </c>
      <c r="R583" t="b">
        <v>0</v>
      </c>
      <c r="S583" t="s">
        <v>28</v>
      </c>
      <c r="T583" t="str" cm="1">
        <f t="array" ref="T583:U583">_xlfn.TEXTSPLIT(S583,"/")</f>
        <v>technology</v>
      </c>
      <c r="U583" t="str">
        <v>web</v>
      </c>
    </row>
    <row r="584" spans="1:2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tr">
        <f t="shared" si="48"/>
        <v>5000 to 9999</v>
      </c>
      <c r="G584" s="19">
        <f t="shared" si="49"/>
        <v>52.080459770114942</v>
      </c>
      <c r="H584" t="s">
        <v>14</v>
      </c>
      <c r="I584">
        <v>42</v>
      </c>
      <c r="J584" s="10">
        <f t="shared" si="45"/>
        <v>107.88095238095238</v>
      </c>
      <c r="K584" t="s">
        <v>21</v>
      </c>
      <c r="L584" t="s">
        <v>22</v>
      </c>
      <c r="M584">
        <v>1433912400</v>
      </c>
      <c r="N584">
        <v>1434344400</v>
      </c>
      <c r="O584" s="8">
        <f t="shared" si="46"/>
        <v>42165.208333333328</v>
      </c>
      <c r="P584" s="8">
        <f t="shared" si="47"/>
        <v>42170.208333333328</v>
      </c>
      <c r="Q584" t="b">
        <v>0</v>
      </c>
      <c r="R584" t="b">
        <v>1</v>
      </c>
      <c r="S584" t="s">
        <v>89</v>
      </c>
      <c r="T584" t="str" cm="1">
        <f t="array" ref="T584:U584">_xlfn.TEXTSPLIT(S584,"/")</f>
        <v>games</v>
      </c>
      <c r="U584" t="str">
        <v>video games</v>
      </c>
    </row>
    <row r="585" spans="1:21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tr">
        <f t="shared" si="48"/>
        <v>15000 to 19999</v>
      </c>
      <c r="G585" s="19">
        <f t="shared" si="49"/>
        <v>322.40211640211641</v>
      </c>
      <c r="H585" t="s">
        <v>20</v>
      </c>
      <c r="I585">
        <v>909</v>
      </c>
      <c r="J585" s="10">
        <f t="shared" si="45"/>
        <v>67.034103410341032</v>
      </c>
      <c r="K585" t="s">
        <v>21</v>
      </c>
      <c r="L585" t="s">
        <v>22</v>
      </c>
      <c r="M585">
        <v>1329717600</v>
      </c>
      <c r="N585">
        <v>1331186400</v>
      </c>
      <c r="O585" s="8">
        <f t="shared" si="46"/>
        <v>40959.25</v>
      </c>
      <c r="P585" s="8">
        <f t="shared" si="47"/>
        <v>40976.25</v>
      </c>
      <c r="Q585" t="b">
        <v>0</v>
      </c>
      <c r="R585" t="b">
        <v>0</v>
      </c>
      <c r="S585" t="s">
        <v>42</v>
      </c>
      <c r="T585" t="str" cm="1">
        <f t="array" ref="T585:U585">_xlfn.TEXTSPLIT(S585,"/")</f>
        <v>film &amp; video</v>
      </c>
      <c r="U585" t="str">
        <v>documentary</v>
      </c>
    </row>
    <row r="586" spans="1:2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tr">
        <f t="shared" si="48"/>
        <v>Greater than or equal to 50000</v>
      </c>
      <c r="G586" s="19">
        <f t="shared" si="49"/>
        <v>119.50810185185186</v>
      </c>
      <c r="H586" t="s">
        <v>20</v>
      </c>
      <c r="I586">
        <v>1613</v>
      </c>
      <c r="J586" s="10">
        <f t="shared" si="45"/>
        <v>64.01425914445133</v>
      </c>
      <c r="K586" t="s">
        <v>21</v>
      </c>
      <c r="L586" t="s">
        <v>22</v>
      </c>
      <c r="M586">
        <v>1335330000</v>
      </c>
      <c r="N586">
        <v>1336539600</v>
      </c>
      <c r="O586" s="8">
        <f t="shared" si="46"/>
        <v>41024.208333333336</v>
      </c>
      <c r="P586" s="8">
        <f t="shared" si="47"/>
        <v>41038.208333333336</v>
      </c>
      <c r="Q586" t="b">
        <v>0</v>
      </c>
      <c r="R586" t="b">
        <v>0</v>
      </c>
      <c r="S586" t="s">
        <v>28</v>
      </c>
      <c r="T586" t="str" cm="1">
        <f t="array" ref="T586:U586">_xlfn.TEXTSPLIT(S586,"/")</f>
        <v>technology</v>
      </c>
      <c r="U586" t="str">
        <v>web</v>
      </c>
    </row>
    <row r="587" spans="1:2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tr">
        <f t="shared" si="48"/>
        <v>5000 to 9999</v>
      </c>
      <c r="G587" s="19">
        <f t="shared" si="49"/>
        <v>146.79775280898878</v>
      </c>
      <c r="H587" t="s">
        <v>20</v>
      </c>
      <c r="I587">
        <v>136</v>
      </c>
      <c r="J587" s="10">
        <f t="shared" si="45"/>
        <v>96.066176470588232</v>
      </c>
      <c r="K587" t="s">
        <v>21</v>
      </c>
      <c r="L587" t="s">
        <v>22</v>
      </c>
      <c r="M587">
        <v>1268888400</v>
      </c>
      <c r="N587">
        <v>1269752400</v>
      </c>
      <c r="O587" s="8">
        <f t="shared" si="46"/>
        <v>40255.208333333336</v>
      </c>
      <c r="P587" s="8">
        <f t="shared" si="47"/>
        <v>40265.208333333336</v>
      </c>
      <c r="Q587" t="b">
        <v>0</v>
      </c>
      <c r="R587" t="b">
        <v>0</v>
      </c>
      <c r="S587" t="s">
        <v>206</v>
      </c>
      <c r="T587" t="str" cm="1">
        <f t="array" ref="T587:U587">_xlfn.TEXTSPLIT(S587,"/")</f>
        <v>publishing</v>
      </c>
      <c r="U587" t="str">
        <v>translations</v>
      </c>
    </row>
    <row r="588" spans="1:2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tr">
        <f t="shared" si="48"/>
        <v>Less Than 1000</v>
      </c>
      <c r="G588" s="19">
        <f t="shared" si="49"/>
        <v>950.57142857142856</v>
      </c>
      <c r="H588" t="s">
        <v>20</v>
      </c>
      <c r="I588">
        <v>130</v>
      </c>
      <c r="J588" s="10">
        <f t="shared" si="45"/>
        <v>51.184615384615384</v>
      </c>
      <c r="K588" t="s">
        <v>21</v>
      </c>
      <c r="L588" t="s">
        <v>22</v>
      </c>
      <c r="M588">
        <v>1289973600</v>
      </c>
      <c r="N588">
        <v>1291615200</v>
      </c>
      <c r="O588" s="8">
        <f t="shared" si="46"/>
        <v>40499.25</v>
      </c>
      <c r="P588" s="8">
        <f t="shared" si="47"/>
        <v>40518.25</v>
      </c>
      <c r="Q588" t="b">
        <v>0</v>
      </c>
      <c r="R588" t="b">
        <v>0</v>
      </c>
      <c r="S588" t="s">
        <v>23</v>
      </c>
      <c r="T588" t="str" cm="1">
        <f t="array" ref="T588:U588">_xlfn.TEXTSPLIT(S588,"/")</f>
        <v>music</v>
      </c>
      <c r="U588" t="str">
        <v>rock</v>
      </c>
    </row>
    <row r="589" spans="1:2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tr">
        <f t="shared" si="48"/>
        <v>5000 to 9999</v>
      </c>
      <c r="G589" s="19">
        <f t="shared" si="49"/>
        <v>72.893617021276597</v>
      </c>
      <c r="H589" t="s">
        <v>14</v>
      </c>
      <c r="I589">
        <v>156</v>
      </c>
      <c r="J589" s="10">
        <f t="shared" si="45"/>
        <v>43.92307692307692</v>
      </c>
      <c r="K589" t="s">
        <v>15</v>
      </c>
      <c r="L589" t="s">
        <v>16</v>
      </c>
      <c r="M589">
        <v>1547877600</v>
      </c>
      <c r="N589">
        <v>1552366800</v>
      </c>
      <c r="O589" s="8">
        <f t="shared" si="46"/>
        <v>43484.25</v>
      </c>
      <c r="P589" s="8">
        <f t="shared" si="47"/>
        <v>43536.208333333328</v>
      </c>
      <c r="Q589" t="b">
        <v>0</v>
      </c>
      <c r="R589" t="b">
        <v>1</v>
      </c>
      <c r="S589" t="s">
        <v>17</v>
      </c>
      <c r="T589" t="str" cm="1">
        <f t="array" ref="T589:U589">_xlfn.TEXTSPLIT(S589,"/")</f>
        <v>food</v>
      </c>
      <c r="U589" t="str">
        <v>food trucks</v>
      </c>
    </row>
    <row r="590" spans="1:2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tr">
        <f t="shared" si="48"/>
        <v>Greater than or equal to 50000</v>
      </c>
      <c r="G590" s="19">
        <f t="shared" si="49"/>
        <v>79.008248730964468</v>
      </c>
      <c r="H590" t="s">
        <v>14</v>
      </c>
      <c r="I590">
        <v>1368</v>
      </c>
      <c r="J590" s="10">
        <f t="shared" si="45"/>
        <v>91.021198830409361</v>
      </c>
      <c r="K590" t="s">
        <v>40</v>
      </c>
      <c r="L590" t="s">
        <v>41</v>
      </c>
      <c r="M590">
        <v>1269493200</v>
      </c>
      <c r="N590">
        <v>1272171600</v>
      </c>
      <c r="O590" s="8">
        <f t="shared" si="46"/>
        <v>40262.208333333336</v>
      </c>
      <c r="P590" s="8">
        <f t="shared" si="47"/>
        <v>40293.208333333336</v>
      </c>
      <c r="Q590" t="b">
        <v>0</v>
      </c>
      <c r="R590" t="b">
        <v>0</v>
      </c>
      <c r="S590" t="s">
        <v>33</v>
      </c>
      <c r="T590" t="str" cm="1">
        <f t="array" ref="T590:U590">_xlfn.TEXTSPLIT(S590,"/")</f>
        <v>theater</v>
      </c>
      <c r="U590" t="str">
        <v>plays</v>
      </c>
    </row>
    <row r="591" spans="1:2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tr">
        <f t="shared" si="48"/>
        <v>5000 to 9999</v>
      </c>
      <c r="G591" s="19">
        <f t="shared" si="49"/>
        <v>64.721518987341781</v>
      </c>
      <c r="H591" t="s">
        <v>14</v>
      </c>
      <c r="I591">
        <v>102</v>
      </c>
      <c r="J591" s="10">
        <f t="shared" si="45"/>
        <v>50.127450980392155</v>
      </c>
      <c r="K591" t="s">
        <v>21</v>
      </c>
      <c r="L591" t="s">
        <v>22</v>
      </c>
      <c r="M591">
        <v>1436072400</v>
      </c>
      <c r="N591">
        <v>1436677200</v>
      </c>
      <c r="O591" s="8">
        <f t="shared" si="46"/>
        <v>42190.208333333328</v>
      </c>
      <c r="P591" s="8">
        <f t="shared" si="47"/>
        <v>42197.208333333328</v>
      </c>
      <c r="Q591" t="b">
        <v>0</v>
      </c>
      <c r="R591" t="b">
        <v>0</v>
      </c>
      <c r="S591" t="s">
        <v>42</v>
      </c>
      <c r="T591" t="str" cm="1">
        <f t="array" ref="T591:U591">_xlfn.TEXTSPLIT(S591,"/")</f>
        <v>film &amp; video</v>
      </c>
      <c r="U591" t="str">
        <v>documentary</v>
      </c>
    </row>
    <row r="592" spans="1:21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tr">
        <f t="shared" si="48"/>
        <v>5000 to 9999</v>
      </c>
      <c r="G592" s="19">
        <f t="shared" si="49"/>
        <v>82.028169014084511</v>
      </c>
      <c r="H592" t="s">
        <v>14</v>
      </c>
      <c r="I592">
        <v>86</v>
      </c>
      <c r="J592" s="10">
        <f t="shared" si="45"/>
        <v>67.720930232558146</v>
      </c>
      <c r="K592" t="s">
        <v>26</v>
      </c>
      <c r="L592" t="s">
        <v>27</v>
      </c>
      <c r="M592">
        <v>1419141600</v>
      </c>
      <c r="N592">
        <v>1420092000</v>
      </c>
      <c r="O592" s="8">
        <f t="shared" si="46"/>
        <v>41994.25</v>
      </c>
      <c r="P592" s="8">
        <f t="shared" si="47"/>
        <v>42005.25</v>
      </c>
      <c r="Q592" t="b">
        <v>0</v>
      </c>
      <c r="R592" t="b">
        <v>0</v>
      </c>
      <c r="S592" t="s">
        <v>133</v>
      </c>
      <c r="T592" t="str" cm="1">
        <f t="array" ref="T592:U592">_xlfn.TEXTSPLIT(S592,"/")</f>
        <v>publishing</v>
      </c>
      <c r="U592" t="str">
        <v>radio &amp; podcasts</v>
      </c>
    </row>
    <row r="593" spans="1:2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tr">
        <f t="shared" si="48"/>
        <v>Less Than 1000</v>
      </c>
      <c r="G593" s="19">
        <f t="shared" si="49"/>
        <v>1037.6666666666667</v>
      </c>
      <c r="H593" t="s">
        <v>20</v>
      </c>
      <c r="I593">
        <v>102</v>
      </c>
      <c r="J593" s="10">
        <f t="shared" si="45"/>
        <v>61.03921568627451</v>
      </c>
      <c r="K593" t="s">
        <v>21</v>
      </c>
      <c r="L593" t="s">
        <v>22</v>
      </c>
      <c r="M593">
        <v>1279083600</v>
      </c>
      <c r="N593">
        <v>1279947600</v>
      </c>
      <c r="O593" s="8">
        <f t="shared" si="46"/>
        <v>40373.208333333336</v>
      </c>
      <c r="P593" s="8">
        <f t="shared" si="47"/>
        <v>40383.208333333336</v>
      </c>
      <c r="Q593" t="b">
        <v>0</v>
      </c>
      <c r="R593" t="b">
        <v>0</v>
      </c>
      <c r="S593" t="s">
        <v>89</v>
      </c>
      <c r="T593" t="str" cm="1">
        <f t="array" ref="T593:U593">_xlfn.TEXTSPLIT(S593,"/")</f>
        <v>games</v>
      </c>
      <c r="U593" t="str">
        <v>video games</v>
      </c>
    </row>
    <row r="594" spans="1:21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tr">
        <f t="shared" si="48"/>
        <v>Greater than or equal to 50000</v>
      </c>
      <c r="G594" s="19">
        <f t="shared" si="49"/>
        <v>12.910076530612244</v>
      </c>
      <c r="H594" t="s">
        <v>14</v>
      </c>
      <c r="I594">
        <v>253</v>
      </c>
      <c r="J594" s="10">
        <f t="shared" si="45"/>
        <v>80.011857707509876</v>
      </c>
      <c r="K594" t="s">
        <v>21</v>
      </c>
      <c r="L594" t="s">
        <v>22</v>
      </c>
      <c r="M594">
        <v>1401426000</v>
      </c>
      <c r="N594">
        <v>1402203600</v>
      </c>
      <c r="O594" s="8">
        <f t="shared" si="46"/>
        <v>41789.208333333336</v>
      </c>
      <c r="P594" s="8">
        <f t="shared" si="47"/>
        <v>41798.208333333336</v>
      </c>
      <c r="Q594" t="b">
        <v>0</v>
      </c>
      <c r="R594" t="b">
        <v>0</v>
      </c>
      <c r="S594" t="s">
        <v>33</v>
      </c>
      <c r="T594" t="str" cm="1">
        <f t="array" ref="T594:U594">_xlfn.TEXTSPLIT(S594,"/")</f>
        <v>theater</v>
      </c>
      <c r="U594" t="str">
        <v>plays</v>
      </c>
    </row>
    <row r="595" spans="1:2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tr">
        <f t="shared" si="48"/>
        <v>Greater than or equal to 50000</v>
      </c>
      <c r="G595" s="19">
        <f t="shared" si="49"/>
        <v>154.84210526315789</v>
      </c>
      <c r="H595" t="s">
        <v>20</v>
      </c>
      <c r="I595">
        <v>4006</v>
      </c>
      <c r="J595" s="10">
        <f t="shared" si="45"/>
        <v>47.001497753369947</v>
      </c>
      <c r="K595" t="s">
        <v>21</v>
      </c>
      <c r="L595" t="s">
        <v>22</v>
      </c>
      <c r="M595">
        <v>1395810000</v>
      </c>
      <c r="N595">
        <v>1396933200</v>
      </c>
      <c r="O595" s="8">
        <f t="shared" si="46"/>
        <v>41724.208333333336</v>
      </c>
      <c r="P595" s="8">
        <f t="shared" si="47"/>
        <v>41737.208333333336</v>
      </c>
      <c r="Q595" t="b">
        <v>0</v>
      </c>
      <c r="R595" t="b">
        <v>0</v>
      </c>
      <c r="S595" t="s">
        <v>71</v>
      </c>
      <c r="T595" t="str" cm="1">
        <f t="array" ref="T595:U595">_xlfn.TEXTSPLIT(S595,"/")</f>
        <v>film &amp; video</v>
      </c>
      <c r="U595" t="str">
        <v>animation</v>
      </c>
    </row>
    <row r="596" spans="1:21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tr">
        <f t="shared" si="48"/>
        <v>Greater than or equal to 50000</v>
      </c>
      <c r="G596" s="19">
        <f t="shared" si="49"/>
        <v>7.0991735537190088</v>
      </c>
      <c r="H596" t="s">
        <v>14</v>
      </c>
      <c r="I596">
        <v>157</v>
      </c>
      <c r="J596" s="10">
        <f t="shared" si="45"/>
        <v>71.127388535031841</v>
      </c>
      <c r="K596" t="s">
        <v>21</v>
      </c>
      <c r="L596" t="s">
        <v>22</v>
      </c>
      <c r="M596">
        <v>1467003600</v>
      </c>
      <c r="N596">
        <v>1467262800</v>
      </c>
      <c r="O596" s="8">
        <f t="shared" si="46"/>
        <v>42548.208333333328</v>
      </c>
      <c r="P596" s="8">
        <f t="shared" si="47"/>
        <v>42551.208333333328</v>
      </c>
      <c r="Q596" t="b">
        <v>0</v>
      </c>
      <c r="R596" t="b">
        <v>1</v>
      </c>
      <c r="S596" t="s">
        <v>33</v>
      </c>
      <c r="T596" t="str" cm="1">
        <f t="array" ref="T596:U596">_xlfn.TEXTSPLIT(S596,"/")</f>
        <v>theater</v>
      </c>
      <c r="U596" t="str">
        <v>plays</v>
      </c>
    </row>
    <row r="597" spans="1:21" ht="31.5" x14ac:dyDescent="0.25">
      <c r="A597">
        <v>595</v>
      </c>
      <c r="B597" t="s">
        <v>1232</v>
      </c>
      <c r="C597" s="3" t="s">
        <v>1233</v>
      </c>
      <c r="D597" s="16">
        <v>70300</v>
      </c>
      <c r="E597">
        <v>146595</v>
      </c>
      <c r="F597" t="str">
        <f t="shared" si="48"/>
        <v>Greater than or equal to 50000</v>
      </c>
      <c r="G597" s="19">
        <f t="shared" si="49"/>
        <v>208.52773826458036</v>
      </c>
      <c r="H597" t="s">
        <v>20</v>
      </c>
      <c r="I597">
        <v>1629</v>
      </c>
      <c r="J597" s="10">
        <f t="shared" si="45"/>
        <v>89.99079189686924</v>
      </c>
      <c r="K597" t="s">
        <v>21</v>
      </c>
      <c r="L597" t="s">
        <v>22</v>
      </c>
      <c r="M597">
        <v>1268715600</v>
      </c>
      <c r="N597">
        <v>1270530000</v>
      </c>
      <c r="O597" s="8">
        <f t="shared" si="46"/>
        <v>40253.208333333336</v>
      </c>
      <c r="P597" s="8">
        <f t="shared" si="47"/>
        <v>40274.208333333336</v>
      </c>
      <c r="Q597" t="b">
        <v>0</v>
      </c>
      <c r="R597" t="b">
        <v>1</v>
      </c>
      <c r="S597" t="s">
        <v>33</v>
      </c>
      <c r="T597" t="str" cm="1">
        <f t="array" ref="T597:U597">_xlfn.TEXTSPLIT(S597,"/")</f>
        <v>theater</v>
      </c>
      <c r="U597" t="str">
        <v>plays</v>
      </c>
    </row>
    <row r="598" spans="1:2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tr">
        <f t="shared" si="48"/>
        <v>5000 to 9999</v>
      </c>
      <c r="G598" s="19">
        <f t="shared" si="49"/>
        <v>99.683544303797461</v>
      </c>
      <c r="H598" t="s">
        <v>14</v>
      </c>
      <c r="I598">
        <v>183</v>
      </c>
      <c r="J598" s="10">
        <f t="shared" si="45"/>
        <v>43.032786885245905</v>
      </c>
      <c r="K598" t="s">
        <v>21</v>
      </c>
      <c r="L598" t="s">
        <v>22</v>
      </c>
      <c r="M598">
        <v>1457157600</v>
      </c>
      <c r="N598">
        <v>1457762400</v>
      </c>
      <c r="O598" s="8">
        <f t="shared" si="46"/>
        <v>42434.25</v>
      </c>
      <c r="P598" s="8">
        <f t="shared" si="47"/>
        <v>42441.25</v>
      </c>
      <c r="Q598" t="b">
        <v>0</v>
      </c>
      <c r="R598" t="b">
        <v>1</v>
      </c>
      <c r="S598" t="s">
        <v>53</v>
      </c>
      <c r="T598" t="str" cm="1">
        <f t="array" ref="T598:U598">_xlfn.TEXTSPLIT(S598,"/")</f>
        <v>film &amp; video</v>
      </c>
      <c r="U598" t="str">
        <v>drama</v>
      </c>
    </row>
    <row r="599" spans="1:21" x14ac:dyDescent="0.25">
      <c r="A599">
        <v>597</v>
      </c>
      <c r="B599" t="s">
        <v>1236</v>
      </c>
      <c r="C599" s="3" t="s">
        <v>1237</v>
      </c>
      <c r="D599" s="16">
        <v>73800</v>
      </c>
      <c r="E599">
        <v>148779</v>
      </c>
      <c r="F599" t="str">
        <f t="shared" si="48"/>
        <v>Greater than or equal to 50000</v>
      </c>
      <c r="G599" s="19">
        <f t="shared" si="49"/>
        <v>201.59756097560978</v>
      </c>
      <c r="H599" t="s">
        <v>20</v>
      </c>
      <c r="I599">
        <v>2188</v>
      </c>
      <c r="J599" s="10">
        <f t="shared" si="45"/>
        <v>67.997714808043881</v>
      </c>
      <c r="K599" t="s">
        <v>21</v>
      </c>
      <c r="L599" t="s">
        <v>22</v>
      </c>
      <c r="M599">
        <v>1573970400</v>
      </c>
      <c r="N599">
        <v>1575525600</v>
      </c>
      <c r="O599" s="8">
        <f t="shared" si="46"/>
        <v>43786.25</v>
      </c>
      <c r="P599" s="8">
        <f t="shared" si="47"/>
        <v>43804.25</v>
      </c>
      <c r="Q599" t="b">
        <v>0</v>
      </c>
      <c r="R599" t="b">
        <v>0</v>
      </c>
      <c r="S599" t="s">
        <v>33</v>
      </c>
      <c r="T599" t="str" cm="1">
        <f t="array" ref="T599:U599">_xlfn.TEXTSPLIT(S599,"/")</f>
        <v>theater</v>
      </c>
      <c r="U599" t="str">
        <v>plays</v>
      </c>
    </row>
    <row r="600" spans="1:2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tr">
        <f t="shared" si="48"/>
        <v>Greater than or equal to 50000</v>
      </c>
      <c r="G600" s="19">
        <f t="shared" si="49"/>
        <v>162.09032258064516</v>
      </c>
      <c r="H600" t="s">
        <v>20</v>
      </c>
      <c r="I600">
        <v>2409</v>
      </c>
      <c r="J600" s="10">
        <f t="shared" si="45"/>
        <v>73.004566210045667</v>
      </c>
      <c r="K600" t="s">
        <v>107</v>
      </c>
      <c r="L600" t="s">
        <v>108</v>
      </c>
      <c r="M600">
        <v>1276578000</v>
      </c>
      <c r="N600">
        <v>1279083600</v>
      </c>
      <c r="O600" s="8">
        <f t="shared" si="46"/>
        <v>40344.208333333336</v>
      </c>
      <c r="P600" s="8">
        <f t="shared" si="47"/>
        <v>40373.208333333336</v>
      </c>
      <c r="Q600" t="b">
        <v>0</v>
      </c>
      <c r="R600" t="b">
        <v>0</v>
      </c>
      <c r="S600" t="s">
        <v>23</v>
      </c>
      <c r="T600" t="str" cm="1">
        <f t="array" ref="T600:U600">_xlfn.TEXTSPLIT(S600,"/")</f>
        <v>music</v>
      </c>
      <c r="U600" t="str">
        <v>rock</v>
      </c>
    </row>
    <row r="601" spans="1:21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tr">
        <f t="shared" si="48"/>
        <v>Greater than or equal to 50000</v>
      </c>
      <c r="G601" s="19">
        <f t="shared" si="49"/>
        <v>3.6436208125445471</v>
      </c>
      <c r="H601" t="s">
        <v>14</v>
      </c>
      <c r="I601">
        <v>82</v>
      </c>
      <c r="J601" s="10">
        <f t="shared" si="45"/>
        <v>62.341463414634148</v>
      </c>
      <c r="K601" t="s">
        <v>36</v>
      </c>
      <c r="L601" t="s">
        <v>37</v>
      </c>
      <c r="M601">
        <v>1423720800</v>
      </c>
      <c r="N601">
        <v>1424412000</v>
      </c>
      <c r="O601" s="8">
        <f t="shared" si="46"/>
        <v>42047.25</v>
      </c>
      <c r="P601" s="8">
        <f t="shared" si="47"/>
        <v>42055.25</v>
      </c>
      <c r="Q601" t="b">
        <v>0</v>
      </c>
      <c r="R601" t="b">
        <v>0</v>
      </c>
      <c r="S601" t="s">
        <v>42</v>
      </c>
      <c r="T601" t="str" cm="1">
        <f t="array" ref="T601:U601">_xlfn.TEXTSPLIT(S601,"/")</f>
        <v>film &amp; video</v>
      </c>
      <c r="U601" t="str">
        <v>documentary</v>
      </c>
    </row>
    <row r="602" spans="1:2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tr">
        <f t="shared" si="48"/>
        <v>Less Than 1000</v>
      </c>
      <c r="G602" s="19">
        <f t="shared" si="49"/>
        <v>5</v>
      </c>
      <c r="H602" t="s">
        <v>14</v>
      </c>
      <c r="I602">
        <v>1</v>
      </c>
      <c r="J602" s="10">
        <f t="shared" si="45"/>
        <v>5</v>
      </c>
      <c r="K602" t="s">
        <v>40</v>
      </c>
      <c r="L602" t="s">
        <v>41</v>
      </c>
      <c r="M602">
        <v>1375160400</v>
      </c>
      <c r="N602">
        <v>1376197200</v>
      </c>
      <c r="O602" s="8">
        <f t="shared" si="46"/>
        <v>41485.208333333336</v>
      </c>
      <c r="P602" s="8">
        <f t="shared" si="47"/>
        <v>41497.208333333336</v>
      </c>
      <c r="Q602" t="b">
        <v>0</v>
      </c>
      <c r="R602" t="b">
        <v>0</v>
      </c>
      <c r="S602" t="s">
        <v>17</v>
      </c>
      <c r="T602" t="str" cm="1">
        <f t="array" ref="T602:U602">_xlfn.TEXTSPLIT(S602,"/")</f>
        <v>food</v>
      </c>
      <c r="U602" t="str">
        <v>food trucks</v>
      </c>
    </row>
    <row r="603" spans="1:2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tr">
        <f t="shared" si="48"/>
        <v>5000 to 9999</v>
      </c>
      <c r="G603" s="19">
        <f t="shared" si="49"/>
        <v>206.63492063492063</v>
      </c>
      <c r="H603" t="s">
        <v>20</v>
      </c>
      <c r="I603">
        <v>194</v>
      </c>
      <c r="J603" s="10">
        <f t="shared" si="45"/>
        <v>67.103092783505161</v>
      </c>
      <c r="K603" t="s">
        <v>21</v>
      </c>
      <c r="L603" t="s">
        <v>22</v>
      </c>
      <c r="M603">
        <v>1401426000</v>
      </c>
      <c r="N603">
        <v>1402894800</v>
      </c>
      <c r="O603" s="8">
        <f t="shared" si="46"/>
        <v>41789.208333333336</v>
      </c>
      <c r="P603" s="8">
        <f t="shared" si="47"/>
        <v>41806.208333333336</v>
      </c>
      <c r="Q603" t="b">
        <v>1</v>
      </c>
      <c r="R603" t="b">
        <v>0</v>
      </c>
      <c r="S603" t="s">
        <v>65</v>
      </c>
      <c r="T603" t="str" cm="1">
        <f t="array" ref="T603:U603">_xlfn.TEXTSPLIT(S603,"/")</f>
        <v>technology</v>
      </c>
      <c r="U603" t="str">
        <v>wearables</v>
      </c>
    </row>
    <row r="604" spans="1:21" x14ac:dyDescent="0.25">
      <c r="A604">
        <v>602</v>
      </c>
      <c r="B604" t="s">
        <v>1246</v>
      </c>
      <c r="C604" s="3" t="s">
        <v>1247</v>
      </c>
      <c r="D604" s="16">
        <v>71100</v>
      </c>
      <c r="E604">
        <v>91176</v>
      </c>
      <c r="F604" t="str">
        <f t="shared" si="48"/>
        <v>Greater than or equal to 50000</v>
      </c>
      <c r="G604" s="19">
        <f t="shared" si="49"/>
        <v>128.23628691983123</v>
      </c>
      <c r="H604" t="s">
        <v>20</v>
      </c>
      <c r="I604">
        <v>1140</v>
      </c>
      <c r="J604" s="10">
        <f t="shared" si="45"/>
        <v>79.978947368421046</v>
      </c>
      <c r="K604" t="s">
        <v>21</v>
      </c>
      <c r="L604" t="s">
        <v>22</v>
      </c>
      <c r="M604">
        <v>1433480400</v>
      </c>
      <c r="N604">
        <v>1434430800</v>
      </c>
      <c r="O604" s="8">
        <f t="shared" si="46"/>
        <v>42160.208333333328</v>
      </c>
      <c r="P604" s="8">
        <f t="shared" si="47"/>
        <v>42171.208333333328</v>
      </c>
      <c r="Q604" t="b">
        <v>0</v>
      </c>
      <c r="R604" t="b">
        <v>0</v>
      </c>
      <c r="S604" t="s">
        <v>33</v>
      </c>
      <c r="T604" t="str" cm="1">
        <f t="array" ref="T604:U604">_xlfn.TEXTSPLIT(S604,"/")</f>
        <v>theater</v>
      </c>
      <c r="U604" t="str">
        <v>plays</v>
      </c>
    </row>
    <row r="605" spans="1:21" x14ac:dyDescent="0.25">
      <c r="A605">
        <v>603</v>
      </c>
      <c r="B605" t="s">
        <v>1248</v>
      </c>
      <c r="C605" s="3" t="s">
        <v>1249</v>
      </c>
      <c r="D605" s="16">
        <v>5300</v>
      </c>
      <c r="E605">
        <v>6342</v>
      </c>
      <c r="F605" t="str">
        <f t="shared" si="48"/>
        <v>5000 to 9999</v>
      </c>
      <c r="G605" s="19">
        <f t="shared" si="49"/>
        <v>119.66037735849055</v>
      </c>
      <c r="H605" t="s">
        <v>20</v>
      </c>
      <c r="I605">
        <v>102</v>
      </c>
      <c r="J605" s="10">
        <f t="shared" si="45"/>
        <v>62.176470588235297</v>
      </c>
      <c r="K605" t="s">
        <v>21</v>
      </c>
      <c r="L605" t="s">
        <v>22</v>
      </c>
      <c r="M605">
        <v>1555563600</v>
      </c>
      <c r="N605">
        <v>1557896400</v>
      </c>
      <c r="O605" s="8">
        <f t="shared" si="46"/>
        <v>43573.208333333328</v>
      </c>
      <c r="P605" s="8">
        <f t="shared" si="47"/>
        <v>43600.208333333328</v>
      </c>
      <c r="Q605" t="b">
        <v>0</v>
      </c>
      <c r="R605" t="b">
        <v>0</v>
      </c>
      <c r="S605" t="s">
        <v>33</v>
      </c>
      <c r="T605" t="str" cm="1">
        <f t="array" ref="T605:U605">_xlfn.TEXTSPLIT(S605,"/")</f>
        <v>theater</v>
      </c>
      <c r="U605" t="str">
        <v>plays</v>
      </c>
    </row>
    <row r="606" spans="1:21" x14ac:dyDescent="0.25">
      <c r="A606">
        <v>604</v>
      </c>
      <c r="B606" t="s">
        <v>1250</v>
      </c>
      <c r="C606" s="3" t="s">
        <v>1251</v>
      </c>
      <c r="D606" s="16">
        <v>88700</v>
      </c>
      <c r="E606">
        <v>151438</v>
      </c>
      <c r="F606" t="str">
        <f t="shared" si="48"/>
        <v>Greater than or equal to 50000</v>
      </c>
      <c r="G606" s="19">
        <f t="shared" si="49"/>
        <v>170.73055242390078</v>
      </c>
      <c r="H606" t="s">
        <v>20</v>
      </c>
      <c r="I606">
        <v>2857</v>
      </c>
      <c r="J606" s="10">
        <f t="shared" si="45"/>
        <v>53.005950297514879</v>
      </c>
      <c r="K606" t="s">
        <v>21</v>
      </c>
      <c r="L606" t="s">
        <v>22</v>
      </c>
      <c r="M606">
        <v>1295676000</v>
      </c>
      <c r="N606">
        <v>1297490400</v>
      </c>
      <c r="O606" s="8">
        <f t="shared" si="46"/>
        <v>40565.25</v>
      </c>
      <c r="P606" s="8">
        <f t="shared" si="47"/>
        <v>40586.25</v>
      </c>
      <c r="Q606" t="b">
        <v>0</v>
      </c>
      <c r="R606" t="b">
        <v>0</v>
      </c>
      <c r="S606" t="s">
        <v>33</v>
      </c>
      <c r="T606" t="str" cm="1">
        <f t="array" ref="T606:U606">_xlfn.TEXTSPLIT(S606,"/")</f>
        <v>theater</v>
      </c>
      <c r="U606" t="str">
        <v>plays</v>
      </c>
    </row>
    <row r="607" spans="1:2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tr">
        <f t="shared" si="48"/>
        <v>1000 to 4999</v>
      </c>
      <c r="G607" s="19">
        <f t="shared" si="49"/>
        <v>187.21212121212122</v>
      </c>
      <c r="H607" t="s">
        <v>20</v>
      </c>
      <c r="I607">
        <v>107</v>
      </c>
      <c r="J607" s="10">
        <f t="shared" si="45"/>
        <v>57.738317757009348</v>
      </c>
      <c r="K607" t="s">
        <v>21</v>
      </c>
      <c r="L607" t="s">
        <v>22</v>
      </c>
      <c r="M607">
        <v>1443848400</v>
      </c>
      <c r="N607">
        <v>1447394400</v>
      </c>
      <c r="O607" s="8">
        <f t="shared" si="46"/>
        <v>42280.208333333328</v>
      </c>
      <c r="P607" s="8">
        <f t="shared" si="47"/>
        <v>42321.25</v>
      </c>
      <c r="Q607" t="b">
        <v>0</v>
      </c>
      <c r="R607" t="b">
        <v>0</v>
      </c>
      <c r="S607" t="s">
        <v>68</v>
      </c>
      <c r="T607" t="str" cm="1">
        <f t="array" ref="T607:U607">_xlfn.TEXTSPLIT(S607,"/")</f>
        <v>publishing</v>
      </c>
      <c r="U607" t="str">
        <v>nonfiction</v>
      </c>
    </row>
    <row r="608" spans="1:2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tr">
        <f t="shared" si="48"/>
        <v>1000 to 4999</v>
      </c>
      <c r="G608" s="19">
        <f t="shared" si="49"/>
        <v>188.38235294117646</v>
      </c>
      <c r="H608" t="s">
        <v>20</v>
      </c>
      <c r="I608">
        <v>160</v>
      </c>
      <c r="J608" s="10">
        <f t="shared" si="45"/>
        <v>40.03125</v>
      </c>
      <c r="K608" t="s">
        <v>40</v>
      </c>
      <c r="L608" t="s">
        <v>41</v>
      </c>
      <c r="M608">
        <v>1457330400</v>
      </c>
      <c r="N608">
        <v>1458277200</v>
      </c>
      <c r="O608" s="8">
        <f t="shared" si="46"/>
        <v>42436.25</v>
      </c>
      <c r="P608" s="8">
        <f t="shared" si="47"/>
        <v>42447.208333333328</v>
      </c>
      <c r="Q608" t="b">
        <v>0</v>
      </c>
      <c r="R608" t="b">
        <v>0</v>
      </c>
      <c r="S608" t="s">
        <v>23</v>
      </c>
      <c r="T608" t="str" cm="1">
        <f t="array" ref="T608:U608">_xlfn.TEXTSPLIT(S608,"/")</f>
        <v>music</v>
      </c>
      <c r="U608" t="str">
        <v>rock</v>
      </c>
    </row>
    <row r="609" spans="1:2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tr">
        <f t="shared" si="48"/>
        <v>Greater than or equal to 50000</v>
      </c>
      <c r="G609" s="19">
        <f t="shared" si="49"/>
        <v>131.29869186046511</v>
      </c>
      <c r="H609" t="s">
        <v>20</v>
      </c>
      <c r="I609">
        <v>2230</v>
      </c>
      <c r="J609" s="10">
        <f t="shared" si="45"/>
        <v>81.016591928251117</v>
      </c>
      <c r="K609" t="s">
        <v>21</v>
      </c>
      <c r="L609" t="s">
        <v>22</v>
      </c>
      <c r="M609">
        <v>1395550800</v>
      </c>
      <c r="N609">
        <v>1395723600</v>
      </c>
      <c r="O609" s="8">
        <f t="shared" si="46"/>
        <v>41721.208333333336</v>
      </c>
      <c r="P609" s="8">
        <f t="shared" si="47"/>
        <v>41723.208333333336</v>
      </c>
      <c r="Q609" t="b">
        <v>0</v>
      </c>
      <c r="R609" t="b">
        <v>0</v>
      </c>
      <c r="S609" t="s">
        <v>17</v>
      </c>
      <c r="T609" t="str" cm="1">
        <f t="array" ref="T609:U609">_xlfn.TEXTSPLIT(S609,"/")</f>
        <v>food</v>
      </c>
      <c r="U609" t="str">
        <v>food trucks</v>
      </c>
    </row>
    <row r="610" spans="1:2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tr">
        <f t="shared" si="48"/>
        <v>1000 to 4999</v>
      </c>
      <c r="G610" s="19">
        <f t="shared" si="49"/>
        <v>283.97435897435901</v>
      </c>
      <c r="H610" t="s">
        <v>20</v>
      </c>
      <c r="I610">
        <v>316</v>
      </c>
      <c r="J610" s="10">
        <f t="shared" si="45"/>
        <v>35.047468354430379</v>
      </c>
      <c r="K610" t="s">
        <v>21</v>
      </c>
      <c r="L610" t="s">
        <v>22</v>
      </c>
      <c r="M610">
        <v>1551852000</v>
      </c>
      <c r="N610">
        <v>1552197600</v>
      </c>
      <c r="O610" s="8">
        <f t="shared" si="46"/>
        <v>43530.25</v>
      </c>
      <c r="P610" s="8">
        <f t="shared" si="47"/>
        <v>43534.25</v>
      </c>
      <c r="Q610" t="b">
        <v>0</v>
      </c>
      <c r="R610" t="b">
        <v>1</v>
      </c>
      <c r="S610" t="s">
        <v>159</v>
      </c>
      <c r="T610" t="str" cm="1">
        <f t="array" ref="T610:U610">_xlfn.TEXTSPLIT(S610,"/")</f>
        <v>music</v>
      </c>
      <c r="U610" t="str">
        <v>jazz</v>
      </c>
    </row>
    <row r="611" spans="1:2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tr">
        <f t="shared" si="48"/>
        <v>10000 to 14999</v>
      </c>
      <c r="G611" s="19">
        <f t="shared" si="49"/>
        <v>120.41999999999999</v>
      </c>
      <c r="H611" t="s">
        <v>20</v>
      </c>
      <c r="I611">
        <v>117</v>
      </c>
      <c r="J611" s="10">
        <f t="shared" si="45"/>
        <v>102.92307692307692</v>
      </c>
      <c r="K611" t="s">
        <v>21</v>
      </c>
      <c r="L611" t="s">
        <v>22</v>
      </c>
      <c r="M611">
        <v>1547618400</v>
      </c>
      <c r="N611">
        <v>1549087200</v>
      </c>
      <c r="O611" s="8">
        <f t="shared" si="46"/>
        <v>43481.25</v>
      </c>
      <c r="P611" s="8">
        <f t="shared" si="47"/>
        <v>43498.25</v>
      </c>
      <c r="Q611" t="b">
        <v>0</v>
      </c>
      <c r="R611" t="b">
        <v>0</v>
      </c>
      <c r="S611" t="s">
        <v>474</v>
      </c>
      <c r="T611" t="str" cm="1">
        <f t="array" ref="T611:U611">_xlfn.TEXTSPLIT(S611,"/")</f>
        <v>film &amp; video</v>
      </c>
      <c r="U611" t="str">
        <v>science fiction</v>
      </c>
    </row>
    <row r="612" spans="1:21" ht="31.5" x14ac:dyDescent="0.25">
      <c r="A612">
        <v>610</v>
      </c>
      <c r="B612" t="s">
        <v>1262</v>
      </c>
      <c r="C612" s="3" t="s">
        <v>1263</v>
      </c>
      <c r="D612" s="16">
        <v>42800</v>
      </c>
      <c r="E612">
        <v>179356</v>
      </c>
      <c r="F612" t="str">
        <f t="shared" si="48"/>
        <v>40000 to 44999</v>
      </c>
      <c r="G612" s="19">
        <f t="shared" si="49"/>
        <v>419.0560747663551</v>
      </c>
      <c r="H612" t="s">
        <v>20</v>
      </c>
      <c r="I612">
        <v>6406</v>
      </c>
      <c r="J612" s="10">
        <f t="shared" si="45"/>
        <v>27.998126756166094</v>
      </c>
      <c r="K612" t="s">
        <v>21</v>
      </c>
      <c r="L612" t="s">
        <v>22</v>
      </c>
      <c r="M612">
        <v>1355637600</v>
      </c>
      <c r="N612">
        <v>1356847200</v>
      </c>
      <c r="O612" s="8">
        <f t="shared" si="46"/>
        <v>41259.25</v>
      </c>
      <c r="P612" s="8">
        <f t="shared" si="47"/>
        <v>41273.25</v>
      </c>
      <c r="Q612" t="b">
        <v>0</v>
      </c>
      <c r="R612" t="b">
        <v>0</v>
      </c>
      <c r="S612" t="s">
        <v>33</v>
      </c>
      <c r="T612" t="str" cm="1">
        <f t="array" ref="T612:U612">_xlfn.TEXTSPLIT(S612,"/")</f>
        <v>theater</v>
      </c>
      <c r="U612" t="str">
        <v>plays</v>
      </c>
    </row>
    <row r="613" spans="1:2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tr">
        <f t="shared" si="48"/>
        <v>5000 to 9999</v>
      </c>
      <c r="G613" s="19">
        <f t="shared" si="49"/>
        <v>13.853658536585368</v>
      </c>
      <c r="H613" t="s">
        <v>74</v>
      </c>
      <c r="I613">
        <v>15</v>
      </c>
      <c r="J613" s="10">
        <f t="shared" si="45"/>
        <v>75.733333333333334</v>
      </c>
      <c r="K613" t="s">
        <v>21</v>
      </c>
      <c r="L613" t="s">
        <v>22</v>
      </c>
      <c r="M613">
        <v>1374728400</v>
      </c>
      <c r="N613">
        <v>1375765200</v>
      </c>
      <c r="O613" s="8">
        <f t="shared" si="46"/>
        <v>41480.208333333336</v>
      </c>
      <c r="P613" s="8">
        <f t="shared" si="47"/>
        <v>41492.208333333336</v>
      </c>
      <c r="Q613" t="b">
        <v>0</v>
      </c>
      <c r="R613" t="b">
        <v>0</v>
      </c>
      <c r="S613" t="s">
        <v>33</v>
      </c>
      <c r="T613" t="str" cm="1">
        <f t="array" ref="T613:U613">_xlfn.TEXTSPLIT(S613,"/")</f>
        <v>theater</v>
      </c>
      <c r="U613" t="str">
        <v>plays</v>
      </c>
    </row>
    <row r="614" spans="1:2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tr">
        <f t="shared" si="48"/>
        <v>5000 to 9999</v>
      </c>
      <c r="G614" s="19">
        <f t="shared" si="49"/>
        <v>139.43548387096774</v>
      </c>
      <c r="H614" t="s">
        <v>20</v>
      </c>
      <c r="I614">
        <v>192</v>
      </c>
      <c r="J614" s="10">
        <f t="shared" si="45"/>
        <v>45.026041666666664</v>
      </c>
      <c r="K614" t="s">
        <v>21</v>
      </c>
      <c r="L614" t="s">
        <v>22</v>
      </c>
      <c r="M614">
        <v>1287810000</v>
      </c>
      <c r="N614">
        <v>1289800800</v>
      </c>
      <c r="O614" s="8">
        <f t="shared" si="46"/>
        <v>40474.208333333336</v>
      </c>
      <c r="P614" s="8">
        <f t="shared" si="47"/>
        <v>40497.25</v>
      </c>
      <c r="Q614" t="b">
        <v>0</v>
      </c>
      <c r="R614" t="b">
        <v>0</v>
      </c>
      <c r="S614" t="s">
        <v>50</v>
      </c>
      <c r="T614" t="str" cm="1">
        <f t="array" ref="T614:U614">_xlfn.TEXTSPLIT(S614,"/")</f>
        <v>music</v>
      </c>
      <c r="U614" t="str">
        <v>electric music</v>
      </c>
    </row>
    <row r="615" spans="1:21" x14ac:dyDescent="0.25">
      <c r="A615">
        <v>613</v>
      </c>
      <c r="B615" t="s">
        <v>1268</v>
      </c>
      <c r="C615" s="3" t="s">
        <v>1269</v>
      </c>
      <c r="D615" s="16">
        <v>1100</v>
      </c>
      <c r="E615">
        <v>1914</v>
      </c>
      <c r="F615" t="str">
        <f t="shared" si="48"/>
        <v>1000 to 4999</v>
      </c>
      <c r="G615" s="19">
        <f t="shared" si="49"/>
        <v>174</v>
      </c>
      <c r="H615" t="s">
        <v>20</v>
      </c>
      <c r="I615">
        <v>26</v>
      </c>
      <c r="J615" s="10">
        <f t="shared" si="45"/>
        <v>73.615384615384613</v>
      </c>
      <c r="K615" t="s">
        <v>15</v>
      </c>
      <c r="L615" t="s">
        <v>16</v>
      </c>
      <c r="M615">
        <v>1503723600</v>
      </c>
      <c r="N615">
        <v>1504501200</v>
      </c>
      <c r="O615" s="8">
        <f t="shared" si="46"/>
        <v>42973.208333333328</v>
      </c>
      <c r="P615" s="8">
        <f t="shared" si="47"/>
        <v>42982.208333333328</v>
      </c>
      <c r="Q615" t="b">
        <v>0</v>
      </c>
      <c r="R615" t="b">
        <v>0</v>
      </c>
      <c r="S615" t="s">
        <v>33</v>
      </c>
      <c r="T615" t="str" cm="1">
        <f t="array" ref="T615:U615">_xlfn.TEXTSPLIT(S615,"/")</f>
        <v>theater</v>
      </c>
      <c r="U615" t="str">
        <v>plays</v>
      </c>
    </row>
    <row r="616" spans="1:21" ht="31.5" x14ac:dyDescent="0.25">
      <c r="A616">
        <v>614</v>
      </c>
      <c r="B616" t="s">
        <v>1270</v>
      </c>
      <c r="C616" s="3" t="s">
        <v>1271</v>
      </c>
      <c r="D616" s="16">
        <v>26500</v>
      </c>
      <c r="E616">
        <v>41205</v>
      </c>
      <c r="F616" t="str">
        <f t="shared" si="48"/>
        <v>25000 to 29999</v>
      </c>
      <c r="G616" s="19">
        <f t="shared" si="49"/>
        <v>155.49056603773585</v>
      </c>
      <c r="H616" t="s">
        <v>20</v>
      </c>
      <c r="I616">
        <v>723</v>
      </c>
      <c r="J616" s="10">
        <f t="shared" si="45"/>
        <v>56.991701244813278</v>
      </c>
      <c r="K616" t="s">
        <v>21</v>
      </c>
      <c r="L616" t="s">
        <v>22</v>
      </c>
      <c r="M616">
        <v>1484114400</v>
      </c>
      <c r="N616">
        <v>1485669600</v>
      </c>
      <c r="O616" s="8">
        <f t="shared" si="46"/>
        <v>42746.25</v>
      </c>
      <c r="P616" s="8">
        <f t="shared" si="47"/>
        <v>42764.25</v>
      </c>
      <c r="Q616" t="b">
        <v>0</v>
      </c>
      <c r="R616" t="b">
        <v>0</v>
      </c>
      <c r="S616" t="s">
        <v>33</v>
      </c>
      <c r="T616" t="str" cm="1">
        <f t="array" ref="T616:U616">_xlfn.TEXTSPLIT(S616,"/")</f>
        <v>theater</v>
      </c>
      <c r="U616" t="str">
        <v>plays</v>
      </c>
    </row>
    <row r="617" spans="1:21" x14ac:dyDescent="0.25">
      <c r="A617">
        <v>615</v>
      </c>
      <c r="B617" t="s">
        <v>1272</v>
      </c>
      <c r="C617" s="3" t="s">
        <v>1273</v>
      </c>
      <c r="D617" s="16">
        <v>8500</v>
      </c>
      <c r="E617">
        <v>14488</v>
      </c>
      <c r="F617" t="str">
        <f t="shared" si="48"/>
        <v>5000 to 9999</v>
      </c>
      <c r="G617" s="19">
        <f t="shared" si="49"/>
        <v>170.44705882352943</v>
      </c>
      <c r="H617" t="s">
        <v>20</v>
      </c>
      <c r="I617">
        <v>170</v>
      </c>
      <c r="J617" s="10">
        <f t="shared" si="45"/>
        <v>85.223529411764702</v>
      </c>
      <c r="K617" t="s">
        <v>107</v>
      </c>
      <c r="L617" t="s">
        <v>108</v>
      </c>
      <c r="M617">
        <v>1461906000</v>
      </c>
      <c r="N617">
        <v>1462770000</v>
      </c>
      <c r="O617" s="8">
        <f t="shared" si="46"/>
        <v>42489.208333333328</v>
      </c>
      <c r="P617" s="8">
        <f t="shared" si="47"/>
        <v>42499.208333333328</v>
      </c>
      <c r="Q617" t="b">
        <v>0</v>
      </c>
      <c r="R617" t="b">
        <v>0</v>
      </c>
      <c r="S617" t="s">
        <v>33</v>
      </c>
      <c r="T617" t="str" cm="1">
        <f t="array" ref="T617:U617">_xlfn.TEXTSPLIT(S617,"/")</f>
        <v>theater</v>
      </c>
      <c r="U617" t="str">
        <v>plays</v>
      </c>
    </row>
    <row r="618" spans="1:2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tr">
        <f t="shared" si="48"/>
        <v>5000 to 9999</v>
      </c>
      <c r="G618" s="19">
        <f t="shared" si="49"/>
        <v>189.515625</v>
      </c>
      <c r="H618" t="s">
        <v>20</v>
      </c>
      <c r="I618">
        <v>238</v>
      </c>
      <c r="J618" s="10">
        <f t="shared" si="45"/>
        <v>50.962184873949582</v>
      </c>
      <c r="K618" t="s">
        <v>40</v>
      </c>
      <c r="L618" t="s">
        <v>41</v>
      </c>
      <c r="M618">
        <v>1379653200</v>
      </c>
      <c r="N618">
        <v>1379739600</v>
      </c>
      <c r="O618" s="8">
        <f t="shared" si="46"/>
        <v>41537.208333333336</v>
      </c>
      <c r="P618" s="8">
        <f t="shared" si="47"/>
        <v>41538.208333333336</v>
      </c>
      <c r="Q618" t="b">
        <v>0</v>
      </c>
      <c r="R618" t="b">
        <v>1</v>
      </c>
      <c r="S618" t="s">
        <v>60</v>
      </c>
      <c r="T618" t="str" cm="1">
        <f t="array" ref="T618:U618">_xlfn.TEXTSPLIT(S618,"/")</f>
        <v>music</v>
      </c>
      <c r="U618" t="str">
        <v>indie rock</v>
      </c>
    </row>
    <row r="619" spans="1:21" x14ac:dyDescent="0.25">
      <c r="A619">
        <v>617</v>
      </c>
      <c r="B619" t="s">
        <v>1276</v>
      </c>
      <c r="C619" s="3" t="s">
        <v>1277</v>
      </c>
      <c r="D619" s="16">
        <v>1400</v>
      </c>
      <c r="E619">
        <v>3496</v>
      </c>
      <c r="F619" t="str">
        <f t="shared" si="48"/>
        <v>1000 to 4999</v>
      </c>
      <c r="G619" s="19">
        <f t="shared" si="49"/>
        <v>249.71428571428572</v>
      </c>
      <c r="H619" t="s">
        <v>20</v>
      </c>
      <c r="I619">
        <v>55</v>
      </c>
      <c r="J619" s="10">
        <f t="shared" si="45"/>
        <v>63.563636363636363</v>
      </c>
      <c r="K619" t="s">
        <v>21</v>
      </c>
      <c r="L619" t="s">
        <v>22</v>
      </c>
      <c r="M619">
        <v>1401858000</v>
      </c>
      <c r="N619">
        <v>1402722000</v>
      </c>
      <c r="O619" s="8">
        <f t="shared" si="46"/>
        <v>41794.208333333336</v>
      </c>
      <c r="P619" s="8">
        <f t="shared" si="47"/>
        <v>41804.208333333336</v>
      </c>
      <c r="Q619" t="b">
        <v>0</v>
      </c>
      <c r="R619" t="b">
        <v>0</v>
      </c>
      <c r="S619" t="s">
        <v>33</v>
      </c>
      <c r="T619" t="str" cm="1">
        <f t="array" ref="T619:U619">_xlfn.TEXTSPLIT(S619,"/")</f>
        <v>theater</v>
      </c>
      <c r="U619" t="str">
        <v>plays</v>
      </c>
    </row>
    <row r="620" spans="1:2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tr">
        <f t="shared" si="48"/>
        <v>Greater than or equal to 50000</v>
      </c>
      <c r="G620" s="19">
        <f t="shared" si="49"/>
        <v>48.860523665659613</v>
      </c>
      <c r="H620" t="s">
        <v>14</v>
      </c>
      <c r="I620">
        <v>1198</v>
      </c>
      <c r="J620" s="10">
        <f t="shared" si="45"/>
        <v>80.999165275459092</v>
      </c>
      <c r="K620" t="s">
        <v>21</v>
      </c>
      <c r="L620" t="s">
        <v>22</v>
      </c>
      <c r="M620">
        <v>1367470800</v>
      </c>
      <c r="N620">
        <v>1369285200</v>
      </c>
      <c r="O620" s="8">
        <f t="shared" si="46"/>
        <v>41396.208333333336</v>
      </c>
      <c r="P620" s="8">
        <f t="shared" si="47"/>
        <v>41417.208333333336</v>
      </c>
      <c r="Q620" t="b">
        <v>0</v>
      </c>
      <c r="R620" t="b">
        <v>0</v>
      </c>
      <c r="S620" t="s">
        <v>68</v>
      </c>
      <c r="T620" t="str" cm="1">
        <f t="array" ref="T620:U620">_xlfn.TEXTSPLIT(S620,"/")</f>
        <v>publishing</v>
      </c>
      <c r="U620" t="str">
        <v>nonfiction</v>
      </c>
    </row>
    <row r="621" spans="1:2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tr">
        <f t="shared" si="48"/>
        <v>Greater than or equal to 50000</v>
      </c>
      <c r="G621" s="19">
        <f t="shared" si="49"/>
        <v>28.461970393057683</v>
      </c>
      <c r="H621" t="s">
        <v>14</v>
      </c>
      <c r="I621">
        <v>648</v>
      </c>
      <c r="J621" s="10">
        <f t="shared" si="45"/>
        <v>86.044753086419746</v>
      </c>
      <c r="K621" t="s">
        <v>21</v>
      </c>
      <c r="L621" t="s">
        <v>22</v>
      </c>
      <c r="M621">
        <v>1304658000</v>
      </c>
      <c r="N621">
        <v>1304744400</v>
      </c>
      <c r="O621" s="8">
        <f t="shared" si="46"/>
        <v>40669.208333333336</v>
      </c>
      <c r="P621" s="8">
        <f t="shared" si="47"/>
        <v>40670.208333333336</v>
      </c>
      <c r="Q621" t="b">
        <v>1</v>
      </c>
      <c r="R621" t="b">
        <v>1</v>
      </c>
      <c r="S621" t="s">
        <v>33</v>
      </c>
      <c r="T621" t="str" cm="1">
        <f t="array" ref="T621:U621">_xlfn.TEXTSPLIT(S621,"/")</f>
        <v>theater</v>
      </c>
      <c r="U621" t="str">
        <v>plays</v>
      </c>
    </row>
    <row r="622" spans="1:2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tr">
        <f t="shared" si="48"/>
        <v>1000 to 4999</v>
      </c>
      <c r="G622" s="19">
        <f t="shared" si="49"/>
        <v>268.02325581395348</v>
      </c>
      <c r="H622" t="s">
        <v>20</v>
      </c>
      <c r="I622">
        <v>128</v>
      </c>
      <c r="J622" s="10">
        <f t="shared" si="45"/>
        <v>90.0390625</v>
      </c>
      <c r="K622" t="s">
        <v>26</v>
      </c>
      <c r="L622" t="s">
        <v>27</v>
      </c>
      <c r="M622">
        <v>1467954000</v>
      </c>
      <c r="N622">
        <v>1468299600</v>
      </c>
      <c r="O622" s="8">
        <f t="shared" si="46"/>
        <v>42559.208333333328</v>
      </c>
      <c r="P622" s="8">
        <f t="shared" si="47"/>
        <v>42563.208333333328</v>
      </c>
      <c r="Q622" t="b">
        <v>0</v>
      </c>
      <c r="R622" t="b">
        <v>0</v>
      </c>
      <c r="S622" t="s">
        <v>122</v>
      </c>
      <c r="T622" t="str" cm="1">
        <f t="array" ref="T622:U622">_xlfn.TEXTSPLIT(S622,"/")</f>
        <v>photography</v>
      </c>
      <c r="U622" t="str">
        <v>photography books</v>
      </c>
    </row>
    <row r="623" spans="1:21" x14ac:dyDescent="0.25">
      <c r="A623">
        <v>621</v>
      </c>
      <c r="B623" t="s">
        <v>1284</v>
      </c>
      <c r="C623" s="3" t="s">
        <v>1285</v>
      </c>
      <c r="D623" s="16">
        <v>25600</v>
      </c>
      <c r="E623">
        <v>158669</v>
      </c>
      <c r="F623" t="str">
        <f t="shared" si="48"/>
        <v>25000 to 29999</v>
      </c>
      <c r="G623" s="19">
        <f t="shared" si="49"/>
        <v>619.80078125</v>
      </c>
      <c r="H623" t="s">
        <v>20</v>
      </c>
      <c r="I623">
        <v>2144</v>
      </c>
      <c r="J623" s="10">
        <f t="shared" si="45"/>
        <v>74.006063432835816</v>
      </c>
      <c r="K623" t="s">
        <v>21</v>
      </c>
      <c r="L623" t="s">
        <v>22</v>
      </c>
      <c r="M623">
        <v>1473742800</v>
      </c>
      <c r="N623">
        <v>1474174800</v>
      </c>
      <c r="O623" s="8">
        <f t="shared" si="46"/>
        <v>42626.208333333328</v>
      </c>
      <c r="P623" s="8">
        <f t="shared" si="47"/>
        <v>42631.208333333328</v>
      </c>
      <c r="Q623" t="b">
        <v>0</v>
      </c>
      <c r="R623" t="b">
        <v>0</v>
      </c>
      <c r="S623" t="s">
        <v>33</v>
      </c>
      <c r="T623" t="str" cm="1">
        <f t="array" ref="T623:U623">_xlfn.TEXTSPLIT(S623,"/")</f>
        <v>theater</v>
      </c>
      <c r="U623" t="str">
        <v>plays</v>
      </c>
    </row>
    <row r="624" spans="1:2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tr">
        <f t="shared" si="48"/>
        <v>Greater than or equal to 50000</v>
      </c>
      <c r="G624" s="19">
        <f t="shared" si="49"/>
        <v>3.1301587301587301</v>
      </c>
      <c r="H624" t="s">
        <v>14</v>
      </c>
      <c r="I624">
        <v>64</v>
      </c>
      <c r="J624" s="10">
        <f t="shared" si="45"/>
        <v>92.4375</v>
      </c>
      <c r="K624" t="s">
        <v>21</v>
      </c>
      <c r="L624" t="s">
        <v>22</v>
      </c>
      <c r="M624">
        <v>1523768400</v>
      </c>
      <c r="N624">
        <v>1526014800</v>
      </c>
      <c r="O624" s="8">
        <f t="shared" si="46"/>
        <v>43205.208333333328</v>
      </c>
      <c r="P624" s="8">
        <f t="shared" si="47"/>
        <v>43231.208333333328</v>
      </c>
      <c r="Q624" t="b">
        <v>0</v>
      </c>
      <c r="R624" t="b">
        <v>0</v>
      </c>
      <c r="S624" t="s">
        <v>60</v>
      </c>
      <c r="T624" t="str" cm="1">
        <f t="array" ref="T624:U624">_xlfn.TEXTSPLIT(S624,"/")</f>
        <v>music</v>
      </c>
      <c r="U624" t="str">
        <v>indie rock</v>
      </c>
    </row>
    <row r="625" spans="1:21" x14ac:dyDescent="0.25">
      <c r="A625">
        <v>623</v>
      </c>
      <c r="B625" t="s">
        <v>1288</v>
      </c>
      <c r="C625" s="3" t="s">
        <v>1289</v>
      </c>
      <c r="D625" s="16">
        <v>94300</v>
      </c>
      <c r="E625">
        <v>150806</v>
      </c>
      <c r="F625" t="str">
        <f t="shared" si="48"/>
        <v>Greater than or equal to 50000</v>
      </c>
      <c r="G625" s="19">
        <f t="shared" si="49"/>
        <v>159.92152704135739</v>
      </c>
      <c r="H625" t="s">
        <v>20</v>
      </c>
      <c r="I625">
        <v>2693</v>
      </c>
      <c r="J625" s="10">
        <f t="shared" si="45"/>
        <v>55.999257333828446</v>
      </c>
      <c r="K625" t="s">
        <v>40</v>
      </c>
      <c r="L625" t="s">
        <v>41</v>
      </c>
      <c r="M625">
        <v>1437022800</v>
      </c>
      <c r="N625">
        <v>1437454800</v>
      </c>
      <c r="O625" s="8">
        <f t="shared" si="46"/>
        <v>42201.208333333328</v>
      </c>
      <c r="P625" s="8">
        <f t="shared" si="47"/>
        <v>42206.208333333328</v>
      </c>
      <c r="Q625" t="b">
        <v>0</v>
      </c>
      <c r="R625" t="b">
        <v>0</v>
      </c>
      <c r="S625" t="s">
        <v>33</v>
      </c>
      <c r="T625" t="str" cm="1">
        <f t="array" ref="T625:U625">_xlfn.TEXTSPLIT(S625,"/")</f>
        <v>theater</v>
      </c>
      <c r="U625" t="str">
        <v>plays</v>
      </c>
    </row>
    <row r="626" spans="1:2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tr">
        <f t="shared" si="48"/>
        <v>5000 to 9999</v>
      </c>
      <c r="G626" s="19">
        <f t="shared" si="49"/>
        <v>279.39215686274508</v>
      </c>
      <c r="H626" t="s">
        <v>20</v>
      </c>
      <c r="I626">
        <v>432</v>
      </c>
      <c r="J626" s="10">
        <f t="shared" si="45"/>
        <v>32.983796296296298</v>
      </c>
      <c r="K626" t="s">
        <v>21</v>
      </c>
      <c r="L626" t="s">
        <v>22</v>
      </c>
      <c r="M626">
        <v>1422165600</v>
      </c>
      <c r="N626">
        <v>1422684000</v>
      </c>
      <c r="O626" s="8">
        <f t="shared" si="46"/>
        <v>42029.25</v>
      </c>
      <c r="P626" s="8">
        <f t="shared" si="47"/>
        <v>42035.25</v>
      </c>
      <c r="Q626" t="b">
        <v>0</v>
      </c>
      <c r="R626" t="b">
        <v>0</v>
      </c>
      <c r="S626" t="s">
        <v>122</v>
      </c>
      <c r="T626" t="str" cm="1">
        <f t="array" ref="T626:U626">_xlfn.TEXTSPLIT(S626,"/")</f>
        <v>photography</v>
      </c>
      <c r="U626" t="str">
        <v>photography books</v>
      </c>
    </row>
    <row r="627" spans="1:21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tr">
        <f t="shared" si="48"/>
        <v>5000 to 9999</v>
      </c>
      <c r="G627" s="19">
        <f t="shared" si="49"/>
        <v>77.373333333333335</v>
      </c>
      <c r="H627" t="s">
        <v>14</v>
      </c>
      <c r="I627">
        <v>62</v>
      </c>
      <c r="J627" s="10">
        <f t="shared" si="45"/>
        <v>93.596774193548384</v>
      </c>
      <c r="K627" t="s">
        <v>21</v>
      </c>
      <c r="L627" t="s">
        <v>22</v>
      </c>
      <c r="M627">
        <v>1580104800</v>
      </c>
      <c r="N627">
        <v>1581314400</v>
      </c>
      <c r="O627" s="8">
        <f t="shared" si="46"/>
        <v>43857.25</v>
      </c>
      <c r="P627" s="8">
        <f t="shared" si="47"/>
        <v>43871.25</v>
      </c>
      <c r="Q627" t="b">
        <v>0</v>
      </c>
      <c r="R627" t="b">
        <v>0</v>
      </c>
      <c r="S627" t="s">
        <v>33</v>
      </c>
      <c r="T627" t="str" cm="1">
        <f t="array" ref="T627:U627">_xlfn.TEXTSPLIT(S627,"/")</f>
        <v>theater</v>
      </c>
      <c r="U627" t="str">
        <v>plays</v>
      </c>
    </row>
    <row r="628" spans="1:21" ht="31.5" x14ac:dyDescent="0.25">
      <c r="A628">
        <v>626</v>
      </c>
      <c r="B628" t="s">
        <v>1294</v>
      </c>
      <c r="C628" s="3" t="s">
        <v>1295</v>
      </c>
      <c r="D628" s="16">
        <v>6400</v>
      </c>
      <c r="E628">
        <v>13205</v>
      </c>
      <c r="F628" t="str">
        <f t="shared" si="48"/>
        <v>5000 to 9999</v>
      </c>
      <c r="G628" s="19">
        <f t="shared" si="49"/>
        <v>206.32812500000003</v>
      </c>
      <c r="H628" t="s">
        <v>20</v>
      </c>
      <c r="I628">
        <v>189</v>
      </c>
      <c r="J628" s="10">
        <f t="shared" si="45"/>
        <v>69.867724867724874</v>
      </c>
      <c r="K628" t="s">
        <v>21</v>
      </c>
      <c r="L628" t="s">
        <v>22</v>
      </c>
      <c r="M628">
        <v>1285650000</v>
      </c>
      <c r="N628">
        <v>1286427600</v>
      </c>
      <c r="O628" s="8">
        <f t="shared" si="46"/>
        <v>40449.208333333336</v>
      </c>
      <c r="P628" s="8">
        <f t="shared" si="47"/>
        <v>40458.208333333336</v>
      </c>
      <c r="Q628" t="b">
        <v>0</v>
      </c>
      <c r="R628" t="b">
        <v>1</v>
      </c>
      <c r="S628" t="s">
        <v>33</v>
      </c>
      <c r="T628" t="str" cm="1">
        <f t="array" ref="T628:U628">_xlfn.TEXTSPLIT(S628,"/")</f>
        <v>theater</v>
      </c>
      <c r="U628" t="str">
        <v>plays</v>
      </c>
    </row>
    <row r="629" spans="1:2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tr">
        <f t="shared" si="48"/>
        <v>1000 to 4999</v>
      </c>
      <c r="G629" s="19">
        <f t="shared" si="49"/>
        <v>694.25</v>
      </c>
      <c r="H629" t="s">
        <v>20</v>
      </c>
      <c r="I629">
        <v>154</v>
      </c>
      <c r="J629" s="10">
        <f t="shared" si="45"/>
        <v>72.129870129870127</v>
      </c>
      <c r="K629" t="s">
        <v>40</v>
      </c>
      <c r="L629" t="s">
        <v>41</v>
      </c>
      <c r="M629">
        <v>1276664400</v>
      </c>
      <c r="N629">
        <v>1278738000</v>
      </c>
      <c r="O629" s="8">
        <f t="shared" si="46"/>
        <v>40345.208333333336</v>
      </c>
      <c r="P629" s="8">
        <f t="shared" si="47"/>
        <v>40369.208333333336</v>
      </c>
      <c r="Q629" t="b">
        <v>1</v>
      </c>
      <c r="R629" t="b">
        <v>0</v>
      </c>
      <c r="S629" t="s">
        <v>17</v>
      </c>
      <c r="T629" t="str" cm="1">
        <f t="array" ref="T629:U629">_xlfn.TEXTSPLIT(S629,"/")</f>
        <v>food</v>
      </c>
      <c r="U629" t="str">
        <v>food trucks</v>
      </c>
    </row>
    <row r="630" spans="1:2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tr">
        <f t="shared" si="48"/>
        <v>1000 to 4999</v>
      </c>
      <c r="G630" s="19">
        <f t="shared" si="49"/>
        <v>151.78947368421052</v>
      </c>
      <c r="H630" t="s">
        <v>20</v>
      </c>
      <c r="I630">
        <v>96</v>
      </c>
      <c r="J630" s="10">
        <f t="shared" si="45"/>
        <v>30.041666666666668</v>
      </c>
      <c r="K630" t="s">
        <v>21</v>
      </c>
      <c r="L630" t="s">
        <v>22</v>
      </c>
      <c r="M630">
        <v>1286168400</v>
      </c>
      <c r="N630">
        <v>1286427600</v>
      </c>
      <c r="O630" s="8">
        <f t="shared" si="46"/>
        <v>40455.208333333336</v>
      </c>
      <c r="P630" s="8">
        <f t="shared" si="47"/>
        <v>40458.208333333336</v>
      </c>
      <c r="Q630" t="b">
        <v>0</v>
      </c>
      <c r="R630" t="b">
        <v>0</v>
      </c>
      <c r="S630" t="s">
        <v>60</v>
      </c>
      <c r="T630" t="str" cm="1">
        <f t="array" ref="T630:U630">_xlfn.TEXTSPLIT(S630,"/")</f>
        <v>music</v>
      </c>
      <c r="U630" t="str">
        <v>indie rock</v>
      </c>
    </row>
    <row r="631" spans="1:2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tr">
        <f t="shared" si="48"/>
        <v>Greater than or equal to 50000</v>
      </c>
      <c r="G631" s="19">
        <f t="shared" si="49"/>
        <v>64.58207217694995</v>
      </c>
      <c r="H631" t="s">
        <v>14</v>
      </c>
      <c r="I631">
        <v>750</v>
      </c>
      <c r="J631" s="10">
        <f t="shared" si="45"/>
        <v>73.968000000000004</v>
      </c>
      <c r="K631" t="s">
        <v>21</v>
      </c>
      <c r="L631" t="s">
        <v>22</v>
      </c>
      <c r="M631">
        <v>1467781200</v>
      </c>
      <c r="N631">
        <v>1467954000</v>
      </c>
      <c r="O631" s="8">
        <f t="shared" si="46"/>
        <v>42557.208333333328</v>
      </c>
      <c r="P631" s="8">
        <f t="shared" si="47"/>
        <v>42559.208333333328</v>
      </c>
      <c r="Q631" t="b">
        <v>0</v>
      </c>
      <c r="R631" t="b">
        <v>1</v>
      </c>
      <c r="S631" t="s">
        <v>33</v>
      </c>
      <c r="T631" t="str" cm="1">
        <f t="array" ref="T631:U631">_xlfn.TEXTSPLIT(S631,"/")</f>
        <v>theater</v>
      </c>
      <c r="U631" t="str">
        <v>plays</v>
      </c>
    </row>
    <row r="632" spans="1:2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tr">
        <f t="shared" si="48"/>
        <v>5000 to 9999</v>
      </c>
      <c r="G632" s="19">
        <f t="shared" si="49"/>
        <v>62.873684210526314</v>
      </c>
      <c r="H632" t="s">
        <v>74</v>
      </c>
      <c r="I632">
        <v>87</v>
      </c>
      <c r="J632" s="10">
        <f t="shared" si="45"/>
        <v>68.65517241379311</v>
      </c>
      <c r="K632" t="s">
        <v>21</v>
      </c>
      <c r="L632" t="s">
        <v>22</v>
      </c>
      <c r="M632">
        <v>1556686800</v>
      </c>
      <c r="N632">
        <v>1557637200</v>
      </c>
      <c r="O632" s="8">
        <f t="shared" si="46"/>
        <v>43586.208333333328</v>
      </c>
      <c r="P632" s="8">
        <f t="shared" si="47"/>
        <v>43597.208333333328</v>
      </c>
      <c r="Q632" t="b">
        <v>0</v>
      </c>
      <c r="R632" t="b">
        <v>1</v>
      </c>
      <c r="S632" t="s">
        <v>33</v>
      </c>
      <c r="T632" t="str" cm="1">
        <f t="array" ref="T632:U632">_xlfn.TEXTSPLIT(S632,"/")</f>
        <v>theater</v>
      </c>
      <c r="U632" t="str">
        <v>plays</v>
      </c>
    </row>
    <row r="633" spans="1:21" x14ac:dyDescent="0.25">
      <c r="A633">
        <v>631</v>
      </c>
      <c r="B633" t="s">
        <v>1304</v>
      </c>
      <c r="C633" s="3" t="s">
        <v>1305</v>
      </c>
      <c r="D633" s="16">
        <v>59200</v>
      </c>
      <c r="E633">
        <v>183756</v>
      </c>
      <c r="F633" t="str">
        <f t="shared" si="48"/>
        <v>Greater than or equal to 50000</v>
      </c>
      <c r="G633" s="19">
        <f t="shared" si="49"/>
        <v>310.39864864864865</v>
      </c>
      <c r="H633" t="s">
        <v>20</v>
      </c>
      <c r="I633">
        <v>3063</v>
      </c>
      <c r="J633" s="10">
        <f t="shared" si="45"/>
        <v>59.992164544564154</v>
      </c>
      <c r="K633" t="s">
        <v>21</v>
      </c>
      <c r="L633" t="s">
        <v>22</v>
      </c>
      <c r="M633">
        <v>1553576400</v>
      </c>
      <c r="N633">
        <v>1553922000</v>
      </c>
      <c r="O633" s="8">
        <f t="shared" si="46"/>
        <v>43550.208333333328</v>
      </c>
      <c r="P633" s="8">
        <f t="shared" si="47"/>
        <v>43554.208333333328</v>
      </c>
      <c r="Q633" t="b">
        <v>0</v>
      </c>
      <c r="R633" t="b">
        <v>0</v>
      </c>
      <c r="S633" t="s">
        <v>33</v>
      </c>
      <c r="T633" t="str" cm="1">
        <f t="array" ref="T633:U633">_xlfn.TEXTSPLIT(S633,"/")</f>
        <v>theater</v>
      </c>
      <c r="U633" t="str">
        <v>plays</v>
      </c>
    </row>
    <row r="634" spans="1:2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tr">
        <f t="shared" si="48"/>
        <v>Greater than or equal to 50000</v>
      </c>
      <c r="G634" s="19">
        <f t="shared" si="49"/>
        <v>42.859916782246884</v>
      </c>
      <c r="H634" t="s">
        <v>47</v>
      </c>
      <c r="I634">
        <v>278</v>
      </c>
      <c r="J634" s="10">
        <f t="shared" si="45"/>
        <v>111.15827338129496</v>
      </c>
      <c r="K634" t="s">
        <v>21</v>
      </c>
      <c r="L634" t="s">
        <v>22</v>
      </c>
      <c r="M634">
        <v>1414904400</v>
      </c>
      <c r="N634">
        <v>1416463200</v>
      </c>
      <c r="O634" s="8">
        <f t="shared" si="46"/>
        <v>41945.208333333336</v>
      </c>
      <c r="P634" s="8">
        <f t="shared" si="47"/>
        <v>41963.25</v>
      </c>
      <c r="Q634" t="b">
        <v>0</v>
      </c>
      <c r="R634" t="b">
        <v>0</v>
      </c>
      <c r="S634" t="s">
        <v>33</v>
      </c>
      <c r="T634" t="str" cm="1">
        <f t="array" ref="T634:U634">_xlfn.TEXTSPLIT(S634,"/")</f>
        <v>theater</v>
      </c>
      <c r="U634" t="str">
        <v>plays</v>
      </c>
    </row>
    <row r="635" spans="1:2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tr">
        <f t="shared" si="48"/>
        <v>5000 to 9999</v>
      </c>
      <c r="G635" s="19">
        <f t="shared" si="49"/>
        <v>83.119402985074629</v>
      </c>
      <c r="H635" t="s">
        <v>14</v>
      </c>
      <c r="I635">
        <v>105</v>
      </c>
      <c r="J635" s="10">
        <f t="shared" si="45"/>
        <v>53.038095238095238</v>
      </c>
      <c r="K635" t="s">
        <v>21</v>
      </c>
      <c r="L635" t="s">
        <v>22</v>
      </c>
      <c r="M635">
        <v>1446876000</v>
      </c>
      <c r="N635">
        <v>1447221600</v>
      </c>
      <c r="O635" s="8">
        <f t="shared" si="46"/>
        <v>42315.25</v>
      </c>
      <c r="P635" s="8">
        <f t="shared" si="47"/>
        <v>42319.25</v>
      </c>
      <c r="Q635" t="b">
        <v>0</v>
      </c>
      <c r="R635" t="b">
        <v>0</v>
      </c>
      <c r="S635" t="s">
        <v>71</v>
      </c>
      <c r="T635" t="str" cm="1">
        <f t="array" ref="T635:U635">_xlfn.TEXTSPLIT(S635,"/")</f>
        <v>film &amp; video</v>
      </c>
      <c r="U635" t="str">
        <v>animation</v>
      </c>
    </row>
    <row r="636" spans="1:2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tr">
        <f t="shared" si="48"/>
        <v>Greater than or equal to 50000</v>
      </c>
      <c r="G636" s="19">
        <f t="shared" si="49"/>
        <v>78.531302876480552</v>
      </c>
      <c r="H636" t="s">
        <v>74</v>
      </c>
      <c r="I636">
        <v>1658</v>
      </c>
      <c r="J636" s="10">
        <f t="shared" si="45"/>
        <v>55.985524728588658</v>
      </c>
      <c r="K636" t="s">
        <v>21</v>
      </c>
      <c r="L636" t="s">
        <v>22</v>
      </c>
      <c r="M636">
        <v>1490418000</v>
      </c>
      <c r="N636">
        <v>1491627600</v>
      </c>
      <c r="O636" s="8">
        <f t="shared" si="46"/>
        <v>42819.208333333328</v>
      </c>
      <c r="P636" s="8">
        <f t="shared" si="47"/>
        <v>42833.208333333328</v>
      </c>
      <c r="Q636" t="b">
        <v>0</v>
      </c>
      <c r="R636" t="b">
        <v>0</v>
      </c>
      <c r="S636" t="s">
        <v>269</v>
      </c>
      <c r="T636" t="str" cm="1">
        <f t="array" ref="T636:U636">_xlfn.TEXTSPLIT(S636,"/")</f>
        <v>film &amp; video</v>
      </c>
      <c r="U636" t="str">
        <v>television</v>
      </c>
    </row>
    <row r="637" spans="1:2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tr">
        <f t="shared" si="48"/>
        <v>Greater than or equal to 50000</v>
      </c>
      <c r="G637" s="19">
        <f t="shared" si="49"/>
        <v>114.09352517985612</v>
      </c>
      <c r="H637" t="s">
        <v>20</v>
      </c>
      <c r="I637">
        <v>2266</v>
      </c>
      <c r="J637" s="10">
        <f t="shared" si="45"/>
        <v>69.986760812003524</v>
      </c>
      <c r="K637" t="s">
        <v>21</v>
      </c>
      <c r="L637" t="s">
        <v>22</v>
      </c>
      <c r="M637">
        <v>1360389600</v>
      </c>
      <c r="N637">
        <v>1363150800</v>
      </c>
      <c r="O637" s="8">
        <f t="shared" si="46"/>
        <v>41314.25</v>
      </c>
      <c r="P637" s="8">
        <f t="shared" si="47"/>
        <v>41346.208333333336</v>
      </c>
      <c r="Q637" t="b">
        <v>0</v>
      </c>
      <c r="R637" t="b">
        <v>0</v>
      </c>
      <c r="S637" t="s">
        <v>269</v>
      </c>
      <c r="T637" t="str" cm="1">
        <f t="array" ref="T637:U637">_xlfn.TEXTSPLIT(S637,"/")</f>
        <v>film &amp; video</v>
      </c>
      <c r="U637" t="str">
        <v>television</v>
      </c>
    </row>
    <row r="638" spans="1:2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tr">
        <f t="shared" si="48"/>
        <v>Greater than or equal to 50000</v>
      </c>
      <c r="G638" s="19">
        <f t="shared" si="49"/>
        <v>64.537683358624179</v>
      </c>
      <c r="H638" t="s">
        <v>14</v>
      </c>
      <c r="I638">
        <v>2604</v>
      </c>
      <c r="J638" s="10">
        <f t="shared" si="45"/>
        <v>48.998079877112133</v>
      </c>
      <c r="K638" t="s">
        <v>36</v>
      </c>
      <c r="L638" t="s">
        <v>37</v>
      </c>
      <c r="M638">
        <v>1326866400</v>
      </c>
      <c r="N638">
        <v>1330754400</v>
      </c>
      <c r="O638" s="8">
        <f t="shared" si="46"/>
        <v>40926.25</v>
      </c>
      <c r="P638" s="8">
        <f t="shared" si="47"/>
        <v>40971.25</v>
      </c>
      <c r="Q638" t="b">
        <v>0</v>
      </c>
      <c r="R638" t="b">
        <v>1</v>
      </c>
      <c r="S638" t="s">
        <v>71</v>
      </c>
      <c r="T638" t="str" cm="1">
        <f t="array" ref="T638:U638">_xlfn.TEXTSPLIT(S638,"/")</f>
        <v>film &amp; video</v>
      </c>
      <c r="U638" t="str">
        <v>animation</v>
      </c>
    </row>
    <row r="639" spans="1:2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tr">
        <f t="shared" si="48"/>
        <v>5000 to 9999</v>
      </c>
      <c r="G639" s="19">
        <f t="shared" si="49"/>
        <v>79.411764705882348</v>
      </c>
      <c r="H639" t="s">
        <v>14</v>
      </c>
      <c r="I639">
        <v>65</v>
      </c>
      <c r="J639" s="10">
        <f t="shared" si="45"/>
        <v>103.84615384615384</v>
      </c>
      <c r="K639" t="s">
        <v>21</v>
      </c>
      <c r="L639" t="s">
        <v>22</v>
      </c>
      <c r="M639">
        <v>1479103200</v>
      </c>
      <c r="N639">
        <v>1479794400</v>
      </c>
      <c r="O639" s="8">
        <f t="shared" si="46"/>
        <v>42688.25</v>
      </c>
      <c r="P639" s="8">
        <f t="shared" si="47"/>
        <v>42696.25</v>
      </c>
      <c r="Q639" t="b">
        <v>0</v>
      </c>
      <c r="R639" t="b">
        <v>0</v>
      </c>
      <c r="S639" t="s">
        <v>33</v>
      </c>
      <c r="T639" t="str" cm="1">
        <f t="array" ref="T639:U639">_xlfn.TEXTSPLIT(S639,"/")</f>
        <v>theater</v>
      </c>
      <c r="U639" t="str">
        <v>plays</v>
      </c>
    </row>
    <row r="640" spans="1:2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tr">
        <f t="shared" si="48"/>
        <v>Greater than or equal to 50000</v>
      </c>
      <c r="G640" s="19">
        <f t="shared" si="49"/>
        <v>11.419117647058824</v>
      </c>
      <c r="H640" t="s">
        <v>14</v>
      </c>
      <c r="I640">
        <v>94</v>
      </c>
      <c r="J640" s="10">
        <f t="shared" si="45"/>
        <v>99.127659574468083</v>
      </c>
      <c r="K640" t="s">
        <v>21</v>
      </c>
      <c r="L640" t="s">
        <v>22</v>
      </c>
      <c r="M640">
        <v>1280206800</v>
      </c>
      <c r="N640">
        <v>1281243600</v>
      </c>
      <c r="O640" s="8">
        <f t="shared" si="46"/>
        <v>40386.208333333336</v>
      </c>
      <c r="P640" s="8">
        <f t="shared" si="47"/>
        <v>40398.208333333336</v>
      </c>
      <c r="Q640" t="b">
        <v>0</v>
      </c>
      <c r="R640" t="b">
        <v>1</v>
      </c>
      <c r="S640" t="s">
        <v>33</v>
      </c>
      <c r="T640" t="str" cm="1">
        <f t="array" ref="T640:U640">_xlfn.TEXTSPLIT(S640,"/")</f>
        <v>theater</v>
      </c>
      <c r="U640" t="str">
        <v>plays</v>
      </c>
    </row>
    <row r="641" spans="1:2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tr">
        <f t="shared" si="48"/>
        <v>5000 to 9999</v>
      </c>
      <c r="G641" s="19">
        <f t="shared" si="49"/>
        <v>56.186046511627907</v>
      </c>
      <c r="H641" t="s">
        <v>47</v>
      </c>
      <c r="I641">
        <v>45</v>
      </c>
      <c r="J641" s="10">
        <f t="shared" si="45"/>
        <v>107.37777777777778</v>
      </c>
      <c r="K641" t="s">
        <v>21</v>
      </c>
      <c r="L641" t="s">
        <v>22</v>
      </c>
      <c r="M641">
        <v>1532754000</v>
      </c>
      <c r="N641">
        <v>1532754000</v>
      </c>
      <c r="O641" s="8">
        <f t="shared" si="46"/>
        <v>43309.208333333328</v>
      </c>
      <c r="P641" s="8">
        <f t="shared" si="47"/>
        <v>43309.208333333328</v>
      </c>
      <c r="Q641" t="b">
        <v>0</v>
      </c>
      <c r="R641" t="b">
        <v>1</v>
      </c>
      <c r="S641" t="s">
        <v>53</v>
      </c>
      <c r="T641" t="str" cm="1">
        <f t="array" ref="T641:U641">_xlfn.TEXTSPLIT(S641,"/")</f>
        <v>film &amp; video</v>
      </c>
      <c r="U641" t="str">
        <v>drama</v>
      </c>
    </row>
    <row r="642" spans="1:2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tr">
        <f t="shared" si="48"/>
        <v>Greater than or equal to 50000</v>
      </c>
      <c r="G642" s="19">
        <f t="shared" si="49"/>
        <v>16.501669449081803</v>
      </c>
      <c r="H642" t="s">
        <v>14</v>
      </c>
      <c r="I642">
        <v>257</v>
      </c>
      <c r="J642" s="10">
        <f t="shared" ref="J642:J705" si="50">IFERROR(E642/I642,0)</f>
        <v>76.922178988326849</v>
      </c>
      <c r="K642" t="s">
        <v>21</v>
      </c>
      <c r="L642" t="s">
        <v>22</v>
      </c>
      <c r="M642">
        <v>1453096800</v>
      </c>
      <c r="N642">
        <v>1453356000</v>
      </c>
      <c r="O642" s="8">
        <f t="shared" ref="O642:O705" si="51">(((M642/60)/60)/24)+DATE(1970,1,1)</f>
        <v>42387.25</v>
      </c>
      <c r="P642" s="8">
        <f t="shared" ref="P642:P705" si="52">(((N642/60)/60)/24)+DATE(1970,1,1)</f>
        <v>42390.25</v>
      </c>
      <c r="Q642" t="b">
        <v>0</v>
      </c>
      <c r="R642" t="b">
        <v>0</v>
      </c>
      <c r="S642" t="s">
        <v>33</v>
      </c>
      <c r="T642" t="str" cm="1">
        <f t="array" ref="T642:U642">_xlfn.TEXTSPLIT(S642,"/")</f>
        <v>theater</v>
      </c>
      <c r="U642" t="str">
        <v>plays</v>
      </c>
    </row>
    <row r="643" spans="1:21" ht="31.5" x14ac:dyDescent="0.25">
      <c r="A643">
        <v>641</v>
      </c>
      <c r="B643" t="s">
        <v>1324</v>
      </c>
      <c r="C643" s="3" t="s">
        <v>1325</v>
      </c>
      <c r="D643" s="16">
        <v>9400</v>
      </c>
      <c r="E643">
        <v>11277</v>
      </c>
      <c r="F643" t="str">
        <f t="shared" ref="F643:F706" si="53">IF(D643&lt;1000,"Less Than 1000",IF(AND(D643&gt;=1000,D643&lt;=4999),"1000 to 4999",IF(AND(D643&gt;=5000,D643&lt;=9999),"5000 to 9999",IF(AND(D643&gt;=10000,D643&lt;=14999),"10000 to 14999",IF(AND(D643&gt;=15000,D643&lt;=19999),"15000 to 19999",IF(AND(D643&gt;=20000,D643&lt;=24999),"20000 to 24999",IF(AND(D643&gt;=25000,D643&lt;=29999),"25000 to 29999",IF(AND(D643&gt;=30000,D643&lt;=34999),"30000 to 34999",IF(AND(D643&gt;=35000,D643&lt;=39999),"35000 to 39999",IF(AND(D643&gt;=40000,D643&lt;=44999),"40000 to 44999",IF(AND(D643&gt;=45000,D643&lt;=49999),"45000 to 49999",IF(D643&gt;=50000,"Greater than or equal to 50000"))))))))))))</f>
        <v>5000 to 9999</v>
      </c>
      <c r="G643" s="19">
        <f t="shared" ref="G643:G706" si="54">(E643/D643)*100</f>
        <v>119.96808510638297</v>
      </c>
      <c r="H643" t="s">
        <v>20</v>
      </c>
      <c r="I643">
        <v>194</v>
      </c>
      <c r="J643" s="10">
        <f t="shared" si="50"/>
        <v>58.128865979381445</v>
      </c>
      <c r="K643" t="s">
        <v>98</v>
      </c>
      <c r="L643" t="s">
        <v>99</v>
      </c>
      <c r="M643">
        <v>1487570400</v>
      </c>
      <c r="N643">
        <v>1489986000</v>
      </c>
      <c r="O643" s="8">
        <f t="shared" si="51"/>
        <v>42786.25</v>
      </c>
      <c r="P643" s="8">
        <f t="shared" si="52"/>
        <v>42814.208333333328</v>
      </c>
      <c r="Q643" t="b">
        <v>0</v>
      </c>
      <c r="R643" t="b">
        <v>0</v>
      </c>
      <c r="S643" t="s">
        <v>33</v>
      </c>
      <c r="T643" t="str" cm="1">
        <f t="array" ref="T643:U643">_xlfn.TEXTSPLIT(S643,"/")</f>
        <v>theater</v>
      </c>
      <c r="U643" t="str">
        <v>plays</v>
      </c>
    </row>
    <row r="644" spans="1:2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tr">
        <f t="shared" si="53"/>
        <v>5000 to 9999</v>
      </c>
      <c r="G644" s="19">
        <f t="shared" si="54"/>
        <v>145.45652173913044</v>
      </c>
      <c r="H644" t="s">
        <v>20</v>
      </c>
      <c r="I644">
        <v>129</v>
      </c>
      <c r="J644" s="10">
        <f t="shared" si="50"/>
        <v>103.73643410852713</v>
      </c>
      <c r="K644" t="s">
        <v>15</v>
      </c>
      <c r="L644" t="s">
        <v>16</v>
      </c>
      <c r="M644">
        <v>1545026400</v>
      </c>
      <c r="N644">
        <v>1545804000</v>
      </c>
      <c r="O644" s="8">
        <f t="shared" si="51"/>
        <v>43451.25</v>
      </c>
      <c r="P644" s="8">
        <f t="shared" si="52"/>
        <v>43460.25</v>
      </c>
      <c r="Q644" t="b">
        <v>0</v>
      </c>
      <c r="R644" t="b">
        <v>0</v>
      </c>
      <c r="S644" t="s">
        <v>65</v>
      </c>
      <c r="T644" t="str" cm="1">
        <f t="array" ref="T644:U644">_xlfn.TEXTSPLIT(S644,"/")</f>
        <v>technology</v>
      </c>
      <c r="U644" t="str">
        <v>wearables</v>
      </c>
    </row>
    <row r="645" spans="1:21" x14ac:dyDescent="0.25">
      <c r="A645">
        <v>643</v>
      </c>
      <c r="B645" t="s">
        <v>1328</v>
      </c>
      <c r="C645" s="3" t="s">
        <v>1329</v>
      </c>
      <c r="D645" s="16">
        <v>14900</v>
      </c>
      <c r="E645">
        <v>32986</v>
      </c>
      <c r="F645" t="str">
        <f t="shared" si="53"/>
        <v>10000 to 14999</v>
      </c>
      <c r="G645" s="19">
        <f t="shared" si="54"/>
        <v>221.38255033557047</v>
      </c>
      <c r="H645" t="s">
        <v>20</v>
      </c>
      <c r="I645">
        <v>375</v>
      </c>
      <c r="J645" s="10">
        <f t="shared" si="50"/>
        <v>87.962666666666664</v>
      </c>
      <c r="K645" t="s">
        <v>21</v>
      </c>
      <c r="L645" t="s">
        <v>22</v>
      </c>
      <c r="M645">
        <v>1488348000</v>
      </c>
      <c r="N645">
        <v>1489899600</v>
      </c>
      <c r="O645" s="8">
        <f t="shared" si="51"/>
        <v>42795.25</v>
      </c>
      <c r="P645" s="8">
        <f t="shared" si="52"/>
        <v>42813.208333333328</v>
      </c>
      <c r="Q645" t="b">
        <v>0</v>
      </c>
      <c r="R645" t="b">
        <v>0</v>
      </c>
      <c r="S645" t="s">
        <v>33</v>
      </c>
      <c r="T645" t="str" cm="1">
        <f t="array" ref="T645:U645">_xlfn.TEXTSPLIT(S645,"/")</f>
        <v>theater</v>
      </c>
      <c r="U645" t="str">
        <v>plays</v>
      </c>
    </row>
    <row r="646" spans="1:2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tr">
        <f t="shared" si="53"/>
        <v>Greater than or equal to 50000</v>
      </c>
      <c r="G646" s="19">
        <f t="shared" si="54"/>
        <v>48.396694214876035</v>
      </c>
      <c r="H646" t="s">
        <v>14</v>
      </c>
      <c r="I646">
        <v>2928</v>
      </c>
      <c r="J646" s="10">
        <f t="shared" si="50"/>
        <v>28</v>
      </c>
      <c r="K646" t="s">
        <v>15</v>
      </c>
      <c r="L646" t="s">
        <v>16</v>
      </c>
      <c r="M646">
        <v>1545112800</v>
      </c>
      <c r="N646">
        <v>1546495200</v>
      </c>
      <c r="O646" s="8">
        <f t="shared" si="51"/>
        <v>43452.25</v>
      </c>
      <c r="P646" s="8">
        <f t="shared" si="52"/>
        <v>43468.25</v>
      </c>
      <c r="Q646" t="b">
        <v>0</v>
      </c>
      <c r="R646" t="b">
        <v>0</v>
      </c>
      <c r="S646" t="s">
        <v>33</v>
      </c>
      <c r="T646" t="str" cm="1">
        <f t="array" ref="T646:U646">_xlfn.TEXTSPLIT(S646,"/")</f>
        <v>theater</v>
      </c>
      <c r="U646" t="str">
        <v>plays</v>
      </c>
    </row>
    <row r="647" spans="1:2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tr">
        <f t="shared" si="53"/>
        <v>Greater than or equal to 50000</v>
      </c>
      <c r="G647" s="19">
        <f t="shared" si="54"/>
        <v>92.911504424778755</v>
      </c>
      <c r="H647" t="s">
        <v>14</v>
      </c>
      <c r="I647">
        <v>4697</v>
      </c>
      <c r="J647" s="10">
        <f t="shared" si="50"/>
        <v>37.999361294443261</v>
      </c>
      <c r="K647" t="s">
        <v>21</v>
      </c>
      <c r="L647" t="s">
        <v>22</v>
      </c>
      <c r="M647">
        <v>1537938000</v>
      </c>
      <c r="N647">
        <v>1539752400</v>
      </c>
      <c r="O647" s="8">
        <f t="shared" si="51"/>
        <v>43369.208333333328</v>
      </c>
      <c r="P647" s="8">
        <f t="shared" si="52"/>
        <v>43390.208333333328</v>
      </c>
      <c r="Q647" t="b">
        <v>0</v>
      </c>
      <c r="R647" t="b">
        <v>1</v>
      </c>
      <c r="S647" t="s">
        <v>23</v>
      </c>
      <c r="T647" t="str" cm="1">
        <f t="array" ref="T647:U647">_xlfn.TEXTSPLIT(S647,"/")</f>
        <v>music</v>
      </c>
      <c r="U647" t="str">
        <v>rock</v>
      </c>
    </row>
    <row r="648" spans="1:2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tr">
        <f t="shared" si="53"/>
        <v>Greater than or equal to 50000</v>
      </c>
      <c r="G648" s="19">
        <f t="shared" si="54"/>
        <v>88.599797365754824</v>
      </c>
      <c r="H648" t="s">
        <v>14</v>
      </c>
      <c r="I648">
        <v>2915</v>
      </c>
      <c r="J648" s="10">
        <f t="shared" si="50"/>
        <v>29.999313893653515</v>
      </c>
      <c r="K648" t="s">
        <v>21</v>
      </c>
      <c r="L648" t="s">
        <v>22</v>
      </c>
      <c r="M648">
        <v>1363150800</v>
      </c>
      <c r="N648">
        <v>1364101200</v>
      </c>
      <c r="O648" s="8">
        <f t="shared" si="51"/>
        <v>41346.208333333336</v>
      </c>
      <c r="P648" s="8">
        <f t="shared" si="52"/>
        <v>41357.208333333336</v>
      </c>
      <c r="Q648" t="b">
        <v>0</v>
      </c>
      <c r="R648" t="b">
        <v>0</v>
      </c>
      <c r="S648" t="s">
        <v>89</v>
      </c>
      <c r="T648" t="str" cm="1">
        <f t="array" ref="T648:U648">_xlfn.TEXTSPLIT(S648,"/")</f>
        <v>games</v>
      </c>
      <c r="U648" t="str">
        <v>video games</v>
      </c>
    </row>
    <row r="649" spans="1:2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tr">
        <f t="shared" si="53"/>
        <v>1000 to 4999</v>
      </c>
      <c r="G649" s="19">
        <f t="shared" si="54"/>
        <v>41.4</v>
      </c>
      <c r="H649" t="s">
        <v>14</v>
      </c>
      <c r="I649">
        <v>18</v>
      </c>
      <c r="J649" s="10">
        <f t="shared" si="50"/>
        <v>103.5</v>
      </c>
      <c r="K649" t="s">
        <v>21</v>
      </c>
      <c r="L649" t="s">
        <v>22</v>
      </c>
      <c r="M649">
        <v>1523250000</v>
      </c>
      <c r="N649">
        <v>1525323600</v>
      </c>
      <c r="O649" s="8">
        <f t="shared" si="51"/>
        <v>43199.208333333328</v>
      </c>
      <c r="P649" s="8">
        <f t="shared" si="52"/>
        <v>43223.208333333328</v>
      </c>
      <c r="Q649" t="b">
        <v>0</v>
      </c>
      <c r="R649" t="b">
        <v>0</v>
      </c>
      <c r="S649" t="s">
        <v>206</v>
      </c>
      <c r="T649" t="str" cm="1">
        <f t="array" ref="T649:U649">_xlfn.TEXTSPLIT(S649,"/")</f>
        <v>publishing</v>
      </c>
      <c r="U649" t="str">
        <v>translations</v>
      </c>
    </row>
    <row r="650" spans="1:2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tr">
        <f t="shared" si="53"/>
        <v>Greater than or equal to 50000</v>
      </c>
      <c r="G650" s="19">
        <f t="shared" si="54"/>
        <v>63.056795131845846</v>
      </c>
      <c r="H650" t="s">
        <v>74</v>
      </c>
      <c r="I650">
        <v>723</v>
      </c>
      <c r="J650" s="10">
        <f t="shared" si="50"/>
        <v>85.994467496542185</v>
      </c>
      <c r="K650" t="s">
        <v>21</v>
      </c>
      <c r="L650" t="s">
        <v>22</v>
      </c>
      <c r="M650">
        <v>1499317200</v>
      </c>
      <c r="N650">
        <v>1500872400</v>
      </c>
      <c r="O650" s="8">
        <f t="shared" si="51"/>
        <v>42922.208333333328</v>
      </c>
      <c r="P650" s="8">
        <f t="shared" si="52"/>
        <v>42940.208333333328</v>
      </c>
      <c r="Q650" t="b">
        <v>1</v>
      </c>
      <c r="R650" t="b">
        <v>0</v>
      </c>
      <c r="S650" t="s">
        <v>17</v>
      </c>
      <c r="T650" t="str" cm="1">
        <f t="array" ref="T650:U650">_xlfn.TEXTSPLIT(S650,"/")</f>
        <v>food</v>
      </c>
      <c r="U650" t="str">
        <v>food trucks</v>
      </c>
    </row>
    <row r="651" spans="1:2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tr">
        <f t="shared" si="53"/>
        <v>Greater than or equal to 50000</v>
      </c>
      <c r="G651" s="19">
        <f t="shared" si="54"/>
        <v>48.482333607230892</v>
      </c>
      <c r="H651" t="s">
        <v>14</v>
      </c>
      <c r="I651">
        <v>602</v>
      </c>
      <c r="J651" s="10">
        <f t="shared" si="50"/>
        <v>98.011627906976742</v>
      </c>
      <c r="K651" t="s">
        <v>98</v>
      </c>
      <c r="L651" t="s">
        <v>99</v>
      </c>
      <c r="M651">
        <v>1287550800</v>
      </c>
      <c r="N651">
        <v>1288501200</v>
      </c>
      <c r="O651" s="8">
        <f t="shared" si="51"/>
        <v>40471.208333333336</v>
      </c>
      <c r="P651" s="8">
        <f t="shared" si="52"/>
        <v>40482.208333333336</v>
      </c>
      <c r="Q651" t="b">
        <v>1</v>
      </c>
      <c r="R651" t="b">
        <v>1</v>
      </c>
      <c r="S651" t="s">
        <v>33</v>
      </c>
      <c r="T651" t="str" cm="1">
        <f t="array" ref="T651:U651">_xlfn.TEXTSPLIT(S651,"/")</f>
        <v>theater</v>
      </c>
      <c r="U651" t="str">
        <v>plays</v>
      </c>
    </row>
    <row r="652" spans="1:2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tr">
        <f t="shared" si="53"/>
        <v>Less Than 1000</v>
      </c>
      <c r="G652" s="19">
        <f t="shared" si="54"/>
        <v>2</v>
      </c>
      <c r="H652" t="s">
        <v>14</v>
      </c>
      <c r="I652">
        <v>1</v>
      </c>
      <c r="J652" s="10">
        <f t="shared" si="50"/>
        <v>2</v>
      </c>
      <c r="K652" t="s">
        <v>21</v>
      </c>
      <c r="L652" t="s">
        <v>22</v>
      </c>
      <c r="M652">
        <v>1404795600</v>
      </c>
      <c r="N652">
        <v>1407128400</v>
      </c>
      <c r="O652" s="8">
        <f t="shared" si="51"/>
        <v>41828.208333333336</v>
      </c>
      <c r="P652" s="8">
        <f t="shared" si="52"/>
        <v>41855.208333333336</v>
      </c>
      <c r="Q652" t="b">
        <v>0</v>
      </c>
      <c r="R652" t="b">
        <v>0</v>
      </c>
      <c r="S652" t="s">
        <v>159</v>
      </c>
      <c r="T652" t="str" cm="1">
        <f t="array" ref="T652:U652">_xlfn.TEXTSPLIT(S652,"/")</f>
        <v>music</v>
      </c>
      <c r="U652" t="str">
        <v>jazz</v>
      </c>
    </row>
    <row r="653" spans="1:2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tr">
        <f t="shared" si="53"/>
        <v>Greater than or equal to 50000</v>
      </c>
      <c r="G653" s="19">
        <f t="shared" si="54"/>
        <v>88.47941026944585</v>
      </c>
      <c r="H653" t="s">
        <v>14</v>
      </c>
      <c r="I653">
        <v>3868</v>
      </c>
      <c r="J653" s="10">
        <f t="shared" si="50"/>
        <v>44.994570837642193</v>
      </c>
      <c r="K653" t="s">
        <v>107</v>
      </c>
      <c r="L653" t="s">
        <v>108</v>
      </c>
      <c r="M653">
        <v>1393048800</v>
      </c>
      <c r="N653">
        <v>1394344800</v>
      </c>
      <c r="O653" s="8">
        <f t="shared" si="51"/>
        <v>41692.25</v>
      </c>
      <c r="P653" s="8">
        <f t="shared" si="52"/>
        <v>41707.25</v>
      </c>
      <c r="Q653" t="b">
        <v>0</v>
      </c>
      <c r="R653" t="b">
        <v>0</v>
      </c>
      <c r="S653" t="s">
        <v>100</v>
      </c>
      <c r="T653" t="str" cm="1">
        <f t="array" ref="T653:U653">_xlfn.TEXTSPLIT(S653,"/")</f>
        <v>film &amp; video</v>
      </c>
      <c r="U653" t="str">
        <v>shorts</v>
      </c>
    </row>
    <row r="654" spans="1:2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tr">
        <f t="shared" si="53"/>
        <v>10000 to 14999</v>
      </c>
      <c r="G654" s="19">
        <f t="shared" si="54"/>
        <v>126.84</v>
      </c>
      <c r="H654" t="s">
        <v>20</v>
      </c>
      <c r="I654">
        <v>409</v>
      </c>
      <c r="J654" s="10">
        <f t="shared" si="50"/>
        <v>31.012224938875306</v>
      </c>
      <c r="K654" t="s">
        <v>21</v>
      </c>
      <c r="L654" t="s">
        <v>22</v>
      </c>
      <c r="M654">
        <v>1470373200</v>
      </c>
      <c r="N654">
        <v>1474088400</v>
      </c>
      <c r="O654" s="8">
        <f t="shared" si="51"/>
        <v>42587.208333333328</v>
      </c>
      <c r="P654" s="8">
        <f t="shared" si="52"/>
        <v>42630.208333333328</v>
      </c>
      <c r="Q654" t="b">
        <v>0</v>
      </c>
      <c r="R654" t="b">
        <v>0</v>
      </c>
      <c r="S654" t="s">
        <v>28</v>
      </c>
      <c r="T654" t="str" cm="1">
        <f t="array" ref="T654:U654">_xlfn.TEXTSPLIT(S654,"/")</f>
        <v>technology</v>
      </c>
      <c r="U654" t="str">
        <v>web</v>
      </c>
    </row>
    <row r="655" spans="1:2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tr">
        <f t="shared" si="53"/>
        <v>Less Than 1000</v>
      </c>
      <c r="G655" s="19">
        <f t="shared" si="54"/>
        <v>2338.833333333333</v>
      </c>
      <c r="H655" t="s">
        <v>20</v>
      </c>
      <c r="I655">
        <v>234</v>
      </c>
      <c r="J655" s="10">
        <f t="shared" si="50"/>
        <v>59.970085470085472</v>
      </c>
      <c r="K655" t="s">
        <v>21</v>
      </c>
      <c r="L655" t="s">
        <v>22</v>
      </c>
      <c r="M655">
        <v>1460091600</v>
      </c>
      <c r="N655">
        <v>1460264400</v>
      </c>
      <c r="O655" s="8">
        <f t="shared" si="51"/>
        <v>42468.208333333328</v>
      </c>
      <c r="P655" s="8">
        <f t="shared" si="52"/>
        <v>42470.208333333328</v>
      </c>
      <c r="Q655" t="b">
        <v>0</v>
      </c>
      <c r="R655" t="b">
        <v>0</v>
      </c>
      <c r="S655" t="s">
        <v>28</v>
      </c>
      <c r="T655" t="str" cm="1">
        <f t="array" ref="T655:U655">_xlfn.TEXTSPLIT(S655,"/")</f>
        <v>technology</v>
      </c>
      <c r="U655" t="str">
        <v>web</v>
      </c>
    </row>
    <row r="656" spans="1:2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tr">
        <f t="shared" si="53"/>
        <v>35000 to 39999</v>
      </c>
      <c r="G656" s="19">
        <f t="shared" si="54"/>
        <v>508.38857142857148</v>
      </c>
      <c r="H656" t="s">
        <v>20</v>
      </c>
      <c r="I656">
        <v>3016</v>
      </c>
      <c r="J656" s="10">
        <f t="shared" si="50"/>
        <v>58.9973474801061</v>
      </c>
      <c r="K656" t="s">
        <v>21</v>
      </c>
      <c r="L656" t="s">
        <v>22</v>
      </c>
      <c r="M656">
        <v>1440392400</v>
      </c>
      <c r="N656">
        <v>1440824400</v>
      </c>
      <c r="O656" s="8">
        <f t="shared" si="51"/>
        <v>42240.208333333328</v>
      </c>
      <c r="P656" s="8">
        <f t="shared" si="52"/>
        <v>42245.208333333328</v>
      </c>
      <c r="Q656" t="b">
        <v>0</v>
      </c>
      <c r="R656" t="b">
        <v>0</v>
      </c>
      <c r="S656" t="s">
        <v>148</v>
      </c>
      <c r="T656" t="str" cm="1">
        <f t="array" ref="T656:U656">_xlfn.TEXTSPLIT(S656,"/")</f>
        <v>music</v>
      </c>
      <c r="U656" t="str">
        <v>metal</v>
      </c>
    </row>
    <row r="657" spans="1:2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tr">
        <f t="shared" si="53"/>
        <v>5000 to 9999</v>
      </c>
      <c r="G657" s="19">
        <f t="shared" si="54"/>
        <v>191.47826086956522</v>
      </c>
      <c r="H657" t="s">
        <v>20</v>
      </c>
      <c r="I657">
        <v>264</v>
      </c>
      <c r="J657" s="10">
        <f t="shared" si="50"/>
        <v>50.045454545454547</v>
      </c>
      <c r="K657" t="s">
        <v>21</v>
      </c>
      <c r="L657" t="s">
        <v>22</v>
      </c>
      <c r="M657">
        <v>1488434400</v>
      </c>
      <c r="N657">
        <v>1489554000</v>
      </c>
      <c r="O657" s="8">
        <f t="shared" si="51"/>
        <v>42796.25</v>
      </c>
      <c r="P657" s="8">
        <f t="shared" si="52"/>
        <v>42809.208333333328</v>
      </c>
      <c r="Q657" t="b">
        <v>1</v>
      </c>
      <c r="R657" t="b">
        <v>0</v>
      </c>
      <c r="S657" t="s">
        <v>122</v>
      </c>
      <c r="T657" t="str" cm="1">
        <f t="array" ref="T657:U657">_xlfn.TEXTSPLIT(S657,"/")</f>
        <v>photography</v>
      </c>
      <c r="U657" t="str">
        <v>photography books</v>
      </c>
    </row>
    <row r="658" spans="1:21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tr">
        <f t="shared" si="53"/>
        <v>Greater than or equal to 50000</v>
      </c>
      <c r="G658" s="19">
        <f t="shared" si="54"/>
        <v>42.127533783783782</v>
      </c>
      <c r="H658" t="s">
        <v>14</v>
      </c>
      <c r="I658">
        <v>504</v>
      </c>
      <c r="J658" s="10">
        <f t="shared" si="50"/>
        <v>98.966269841269835</v>
      </c>
      <c r="K658" t="s">
        <v>26</v>
      </c>
      <c r="L658" t="s">
        <v>27</v>
      </c>
      <c r="M658">
        <v>1514440800</v>
      </c>
      <c r="N658">
        <v>1514872800</v>
      </c>
      <c r="O658" s="8">
        <f t="shared" si="51"/>
        <v>43097.25</v>
      </c>
      <c r="P658" s="8">
        <f t="shared" si="52"/>
        <v>43102.25</v>
      </c>
      <c r="Q658" t="b">
        <v>0</v>
      </c>
      <c r="R658" t="b">
        <v>0</v>
      </c>
      <c r="S658" t="s">
        <v>17</v>
      </c>
      <c r="T658" t="str" cm="1">
        <f t="array" ref="T658:U658">_xlfn.TEXTSPLIT(S658,"/")</f>
        <v>food</v>
      </c>
      <c r="U658" t="str">
        <v>food trucks</v>
      </c>
    </row>
    <row r="659" spans="1:2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tr">
        <f t="shared" si="53"/>
        <v>10000 to 14999</v>
      </c>
      <c r="G659" s="19">
        <f t="shared" si="54"/>
        <v>8.24</v>
      </c>
      <c r="H659" t="s">
        <v>14</v>
      </c>
      <c r="I659">
        <v>14</v>
      </c>
      <c r="J659" s="10">
        <f t="shared" si="50"/>
        <v>58.857142857142854</v>
      </c>
      <c r="K659" t="s">
        <v>21</v>
      </c>
      <c r="L659" t="s">
        <v>22</v>
      </c>
      <c r="M659">
        <v>1514354400</v>
      </c>
      <c r="N659">
        <v>1515736800</v>
      </c>
      <c r="O659" s="8">
        <f t="shared" si="51"/>
        <v>43096.25</v>
      </c>
      <c r="P659" s="8">
        <f t="shared" si="52"/>
        <v>43112.25</v>
      </c>
      <c r="Q659" t="b">
        <v>0</v>
      </c>
      <c r="R659" t="b">
        <v>0</v>
      </c>
      <c r="S659" t="s">
        <v>474</v>
      </c>
      <c r="T659" t="str" cm="1">
        <f t="array" ref="T659:U659">_xlfn.TEXTSPLIT(S659,"/")</f>
        <v>film &amp; video</v>
      </c>
      <c r="U659" t="str">
        <v>science fiction</v>
      </c>
    </row>
    <row r="660" spans="1:2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tr">
        <f t="shared" si="53"/>
        <v>Greater than or equal to 50000</v>
      </c>
      <c r="G660" s="19">
        <f t="shared" si="54"/>
        <v>60.064638783269963</v>
      </c>
      <c r="H660" t="s">
        <v>74</v>
      </c>
      <c r="I660">
        <v>390</v>
      </c>
      <c r="J660" s="10">
        <f t="shared" si="50"/>
        <v>81.010256410256417</v>
      </c>
      <c r="K660" t="s">
        <v>21</v>
      </c>
      <c r="L660" t="s">
        <v>22</v>
      </c>
      <c r="M660">
        <v>1440910800</v>
      </c>
      <c r="N660">
        <v>1442898000</v>
      </c>
      <c r="O660" s="8">
        <f t="shared" si="51"/>
        <v>42246.208333333328</v>
      </c>
      <c r="P660" s="8">
        <f t="shared" si="52"/>
        <v>42269.208333333328</v>
      </c>
      <c r="Q660" t="b">
        <v>0</v>
      </c>
      <c r="R660" t="b">
        <v>0</v>
      </c>
      <c r="S660" t="s">
        <v>23</v>
      </c>
      <c r="T660" t="str" cm="1">
        <f t="array" ref="T660:U660">_xlfn.TEXTSPLIT(S660,"/")</f>
        <v>music</v>
      </c>
      <c r="U660" t="str">
        <v>rock</v>
      </c>
    </row>
    <row r="661" spans="1:2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tr">
        <f t="shared" si="53"/>
        <v>Greater than or equal to 50000</v>
      </c>
      <c r="G661" s="19">
        <f t="shared" si="54"/>
        <v>47.232808616404313</v>
      </c>
      <c r="H661" t="s">
        <v>14</v>
      </c>
      <c r="I661">
        <v>750</v>
      </c>
      <c r="J661" s="10">
        <f t="shared" si="50"/>
        <v>76.013333333333335</v>
      </c>
      <c r="K661" t="s">
        <v>40</v>
      </c>
      <c r="L661" t="s">
        <v>41</v>
      </c>
      <c r="M661">
        <v>1296108000</v>
      </c>
      <c r="N661">
        <v>1296194400</v>
      </c>
      <c r="O661" s="8">
        <f t="shared" si="51"/>
        <v>40570.25</v>
      </c>
      <c r="P661" s="8">
        <f t="shared" si="52"/>
        <v>40571.25</v>
      </c>
      <c r="Q661" t="b">
        <v>0</v>
      </c>
      <c r="R661" t="b">
        <v>0</v>
      </c>
      <c r="S661" t="s">
        <v>42</v>
      </c>
      <c r="T661" t="str" cm="1">
        <f t="array" ref="T661:U661">_xlfn.TEXTSPLIT(S661,"/")</f>
        <v>film &amp; video</v>
      </c>
      <c r="U661" t="str">
        <v>documentary</v>
      </c>
    </row>
    <row r="662" spans="1:2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tr">
        <f t="shared" si="53"/>
        <v>5000 to 9999</v>
      </c>
      <c r="G662" s="19">
        <f t="shared" si="54"/>
        <v>81.736263736263737</v>
      </c>
      <c r="H662" t="s">
        <v>14</v>
      </c>
      <c r="I662">
        <v>77</v>
      </c>
      <c r="J662" s="10">
        <f t="shared" si="50"/>
        <v>96.597402597402592</v>
      </c>
      <c r="K662" t="s">
        <v>21</v>
      </c>
      <c r="L662" t="s">
        <v>22</v>
      </c>
      <c r="M662">
        <v>1440133200</v>
      </c>
      <c r="N662">
        <v>1440910800</v>
      </c>
      <c r="O662" s="8">
        <f t="shared" si="51"/>
        <v>42237.208333333328</v>
      </c>
      <c r="P662" s="8">
        <f t="shared" si="52"/>
        <v>42246.208333333328</v>
      </c>
      <c r="Q662" t="b">
        <v>1</v>
      </c>
      <c r="R662" t="b">
        <v>0</v>
      </c>
      <c r="S662" t="s">
        <v>33</v>
      </c>
      <c r="T662" t="str" cm="1">
        <f t="array" ref="T662:U662">_xlfn.TEXTSPLIT(S662,"/")</f>
        <v>theater</v>
      </c>
      <c r="U662" t="str">
        <v>plays</v>
      </c>
    </row>
    <row r="663" spans="1:2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tr">
        <f t="shared" si="53"/>
        <v>Greater than or equal to 50000</v>
      </c>
      <c r="G663" s="19">
        <f t="shared" si="54"/>
        <v>54.187265917603</v>
      </c>
      <c r="H663" t="s">
        <v>14</v>
      </c>
      <c r="I663">
        <v>752</v>
      </c>
      <c r="J663" s="10">
        <f t="shared" si="50"/>
        <v>76.957446808510639</v>
      </c>
      <c r="K663" t="s">
        <v>36</v>
      </c>
      <c r="L663" t="s">
        <v>37</v>
      </c>
      <c r="M663">
        <v>1332910800</v>
      </c>
      <c r="N663">
        <v>1335502800</v>
      </c>
      <c r="O663" s="8">
        <f t="shared" si="51"/>
        <v>40996.208333333336</v>
      </c>
      <c r="P663" s="8">
        <f t="shared" si="52"/>
        <v>41026.208333333336</v>
      </c>
      <c r="Q663" t="b">
        <v>0</v>
      </c>
      <c r="R663" t="b">
        <v>0</v>
      </c>
      <c r="S663" t="s">
        <v>159</v>
      </c>
      <c r="T663" t="str" cm="1">
        <f t="array" ref="T663:U663">_xlfn.TEXTSPLIT(S663,"/")</f>
        <v>music</v>
      </c>
      <c r="U663" t="str">
        <v>jazz</v>
      </c>
    </row>
    <row r="664" spans="1:2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tr">
        <f t="shared" si="53"/>
        <v>5000 to 9999</v>
      </c>
      <c r="G664" s="19">
        <f t="shared" si="54"/>
        <v>97.868131868131869</v>
      </c>
      <c r="H664" t="s">
        <v>14</v>
      </c>
      <c r="I664">
        <v>131</v>
      </c>
      <c r="J664" s="10">
        <f t="shared" si="50"/>
        <v>67.984732824427482</v>
      </c>
      <c r="K664" t="s">
        <v>21</v>
      </c>
      <c r="L664" t="s">
        <v>22</v>
      </c>
      <c r="M664">
        <v>1544335200</v>
      </c>
      <c r="N664">
        <v>1544680800</v>
      </c>
      <c r="O664" s="8">
        <f t="shared" si="51"/>
        <v>43443.25</v>
      </c>
      <c r="P664" s="8">
        <f t="shared" si="52"/>
        <v>43447.25</v>
      </c>
      <c r="Q664" t="b">
        <v>0</v>
      </c>
      <c r="R664" t="b">
        <v>0</v>
      </c>
      <c r="S664" t="s">
        <v>33</v>
      </c>
      <c r="T664" t="str" cm="1">
        <f t="array" ref="T664:U664">_xlfn.TEXTSPLIT(S664,"/")</f>
        <v>theater</v>
      </c>
      <c r="U664" t="str">
        <v>plays</v>
      </c>
    </row>
    <row r="665" spans="1:2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tr">
        <f t="shared" si="53"/>
        <v>10000 to 14999</v>
      </c>
      <c r="G665" s="19">
        <f t="shared" si="54"/>
        <v>77.239999999999995</v>
      </c>
      <c r="H665" t="s">
        <v>14</v>
      </c>
      <c r="I665">
        <v>87</v>
      </c>
      <c r="J665" s="10">
        <f t="shared" si="50"/>
        <v>88.781609195402297</v>
      </c>
      <c r="K665" t="s">
        <v>21</v>
      </c>
      <c r="L665" t="s">
        <v>22</v>
      </c>
      <c r="M665">
        <v>1286427600</v>
      </c>
      <c r="N665">
        <v>1288414800</v>
      </c>
      <c r="O665" s="8">
        <f t="shared" si="51"/>
        <v>40458.208333333336</v>
      </c>
      <c r="P665" s="8">
        <f t="shared" si="52"/>
        <v>40481.208333333336</v>
      </c>
      <c r="Q665" t="b">
        <v>0</v>
      </c>
      <c r="R665" t="b">
        <v>0</v>
      </c>
      <c r="S665" t="s">
        <v>33</v>
      </c>
      <c r="T665" t="str" cm="1">
        <f t="array" ref="T665:U665">_xlfn.TEXTSPLIT(S665,"/")</f>
        <v>theater</v>
      </c>
      <c r="U665" t="str">
        <v>plays</v>
      </c>
    </row>
    <row r="666" spans="1:2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tr">
        <f t="shared" si="53"/>
        <v>Greater than or equal to 50000</v>
      </c>
      <c r="G666" s="19">
        <f t="shared" si="54"/>
        <v>33.464735516372798</v>
      </c>
      <c r="H666" t="s">
        <v>14</v>
      </c>
      <c r="I666">
        <v>1063</v>
      </c>
      <c r="J666" s="10">
        <f t="shared" si="50"/>
        <v>24.99623706491063</v>
      </c>
      <c r="K666" t="s">
        <v>21</v>
      </c>
      <c r="L666" t="s">
        <v>22</v>
      </c>
      <c r="M666">
        <v>1329717600</v>
      </c>
      <c r="N666">
        <v>1330581600</v>
      </c>
      <c r="O666" s="8">
        <f t="shared" si="51"/>
        <v>40959.25</v>
      </c>
      <c r="P666" s="8">
        <f t="shared" si="52"/>
        <v>40969.25</v>
      </c>
      <c r="Q666" t="b">
        <v>0</v>
      </c>
      <c r="R666" t="b">
        <v>0</v>
      </c>
      <c r="S666" t="s">
        <v>159</v>
      </c>
      <c r="T666" t="str" cm="1">
        <f t="array" ref="T666:U666">_xlfn.TEXTSPLIT(S666,"/")</f>
        <v>music</v>
      </c>
      <c r="U666" t="str">
        <v>jazz</v>
      </c>
    </row>
    <row r="667" spans="1:2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tr">
        <f t="shared" si="53"/>
        <v>5000 to 9999</v>
      </c>
      <c r="G667" s="19">
        <f t="shared" si="54"/>
        <v>239.58823529411765</v>
      </c>
      <c r="H667" t="s">
        <v>20</v>
      </c>
      <c r="I667">
        <v>272</v>
      </c>
      <c r="J667" s="10">
        <f t="shared" si="50"/>
        <v>44.922794117647058</v>
      </c>
      <c r="K667" t="s">
        <v>21</v>
      </c>
      <c r="L667" t="s">
        <v>22</v>
      </c>
      <c r="M667">
        <v>1310187600</v>
      </c>
      <c r="N667">
        <v>1311397200</v>
      </c>
      <c r="O667" s="8">
        <f t="shared" si="51"/>
        <v>40733.208333333336</v>
      </c>
      <c r="P667" s="8">
        <f t="shared" si="52"/>
        <v>40747.208333333336</v>
      </c>
      <c r="Q667" t="b">
        <v>0</v>
      </c>
      <c r="R667" t="b">
        <v>1</v>
      </c>
      <c r="S667" t="s">
        <v>42</v>
      </c>
      <c r="T667" t="str" cm="1">
        <f t="array" ref="T667:U667">_xlfn.TEXTSPLIT(S667,"/")</f>
        <v>film &amp; video</v>
      </c>
      <c r="U667" t="str">
        <v>documentary</v>
      </c>
    </row>
    <row r="668" spans="1:2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tr">
        <f t="shared" si="53"/>
        <v>1000 to 4999</v>
      </c>
      <c r="G668" s="19">
        <f t="shared" si="54"/>
        <v>64.032258064516128</v>
      </c>
      <c r="H668" t="s">
        <v>74</v>
      </c>
      <c r="I668">
        <v>25</v>
      </c>
      <c r="J668" s="10">
        <f t="shared" si="50"/>
        <v>79.400000000000006</v>
      </c>
      <c r="K668" t="s">
        <v>21</v>
      </c>
      <c r="L668" t="s">
        <v>22</v>
      </c>
      <c r="M668">
        <v>1377838800</v>
      </c>
      <c r="N668">
        <v>1378357200</v>
      </c>
      <c r="O668" s="8">
        <f t="shared" si="51"/>
        <v>41516.208333333336</v>
      </c>
      <c r="P668" s="8">
        <f t="shared" si="52"/>
        <v>41522.208333333336</v>
      </c>
      <c r="Q668" t="b">
        <v>0</v>
      </c>
      <c r="R668" t="b">
        <v>1</v>
      </c>
      <c r="S668" t="s">
        <v>33</v>
      </c>
      <c r="T668" t="str" cm="1">
        <f t="array" ref="T668:U668">_xlfn.TEXTSPLIT(S668,"/")</f>
        <v>theater</v>
      </c>
      <c r="U668" t="str">
        <v>plays</v>
      </c>
    </row>
    <row r="669" spans="1:21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tr">
        <f t="shared" si="53"/>
        <v>5000 to 9999</v>
      </c>
      <c r="G669" s="19">
        <f t="shared" si="54"/>
        <v>176.15942028985506</v>
      </c>
      <c r="H669" t="s">
        <v>20</v>
      </c>
      <c r="I669">
        <v>419</v>
      </c>
      <c r="J669" s="10">
        <f t="shared" si="50"/>
        <v>29.009546539379475</v>
      </c>
      <c r="K669" t="s">
        <v>21</v>
      </c>
      <c r="L669" t="s">
        <v>22</v>
      </c>
      <c r="M669">
        <v>1410325200</v>
      </c>
      <c r="N669">
        <v>1411102800</v>
      </c>
      <c r="O669" s="8">
        <f t="shared" si="51"/>
        <v>41892.208333333336</v>
      </c>
      <c r="P669" s="8">
        <f t="shared" si="52"/>
        <v>41901.208333333336</v>
      </c>
      <c r="Q669" t="b">
        <v>0</v>
      </c>
      <c r="R669" t="b">
        <v>0</v>
      </c>
      <c r="S669" t="s">
        <v>1029</v>
      </c>
      <c r="T669" t="str" cm="1">
        <f t="array" ref="T669:U669">_xlfn.TEXTSPLIT(S669,"/")</f>
        <v>journalism</v>
      </c>
      <c r="U669" t="str">
        <v>audio</v>
      </c>
    </row>
    <row r="670" spans="1:21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tr">
        <f t="shared" si="53"/>
        <v>25000 to 29999</v>
      </c>
      <c r="G670" s="19">
        <f t="shared" si="54"/>
        <v>20.33818181818182</v>
      </c>
      <c r="H670" t="s">
        <v>14</v>
      </c>
      <c r="I670">
        <v>76</v>
      </c>
      <c r="J670" s="10">
        <f t="shared" si="50"/>
        <v>73.59210526315789</v>
      </c>
      <c r="K670" t="s">
        <v>21</v>
      </c>
      <c r="L670" t="s">
        <v>22</v>
      </c>
      <c r="M670">
        <v>1343797200</v>
      </c>
      <c r="N670">
        <v>1344834000</v>
      </c>
      <c r="O670" s="8">
        <f t="shared" si="51"/>
        <v>41122.208333333336</v>
      </c>
      <c r="P670" s="8">
        <f t="shared" si="52"/>
        <v>41134.208333333336</v>
      </c>
      <c r="Q670" t="b">
        <v>0</v>
      </c>
      <c r="R670" t="b">
        <v>0</v>
      </c>
      <c r="S670" t="s">
        <v>33</v>
      </c>
      <c r="T670" t="str" cm="1">
        <f t="array" ref="T670:U670">_xlfn.TEXTSPLIT(S670,"/")</f>
        <v>theater</v>
      </c>
      <c r="U670" t="str">
        <v>plays</v>
      </c>
    </row>
    <row r="671" spans="1:21" x14ac:dyDescent="0.25">
      <c r="A671">
        <v>669</v>
      </c>
      <c r="B671" t="s">
        <v>1379</v>
      </c>
      <c r="C671" s="3" t="s">
        <v>1380</v>
      </c>
      <c r="D671" s="16">
        <v>48800</v>
      </c>
      <c r="E671">
        <v>175020</v>
      </c>
      <c r="F671" t="str">
        <f t="shared" si="53"/>
        <v>45000 to 49999</v>
      </c>
      <c r="G671" s="19">
        <f t="shared" si="54"/>
        <v>358.64754098360658</v>
      </c>
      <c r="H671" t="s">
        <v>20</v>
      </c>
      <c r="I671">
        <v>1621</v>
      </c>
      <c r="J671" s="10">
        <f t="shared" si="50"/>
        <v>107.97038864898211</v>
      </c>
      <c r="K671" t="s">
        <v>107</v>
      </c>
      <c r="L671" t="s">
        <v>108</v>
      </c>
      <c r="M671">
        <v>1498453200</v>
      </c>
      <c r="N671">
        <v>1499230800</v>
      </c>
      <c r="O671" s="8">
        <f t="shared" si="51"/>
        <v>42912.208333333328</v>
      </c>
      <c r="P671" s="8">
        <f t="shared" si="52"/>
        <v>42921.208333333328</v>
      </c>
      <c r="Q671" t="b">
        <v>0</v>
      </c>
      <c r="R671" t="b">
        <v>0</v>
      </c>
      <c r="S671" t="s">
        <v>33</v>
      </c>
      <c r="T671" t="str" cm="1">
        <f t="array" ref="T671:U671">_xlfn.TEXTSPLIT(S671,"/")</f>
        <v>theater</v>
      </c>
      <c r="U671" t="str">
        <v>plays</v>
      </c>
    </row>
    <row r="672" spans="1:21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tr">
        <f t="shared" si="53"/>
        <v>15000 to 19999</v>
      </c>
      <c r="G672" s="19">
        <f t="shared" si="54"/>
        <v>468.85802469135803</v>
      </c>
      <c r="H672" t="s">
        <v>20</v>
      </c>
      <c r="I672">
        <v>1101</v>
      </c>
      <c r="J672" s="10">
        <f t="shared" si="50"/>
        <v>68.987284287011803</v>
      </c>
      <c r="K672" t="s">
        <v>21</v>
      </c>
      <c r="L672" t="s">
        <v>22</v>
      </c>
      <c r="M672">
        <v>1456380000</v>
      </c>
      <c r="N672">
        <v>1457416800</v>
      </c>
      <c r="O672" s="8">
        <f t="shared" si="51"/>
        <v>42425.25</v>
      </c>
      <c r="P672" s="8">
        <f t="shared" si="52"/>
        <v>42437.25</v>
      </c>
      <c r="Q672" t="b">
        <v>0</v>
      </c>
      <c r="R672" t="b">
        <v>0</v>
      </c>
      <c r="S672" t="s">
        <v>60</v>
      </c>
      <c r="T672" t="str" cm="1">
        <f t="array" ref="T672:U672">_xlfn.TEXTSPLIT(S672,"/")</f>
        <v>music</v>
      </c>
      <c r="U672" t="str">
        <v>indie rock</v>
      </c>
    </row>
    <row r="673" spans="1:21" ht="31.5" x14ac:dyDescent="0.25">
      <c r="A673">
        <v>671</v>
      </c>
      <c r="B673" t="s">
        <v>1382</v>
      </c>
      <c r="C673" s="3" t="s">
        <v>1383</v>
      </c>
      <c r="D673" s="16">
        <v>97600</v>
      </c>
      <c r="E673">
        <v>119127</v>
      </c>
      <c r="F673" t="str">
        <f t="shared" si="53"/>
        <v>Greater than or equal to 50000</v>
      </c>
      <c r="G673" s="19">
        <f t="shared" si="54"/>
        <v>122.05635245901641</v>
      </c>
      <c r="H673" t="s">
        <v>20</v>
      </c>
      <c r="I673">
        <v>1073</v>
      </c>
      <c r="J673" s="10">
        <f t="shared" si="50"/>
        <v>111.02236719478098</v>
      </c>
      <c r="K673" t="s">
        <v>21</v>
      </c>
      <c r="L673" t="s">
        <v>22</v>
      </c>
      <c r="M673">
        <v>1280552400</v>
      </c>
      <c r="N673">
        <v>1280898000</v>
      </c>
      <c r="O673" s="8">
        <f t="shared" si="51"/>
        <v>40390.208333333336</v>
      </c>
      <c r="P673" s="8">
        <f t="shared" si="52"/>
        <v>40394.208333333336</v>
      </c>
      <c r="Q673" t="b">
        <v>0</v>
      </c>
      <c r="R673" t="b">
        <v>1</v>
      </c>
      <c r="S673" t="s">
        <v>33</v>
      </c>
      <c r="T673" t="str" cm="1">
        <f t="array" ref="T673:U673">_xlfn.TEXTSPLIT(S673,"/")</f>
        <v>theater</v>
      </c>
      <c r="U673" t="str">
        <v>plays</v>
      </c>
    </row>
    <row r="674" spans="1:2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tr">
        <f t="shared" si="53"/>
        <v>Greater than or equal to 50000</v>
      </c>
      <c r="G674" s="19">
        <f t="shared" si="54"/>
        <v>55.931783729156137</v>
      </c>
      <c r="H674" t="s">
        <v>14</v>
      </c>
      <c r="I674">
        <v>4428</v>
      </c>
      <c r="J674" s="10">
        <f t="shared" si="50"/>
        <v>24.997515808491418</v>
      </c>
      <c r="K674" t="s">
        <v>26</v>
      </c>
      <c r="L674" t="s">
        <v>27</v>
      </c>
      <c r="M674">
        <v>1521608400</v>
      </c>
      <c r="N674">
        <v>1522472400</v>
      </c>
      <c r="O674" s="8">
        <f t="shared" si="51"/>
        <v>43180.208333333328</v>
      </c>
      <c r="P674" s="8">
        <f t="shared" si="52"/>
        <v>43190.208333333328</v>
      </c>
      <c r="Q674" t="b">
        <v>0</v>
      </c>
      <c r="R674" t="b">
        <v>0</v>
      </c>
      <c r="S674" t="s">
        <v>33</v>
      </c>
      <c r="T674" t="str" cm="1">
        <f t="array" ref="T674:U674">_xlfn.TEXTSPLIT(S674,"/")</f>
        <v>theater</v>
      </c>
      <c r="U674" t="str">
        <v>plays</v>
      </c>
    </row>
    <row r="675" spans="1:2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tr">
        <f t="shared" si="53"/>
        <v>5000 to 9999</v>
      </c>
      <c r="G675" s="19">
        <f t="shared" si="54"/>
        <v>43.660714285714285</v>
      </c>
      <c r="H675" t="s">
        <v>14</v>
      </c>
      <c r="I675">
        <v>58</v>
      </c>
      <c r="J675" s="10">
        <f t="shared" si="50"/>
        <v>42.155172413793103</v>
      </c>
      <c r="K675" t="s">
        <v>107</v>
      </c>
      <c r="L675" t="s">
        <v>108</v>
      </c>
      <c r="M675">
        <v>1460696400</v>
      </c>
      <c r="N675">
        <v>1462510800</v>
      </c>
      <c r="O675" s="8">
        <f t="shared" si="51"/>
        <v>42475.208333333328</v>
      </c>
      <c r="P675" s="8">
        <f t="shared" si="52"/>
        <v>42496.208333333328</v>
      </c>
      <c r="Q675" t="b">
        <v>0</v>
      </c>
      <c r="R675" t="b">
        <v>0</v>
      </c>
      <c r="S675" t="s">
        <v>60</v>
      </c>
      <c r="T675" t="str" cm="1">
        <f t="array" ref="T675:U675">_xlfn.TEXTSPLIT(S675,"/")</f>
        <v>music</v>
      </c>
      <c r="U675" t="str">
        <v>indie rock</v>
      </c>
    </row>
    <row r="676" spans="1:2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tr">
        <f t="shared" si="53"/>
        <v>Greater than or equal to 50000</v>
      </c>
      <c r="G676" s="19">
        <f t="shared" si="54"/>
        <v>33.53837141183363</v>
      </c>
      <c r="H676" t="s">
        <v>74</v>
      </c>
      <c r="I676">
        <v>1218</v>
      </c>
      <c r="J676" s="10">
        <f t="shared" si="50"/>
        <v>47.003284072249592</v>
      </c>
      <c r="K676" t="s">
        <v>21</v>
      </c>
      <c r="L676" t="s">
        <v>22</v>
      </c>
      <c r="M676">
        <v>1313730000</v>
      </c>
      <c r="N676">
        <v>1317790800</v>
      </c>
      <c r="O676" s="8">
        <f t="shared" si="51"/>
        <v>40774.208333333336</v>
      </c>
      <c r="P676" s="8">
        <f t="shared" si="52"/>
        <v>40821.208333333336</v>
      </c>
      <c r="Q676" t="b">
        <v>0</v>
      </c>
      <c r="R676" t="b">
        <v>0</v>
      </c>
      <c r="S676" t="s">
        <v>122</v>
      </c>
      <c r="T676" t="str" cm="1">
        <f t="array" ref="T676:U676">_xlfn.TEXTSPLIT(S676,"/")</f>
        <v>photography</v>
      </c>
      <c r="U676" t="str">
        <v>photography books</v>
      </c>
    </row>
    <row r="677" spans="1:2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tr">
        <f t="shared" si="53"/>
        <v>5000 to 9999</v>
      </c>
      <c r="G677" s="19">
        <f t="shared" si="54"/>
        <v>122.97938144329896</v>
      </c>
      <c r="H677" t="s">
        <v>20</v>
      </c>
      <c r="I677">
        <v>331</v>
      </c>
      <c r="J677" s="10">
        <f t="shared" si="50"/>
        <v>36.0392749244713</v>
      </c>
      <c r="K677" t="s">
        <v>21</v>
      </c>
      <c r="L677" t="s">
        <v>22</v>
      </c>
      <c r="M677">
        <v>1568178000</v>
      </c>
      <c r="N677">
        <v>1568782800</v>
      </c>
      <c r="O677" s="8">
        <f t="shared" si="51"/>
        <v>43719.208333333328</v>
      </c>
      <c r="P677" s="8">
        <f t="shared" si="52"/>
        <v>43726.208333333328</v>
      </c>
      <c r="Q677" t="b">
        <v>0</v>
      </c>
      <c r="R677" t="b">
        <v>0</v>
      </c>
      <c r="S677" t="s">
        <v>1029</v>
      </c>
      <c r="T677" t="str" cm="1">
        <f t="array" ref="T677:U677">_xlfn.TEXTSPLIT(S677,"/")</f>
        <v>journalism</v>
      </c>
      <c r="U677" t="str">
        <v>audio</v>
      </c>
    </row>
    <row r="678" spans="1:2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tr">
        <f t="shared" si="53"/>
        <v>Greater than or equal to 50000</v>
      </c>
      <c r="G678" s="19">
        <f t="shared" si="54"/>
        <v>189.74959871589084</v>
      </c>
      <c r="H678" t="s">
        <v>20</v>
      </c>
      <c r="I678">
        <v>1170</v>
      </c>
      <c r="J678" s="10">
        <f t="shared" si="50"/>
        <v>101.03760683760684</v>
      </c>
      <c r="K678" t="s">
        <v>21</v>
      </c>
      <c r="L678" t="s">
        <v>22</v>
      </c>
      <c r="M678">
        <v>1348635600</v>
      </c>
      <c r="N678">
        <v>1349413200</v>
      </c>
      <c r="O678" s="8">
        <f t="shared" si="51"/>
        <v>41178.208333333336</v>
      </c>
      <c r="P678" s="8">
        <f t="shared" si="52"/>
        <v>41187.208333333336</v>
      </c>
      <c r="Q678" t="b">
        <v>0</v>
      </c>
      <c r="R678" t="b">
        <v>0</v>
      </c>
      <c r="S678" t="s">
        <v>122</v>
      </c>
      <c r="T678" t="str" cm="1">
        <f t="array" ref="T678:U678">_xlfn.TEXTSPLIT(S678,"/")</f>
        <v>photography</v>
      </c>
      <c r="U678" t="str">
        <v>photography books</v>
      </c>
    </row>
    <row r="679" spans="1:2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tr">
        <f t="shared" si="53"/>
        <v>5000 to 9999</v>
      </c>
      <c r="G679" s="19">
        <f t="shared" si="54"/>
        <v>83.622641509433961</v>
      </c>
      <c r="H679" t="s">
        <v>14</v>
      </c>
      <c r="I679">
        <v>111</v>
      </c>
      <c r="J679" s="10">
        <f t="shared" si="50"/>
        <v>39.927927927927925</v>
      </c>
      <c r="K679" t="s">
        <v>21</v>
      </c>
      <c r="L679" t="s">
        <v>22</v>
      </c>
      <c r="M679">
        <v>1468126800</v>
      </c>
      <c r="N679">
        <v>1472446800</v>
      </c>
      <c r="O679" s="8">
        <f t="shared" si="51"/>
        <v>42561.208333333328</v>
      </c>
      <c r="P679" s="8">
        <f t="shared" si="52"/>
        <v>42611.208333333328</v>
      </c>
      <c r="Q679" t="b">
        <v>0</v>
      </c>
      <c r="R679" t="b">
        <v>0</v>
      </c>
      <c r="S679" t="s">
        <v>119</v>
      </c>
      <c r="T679" t="str" cm="1">
        <f t="array" ref="T679:U679">_xlfn.TEXTSPLIT(S679,"/")</f>
        <v>publishing</v>
      </c>
      <c r="U679" t="str">
        <v>fiction</v>
      </c>
    </row>
    <row r="680" spans="1:2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tr">
        <f t="shared" si="53"/>
        <v>Greater than or equal to 50000</v>
      </c>
      <c r="G680" s="19">
        <f t="shared" si="54"/>
        <v>17.968844221105527</v>
      </c>
      <c r="H680" t="s">
        <v>74</v>
      </c>
      <c r="I680">
        <v>215</v>
      </c>
      <c r="J680" s="10">
        <f t="shared" si="50"/>
        <v>83.158139534883716</v>
      </c>
      <c r="K680" t="s">
        <v>21</v>
      </c>
      <c r="L680" t="s">
        <v>22</v>
      </c>
      <c r="M680">
        <v>1547877600</v>
      </c>
      <c r="N680">
        <v>1548050400</v>
      </c>
      <c r="O680" s="8">
        <f t="shared" si="51"/>
        <v>43484.25</v>
      </c>
      <c r="P680" s="8">
        <f t="shared" si="52"/>
        <v>43486.25</v>
      </c>
      <c r="Q680" t="b">
        <v>0</v>
      </c>
      <c r="R680" t="b">
        <v>0</v>
      </c>
      <c r="S680" t="s">
        <v>53</v>
      </c>
      <c r="T680" t="str" cm="1">
        <f t="array" ref="T680:U680">_xlfn.TEXTSPLIT(S680,"/")</f>
        <v>film &amp; video</v>
      </c>
      <c r="U680" t="str">
        <v>drama</v>
      </c>
    </row>
    <row r="681" spans="1:2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tr">
        <f t="shared" si="53"/>
        <v>1000 to 4999</v>
      </c>
      <c r="G681" s="19">
        <f t="shared" si="54"/>
        <v>1036.5</v>
      </c>
      <c r="H681" t="s">
        <v>20</v>
      </c>
      <c r="I681">
        <v>363</v>
      </c>
      <c r="J681" s="10">
        <f t="shared" si="50"/>
        <v>39.97520661157025</v>
      </c>
      <c r="K681" t="s">
        <v>21</v>
      </c>
      <c r="L681" t="s">
        <v>22</v>
      </c>
      <c r="M681">
        <v>1571374800</v>
      </c>
      <c r="N681">
        <v>1571806800</v>
      </c>
      <c r="O681" s="8">
        <f t="shared" si="51"/>
        <v>43756.208333333328</v>
      </c>
      <c r="P681" s="8">
        <f t="shared" si="52"/>
        <v>43761.208333333328</v>
      </c>
      <c r="Q681" t="b">
        <v>0</v>
      </c>
      <c r="R681" t="b">
        <v>1</v>
      </c>
      <c r="S681" t="s">
        <v>17</v>
      </c>
      <c r="T681" t="str" cm="1">
        <f t="array" ref="T681:U681">_xlfn.TEXTSPLIT(S681,"/")</f>
        <v>food</v>
      </c>
      <c r="U681" t="str">
        <v>food trucks</v>
      </c>
    </row>
    <row r="682" spans="1:21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tr">
        <f t="shared" si="53"/>
        <v>Greater than or equal to 50000</v>
      </c>
      <c r="G682" s="19">
        <f t="shared" si="54"/>
        <v>97.405219780219781</v>
      </c>
      <c r="H682" t="s">
        <v>14</v>
      </c>
      <c r="I682">
        <v>2955</v>
      </c>
      <c r="J682" s="10">
        <f t="shared" si="50"/>
        <v>47.993908629441627</v>
      </c>
      <c r="K682" t="s">
        <v>21</v>
      </c>
      <c r="L682" t="s">
        <v>22</v>
      </c>
      <c r="M682">
        <v>1576303200</v>
      </c>
      <c r="N682">
        <v>1576476000</v>
      </c>
      <c r="O682" s="8">
        <f t="shared" si="51"/>
        <v>43813.25</v>
      </c>
      <c r="P682" s="8">
        <f t="shared" si="52"/>
        <v>43815.25</v>
      </c>
      <c r="Q682" t="b">
        <v>0</v>
      </c>
      <c r="R682" t="b">
        <v>1</v>
      </c>
      <c r="S682" t="s">
        <v>292</v>
      </c>
      <c r="T682" t="str" cm="1">
        <f t="array" ref="T682:U682">_xlfn.TEXTSPLIT(S682,"/")</f>
        <v>games</v>
      </c>
      <c r="U682" t="str">
        <v>mobile games</v>
      </c>
    </row>
    <row r="683" spans="1:21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tr">
        <f t="shared" si="53"/>
        <v>Greater than or equal to 50000</v>
      </c>
      <c r="G683" s="19">
        <f t="shared" si="54"/>
        <v>86.386203150461711</v>
      </c>
      <c r="H683" t="s">
        <v>14</v>
      </c>
      <c r="I683">
        <v>1657</v>
      </c>
      <c r="J683" s="10">
        <f t="shared" si="50"/>
        <v>95.978877489438744</v>
      </c>
      <c r="K683" t="s">
        <v>21</v>
      </c>
      <c r="L683" t="s">
        <v>22</v>
      </c>
      <c r="M683">
        <v>1324447200</v>
      </c>
      <c r="N683">
        <v>1324965600</v>
      </c>
      <c r="O683" s="8">
        <f t="shared" si="51"/>
        <v>40898.25</v>
      </c>
      <c r="P683" s="8">
        <f t="shared" si="52"/>
        <v>40904.25</v>
      </c>
      <c r="Q683" t="b">
        <v>0</v>
      </c>
      <c r="R683" t="b">
        <v>0</v>
      </c>
      <c r="S683" t="s">
        <v>33</v>
      </c>
      <c r="T683" t="str" cm="1">
        <f t="array" ref="T683:U683">_xlfn.TEXTSPLIT(S683,"/")</f>
        <v>theater</v>
      </c>
      <c r="U683" t="str">
        <v>plays</v>
      </c>
    </row>
    <row r="684" spans="1:21" x14ac:dyDescent="0.25">
      <c r="A684">
        <v>682</v>
      </c>
      <c r="B684" t="s">
        <v>1403</v>
      </c>
      <c r="C684" s="3" t="s">
        <v>1404</v>
      </c>
      <c r="D684" s="16">
        <v>5400</v>
      </c>
      <c r="E684">
        <v>8109</v>
      </c>
      <c r="F684" t="str">
        <f t="shared" si="53"/>
        <v>5000 to 9999</v>
      </c>
      <c r="G684" s="19">
        <f t="shared" si="54"/>
        <v>150.16666666666666</v>
      </c>
      <c r="H684" t="s">
        <v>20</v>
      </c>
      <c r="I684">
        <v>103</v>
      </c>
      <c r="J684" s="10">
        <f t="shared" si="50"/>
        <v>78.728155339805824</v>
      </c>
      <c r="K684" t="s">
        <v>21</v>
      </c>
      <c r="L684" t="s">
        <v>22</v>
      </c>
      <c r="M684">
        <v>1386741600</v>
      </c>
      <c r="N684">
        <v>1387519200</v>
      </c>
      <c r="O684" s="8">
        <f t="shared" si="51"/>
        <v>41619.25</v>
      </c>
      <c r="P684" s="8">
        <f t="shared" si="52"/>
        <v>41628.25</v>
      </c>
      <c r="Q684" t="b">
        <v>0</v>
      </c>
      <c r="R684" t="b">
        <v>0</v>
      </c>
      <c r="S684" t="s">
        <v>33</v>
      </c>
      <c r="T684" t="str" cm="1">
        <f t="array" ref="T684:U684">_xlfn.TEXTSPLIT(S684,"/")</f>
        <v>theater</v>
      </c>
      <c r="U684" t="str">
        <v>plays</v>
      </c>
    </row>
    <row r="685" spans="1:21" x14ac:dyDescent="0.25">
      <c r="A685">
        <v>683</v>
      </c>
      <c r="B685" t="s">
        <v>1405</v>
      </c>
      <c r="C685" s="3" t="s">
        <v>1406</v>
      </c>
      <c r="D685" s="16">
        <v>2300</v>
      </c>
      <c r="E685">
        <v>8244</v>
      </c>
      <c r="F685" t="str">
        <f t="shared" si="53"/>
        <v>1000 to 4999</v>
      </c>
      <c r="G685" s="19">
        <f t="shared" si="54"/>
        <v>358.43478260869563</v>
      </c>
      <c r="H685" t="s">
        <v>20</v>
      </c>
      <c r="I685">
        <v>147</v>
      </c>
      <c r="J685" s="10">
        <f t="shared" si="50"/>
        <v>56.081632653061227</v>
      </c>
      <c r="K685" t="s">
        <v>21</v>
      </c>
      <c r="L685" t="s">
        <v>22</v>
      </c>
      <c r="M685">
        <v>1537074000</v>
      </c>
      <c r="N685">
        <v>1537246800</v>
      </c>
      <c r="O685" s="8">
        <f t="shared" si="51"/>
        <v>43359.208333333328</v>
      </c>
      <c r="P685" s="8">
        <f t="shared" si="52"/>
        <v>43361.208333333328</v>
      </c>
      <c r="Q685" t="b">
        <v>0</v>
      </c>
      <c r="R685" t="b">
        <v>0</v>
      </c>
      <c r="S685" t="s">
        <v>33</v>
      </c>
      <c r="T685" t="str" cm="1">
        <f t="array" ref="T685:U685">_xlfn.TEXTSPLIT(S685,"/")</f>
        <v>theater</v>
      </c>
      <c r="U685" t="str">
        <v>plays</v>
      </c>
    </row>
    <row r="686" spans="1:2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tr">
        <f t="shared" si="53"/>
        <v>1000 to 4999</v>
      </c>
      <c r="G686" s="19">
        <f t="shared" si="54"/>
        <v>542.85714285714289</v>
      </c>
      <c r="H686" t="s">
        <v>20</v>
      </c>
      <c r="I686">
        <v>110</v>
      </c>
      <c r="J686" s="10">
        <f t="shared" si="50"/>
        <v>69.090909090909093</v>
      </c>
      <c r="K686" t="s">
        <v>15</v>
      </c>
      <c r="L686" t="s">
        <v>16</v>
      </c>
      <c r="M686">
        <v>1277787600</v>
      </c>
      <c r="N686">
        <v>1279515600</v>
      </c>
      <c r="O686" s="8">
        <f t="shared" si="51"/>
        <v>40358.208333333336</v>
      </c>
      <c r="P686" s="8">
        <f t="shared" si="52"/>
        <v>40378.208333333336</v>
      </c>
      <c r="Q686" t="b">
        <v>0</v>
      </c>
      <c r="R686" t="b">
        <v>0</v>
      </c>
      <c r="S686" t="s">
        <v>68</v>
      </c>
      <c r="T686" t="str" cm="1">
        <f t="array" ref="T686:U686">_xlfn.TEXTSPLIT(S686,"/")</f>
        <v>publishing</v>
      </c>
      <c r="U686" t="str">
        <v>nonfiction</v>
      </c>
    </row>
    <row r="687" spans="1:2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tr">
        <f t="shared" si="53"/>
        <v>Greater than or equal to 50000</v>
      </c>
      <c r="G687" s="19">
        <f t="shared" si="54"/>
        <v>67.500714285714281</v>
      </c>
      <c r="H687" t="s">
        <v>14</v>
      </c>
      <c r="I687">
        <v>926</v>
      </c>
      <c r="J687" s="10">
        <f t="shared" si="50"/>
        <v>102.05291576673866</v>
      </c>
      <c r="K687" t="s">
        <v>15</v>
      </c>
      <c r="L687" t="s">
        <v>16</v>
      </c>
      <c r="M687">
        <v>1440306000</v>
      </c>
      <c r="N687">
        <v>1442379600</v>
      </c>
      <c r="O687" s="8">
        <f t="shared" si="51"/>
        <v>42239.208333333328</v>
      </c>
      <c r="P687" s="8">
        <f t="shared" si="52"/>
        <v>42263.208333333328</v>
      </c>
      <c r="Q687" t="b">
        <v>0</v>
      </c>
      <c r="R687" t="b">
        <v>0</v>
      </c>
      <c r="S687" t="s">
        <v>33</v>
      </c>
      <c r="T687" t="str" cm="1">
        <f t="array" ref="T687:U687">_xlfn.TEXTSPLIT(S687,"/")</f>
        <v>theater</v>
      </c>
      <c r="U687" t="str">
        <v>plays</v>
      </c>
    </row>
    <row r="688" spans="1:2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tr">
        <f t="shared" si="53"/>
        <v>5000 to 9999</v>
      </c>
      <c r="G688" s="19">
        <f t="shared" si="54"/>
        <v>191.74666666666667</v>
      </c>
      <c r="H688" t="s">
        <v>20</v>
      </c>
      <c r="I688">
        <v>134</v>
      </c>
      <c r="J688" s="10">
        <f t="shared" si="50"/>
        <v>107.32089552238806</v>
      </c>
      <c r="K688" t="s">
        <v>21</v>
      </c>
      <c r="L688" t="s">
        <v>22</v>
      </c>
      <c r="M688">
        <v>1522126800</v>
      </c>
      <c r="N688">
        <v>1523077200</v>
      </c>
      <c r="O688" s="8">
        <f t="shared" si="51"/>
        <v>43186.208333333328</v>
      </c>
      <c r="P688" s="8">
        <f t="shared" si="52"/>
        <v>43197.208333333328</v>
      </c>
      <c r="Q688" t="b">
        <v>0</v>
      </c>
      <c r="R688" t="b">
        <v>0</v>
      </c>
      <c r="S688" t="s">
        <v>65</v>
      </c>
      <c r="T688" t="str" cm="1">
        <f t="array" ref="T688:U688">_xlfn.TEXTSPLIT(S688,"/")</f>
        <v>technology</v>
      </c>
      <c r="U688" t="str">
        <v>wearables</v>
      </c>
    </row>
    <row r="689" spans="1:21" x14ac:dyDescent="0.25">
      <c r="A689">
        <v>687</v>
      </c>
      <c r="B689" t="s">
        <v>1413</v>
      </c>
      <c r="C689" s="3" t="s">
        <v>1414</v>
      </c>
      <c r="D689" s="16">
        <v>1500</v>
      </c>
      <c r="E689">
        <v>13980</v>
      </c>
      <c r="F689" t="str">
        <f t="shared" si="53"/>
        <v>1000 to 4999</v>
      </c>
      <c r="G689" s="19">
        <f t="shared" si="54"/>
        <v>932</v>
      </c>
      <c r="H689" t="s">
        <v>20</v>
      </c>
      <c r="I689">
        <v>269</v>
      </c>
      <c r="J689" s="10">
        <f t="shared" si="50"/>
        <v>51.970260223048328</v>
      </c>
      <c r="K689" t="s">
        <v>21</v>
      </c>
      <c r="L689" t="s">
        <v>22</v>
      </c>
      <c r="M689">
        <v>1489298400</v>
      </c>
      <c r="N689">
        <v>1489554000</v>
      </c>
      <c r="O689" s="8">
        <f t="shared" si="51"/>
        <v>42806.25</v>
      </c>
      <c r="P689" s="8">
        <f t="shared" si="52"/>
        <v>42809.208333333328</v>
      </c>
      <c r="Q689" t="b">
        <v>0</v>
      </c>
      <c r="R689" t="b">
        <v>0</v>
      </c>
      <c r="S689" t="s">
        <v>33</v>
      </c>
      <c r="T689" t="str" cm="1">
        <f t="array" ref="T689:U689">_xlfn.TEXTSPLIT(S689,"/")</f>
        <v>theater</v>
      </c>
      <c r="U689" t="str">
        <v>plays</v>
      </c>
    </row>
    <row r="690" spans="1:2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tr">
        <f t="shared" si="53"/>
        <v>1000 to 4999</v>
      </c>
      <c r="G690" s="19">
        <f t="shared" si="54"/>
        <v>429.27586206896552</v>
      </c>
      <c r="H690" t="s">
        <v>20</v>
      </c>
      <c r="I690">
        <v>175</v>
      </c>
      <c r="J690" s="10">
        <f t="shared" si="50"/>
        <v>71.137142857142862</v>
      </c>
      <c r="K690" t="s">
        <v>21</v>
      </c>
      <c r="L690" t="s">
        <v>22</v>
      </c>
      <c r="M690">
        <v>1547100000</v>
      </c>
      <c r="N690">
        <v>1548482400</v>
      </c>
      <c r="O690" s="8">
        <f t="shared" si="51"/>
        <v>43475.25</v>
      </c>
      <c r="P690" s="8">
        <f t="shared" si="52"/>
        <v>43491.25</v>
      </c>
      <c r="Q690" t="b">
        <v>0</v>
      </c>
      <c r="R690" t="b">
        <v>1</v>
      </c>
      <c r="S690" t="s">
        <v>269</v>
      </c>
      <c r="T690" t="str" cm="1">
        <f t="array" ref="T690:U690">_xlfn.TEXTSPLIT(S690,"/")</f>
        <v>film &amp; video</v>
      </c>
      <c r="U690" t="str">
        <v>television</v>
      </c>
    </row>
    <row r="691" spans="1:2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tr">
        <f t="shared" si="53"/>
        <v>5000 to 9999</v>
      </c>
      <c r="G691" s="19">
        <f t="shared" si="54"/>
        <v>100.65753424657535</v>
      </c>
      <c r="H691" t="s">
        <v>20</v>
      </c>
      <c r="I691">
        <v>69</v>
      </c>
      <c r="J691" s="10">
        <f t="shared" si="50"/>
        <v>106.49275362318841</v>
      </c>
      <c r="K691" t="s">
        <v>21</v>
      </c>
      <c r="L691" t="s">
        <v>22</v>
      </c>
      <c r="M691">
        <v>1383022800</v>
      </c>
      <c r="N691">
        <v>1384063200</v>
      </c>
      <c r="O691" s="8">
        <f t="shared" si="51"/>
        <v>41576.208333333336</v>
      </c>
      <c r="P691" s="8">
        <f t="shared" si="52"/>
        <v>41588.25</v>
      </c>
      <c r="Q691" t="b">
        <v>0</v>
      </c>
      <c r="R691" t="b">
        <v>0</v>
      </c>
      <c r="S691" t="s">
        <v>28</v>
      </c>
      <c r="T691" t="str" cm="1">
        <f t="array" ref="T691:U691">_xlfn.TEXTSPLIT(S691,"/")</f>
        <v>technology</v>
      </c>
      <c r="U691" t="str">
        <v>web</v>
      </c>
    </row>
    <row r="692" spans="1:2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tr">
        <f t="shared" si="53"/>
        <v>1000 to 4999</v>
      </c>
      <c r="G692" s="19">
        <f t="shared" si="54"/>
        <v>226.61111111111109</v>
      </c>
      <c r="H692" t="s">
        <v>20</v>
      </c>
      <c r="I692">
        <v>190</v>
      </c>
      <c r="J692" s="10">
        <f t="shared" si="50"/>
        <v>42.93684210526316</v>
      </c>
      <c r="K692" t="s">
        <v>21</v>
      </c>
      <c r="L692" t="s">
        <v>22</v>
      </c>
      <c r="M692">
        <v>1322373600</v>
      </c>
      <c r="N692">
        <v>1322892000</v>
      </c>
      <c r="O692" s="8">
        <f t="shared" si="51"/>
        <v>40874.25</v>
      </c>
      <c r="P692" s="8">
        <f t="shared" si="52"/>
        <v>40880.25</v>
      </c>
      <c r="Q692" t="b">
        <v>0</v>
      </c>
      <c r="R692" t="b">
        <v>1</v>
      </c>
      <c r="S692" t="s">
        <v>42</v>
      </c>
      <c r="T692" t="str" cm="1">
        <f t="array" ref="T692:U692">_xlfn.TEXTSPLIT(S692,"/")</f>
        <v>film &amp; video</v>
      </c>
      <c r="U692" t="str">
        <v>documentary</v>
      </c>
    </row>
    <row r="693" spans="1:2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tr">
        <f t="shared" si="53"/>
        <v>5000 to 9999</v>
      </c>
      <c r="G693" s="19">
        <f t="shared" si="54"/>
        <v>142.38</v>
      </c>
      <c r="H693" t="s">
        <v>20</v>
      </c>
      <c r="I693">
        <v>237</v>
      </c>
      <c r="J693" s="10">
        <f t="shared" si="50"/>
        <v>30.037974683544302</v>
      </c>
      <c r="K693" t="s">
        <v>21</v>
      </c>
      <c r="L693" t="s">
        <v>22</v>
      </c>
      <c r="M693">
        <v>1349240400</v>
      </c>
      <c r="N693">
        <v>1350709200</v>
      </c>
      <c r="O693" s="8">
        <f t="shared" si="51"/>
        <v>41185.208333333336</v>
      </c>
      <c r="P693" s="8">
        <f t="shared" si="52"/>
        <v>41202.208333333336</v>
      </c>
      <c r="Q693" t="b">
        <v>1</v>
      </c>
      <c r="R693" t="b">
        <v>1</v>
      </c>
      <c r="S693" t="s">
        <v>42</v>
      </c>
      <c r="T693" t="str" cm="1">
        <f t="array" ref="T693:U693">_xlfn.TEXTSPLIT(S693,"/")</f>
        <v>film &amp; video</v>
      </c>
      <c r="U693" t="str">
        <v>documentary</v>
      </c>
    </row>
    <row r="694" spans="1:2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tr">
        <f t="shared" si="53"/>
        <v>5000 to 9999</v>
      </c>
      <c r="G694" s="19">
        <f t="shared" si="54"/>
        <v>90.633333333333326</v>
      </c>
      <c r="H694" t="s">
        <v>14</v>
      </c>
      <c r="I694">
        <v>77</v>
      </c>
      <c r="J694" s="10">
        <f t="shared" si="50"/>
        <v>70.623376623376629</v>
      </c>
      <c r="K694" t="s">
        <v>40</v>
      </c>
      <c r="L694" t="s">
        <v>41</v>
      </c>
      <c r="M694">
        <v>1562648400</v>
      </c>
      <c r="N694">
        <v>1564203600</v>
      </c>
      <c r="O694" s="8">
        <f t="shared" si="51"/>
        <v>43655.208333333328</v>
      </c>
      <c r="P694" s="8">
        <f t="shared" si="52"/>
        <v>43673.208333333328</v>
      </c>
      <c r="Q694" t="b">
        <v>0</v>
      </c>
      <c r="R694" t="b">
        <v>0</v>
      </c>
      <c r="S694" t="s">
        <v>23</v>
      </c>
      <c r="T694" t="str" cm="1">
        <f t="array" ref="T694:U694">_xlfn.TEXTSPLIT(S694,"/")</f>
        <v>music</v>
      </c>
      <c r="U694" t="str">
        <v>rock</v>
      </c>
    </row>
    <row r="695" spans="1:21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tr">
        <f t="shared" si="53"/>
        <v>Greater than or equal to 50000</v>
      </c>
      <c r="G695" s="19">
        <f t="shared" si="54"/>
        <v>63.966740576496676</v>
      </c>
      <c r="H695" t="s">
        <v>14</v>
      </c>
      <c r="I695">
        <v>1748</v>
      </c>
      <c r="J695" s="10">
        <f t="shared" si="50"/>
        <v>66.016018306636155</v>
      </c>
      <c r="K695" t="s">
        <v>21</v>
      </c>
      <c r="L695" t="s">
        <v>22</v>
      </c>
      <c r="M695">
        <v>1508216400</v>
      </c>
      <c r="N695">
        <v>1509685200</v>
      </c>
      <c r="O695" s="8">
        <f t="shared" si="51"/>
        <v>43025.208333333328</v>
      </c>
      <c r="P695" s="8">
        <f t="shared" si="52"/>
        <v>43042.208333333328</v>
      </c>
      <c r="Q695" t="b">
        <v>0</v>
      </c>
      <c r="R695" t="b">
        <v>0</v>
      </c>
      <c r="S695" t="s">
        <v>33</v>
      </c>
      <c r="T695" t="str" cm="1">
        <f t="array" ref="T695:U695">_xlfn.TEXTSPLIT(S695,"/")</f>
        <v>theater</v>
      </c>
      <c r="U695" t="str">
        <v>plays</v>
      </c>
    </row>
    <row r="696" spans="1:2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tr">
        <f t="shared" si="53"/>
        <v>5000 to 9999</v>
      </c>
      <c r="G696" s="19">
        <f t="shared" si="54"/>
        <v>84.131868131868131</v>
      </c>
      <c r="H696" t="s">
        <v>14</v>
      </c>
      <c r="I696">
        <v>79</v>
      </c>
      <c r="J696" s="10">
        <f t="shared" si="50"/>
        <v>96.911392405063296</v>
      </c>
      <c r="K696" t="s">
        <v>21</v>
      </c>
      <c r="L696" t="s">
        <v>22</v>
      </c>
      <c r="M696">
        <v>1511762400</v>
      </c>
      <c r="N696">
        <v>1514959200</v>
      </c>
      <c r="O696" s="8">
        <f t="shared" si="51"/>
        <v>43066.25</v>
      </c>
      <c r="P696" s="8">
        <f t="shared" si="52"/>
        <v>43103.25</v>
      </c>
      <c r="Q696" t="b">
        <v>0</v>
      </c>
      <c r="R696" t="b">
        <v>0</v>
      </c>
      <c r="S696" t="s">
        <v>33</v>
      </c>
      <c r="T696" t="str" cm="1">
        <f t="array" ref="T696:U696">_xlfn.TEXTSPLIT(S696,"/")</f>
        <v>theater</v>
      </c>
      <c r="U696" t="str">
        <v>plays</v>
      </c>
    </row>
    <row r="697" spans="1:2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tr">
        <f t="shared" si="53"/>
        <v>5000 to 9999</v>
      </c>
      <c r="G697" s="19">
        <f t="shared" si="54"/>
        <v>133.93478260869566</v>
      </c>
      <c r="H697" t="s">
        <v>20</v>
      </c>
      <c r="I697">
        <v>196</v>
      </c>
      <c r="J697" s="10">
        <f t="shared" si="50"/>
        <v>62.867346938775512</v>
      </c>
      <c r="K697" t="s">
        <v>107</v>
      </c>
      <c r="L697" t="s">
        <v>108</v>
      </c>
      <c r="M697">
        <v>1447480800</v>
      </c>
      <c r="N697">
        <v>1448863200</v>
      </c>
      <c r="O697" s="8">
        <f t="shared" si="51"/>
        <v>42322.25</v>
      </c>
      <c r="P697" s="8">
        <f t="shared" si="52"/>
        <v>42338.25</v>
      </c>
      <c r="Q697" t="b">
        <v>1</v>
      </c>
      <c r="R697" t="b">
        <v>0</v>
      </c>
      <c r="S697" t="s">
        <v>23</v>
      </c>
      <c r="T697" t="str" cm="1">
        <f t="array" ref="T697:U697">_xlfn.TEXTSPLIT(S697,"/")</f>
        <v>music</v>
      </c>
      <c r="U697" t="str">
        <v>rock</v>
      </c>
    </row>
    <row r="698" spans="1:2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tr">
        <f t="shared" si="53"/>
        <v>Greater than or equal to 50000</v>
      </c>
      <c r="G698" s="19">
        <f t="shared" si="54"/>
        <v>59.042047531992694</v>
      </c>
      <c r="H698" t="s">
        <v>14</v>
      </c>
      <c r="I698">
        <v>889</v>
      </c>
      <c r="J698" s="10">
        <f t="shared" si="50"/>
        <v>108.98537682789652</v>
      </c>
      <c r="K698" t="s">
        <v>21</v>
      </c>
      <c r="L698" t="s">
        <v>22</v>
      </c>
      <c r="M698">
        <v>1429506000</v>
      </c>
      <c r="N698">
        <v>1429592400</v>
      </c>
      <c r="O698" s="8">
        <f t="shared" si="51"/>
        <v>42114.208333333328</v>
      </c>
      <c r="P698" s="8">
        <f t="shared" si="52"/>
        <v>42115.208333333328</v>
      </c>
      <c r="Q698" t="b">
        <v>0</v>
      </c>
      <c r="R698" t="b">
        <v>1</v>
      </c>
      <c r="S698" t="s">
        <v>33</v>
      </c>
      <c r="T698" t="str" cm="1">
        <f t="array" ref="T698:U698">_xlfn.TEXTSPLIT(S698,"/")</f>
        <v>theater</v>
      </c>
      <c r="U698" t="str">
        <v>plays</v>
      </c>
    </row>
    <row r="699" spans="1:2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tr">
        <f t="shared" si="53"/>
        <v>Greater than or equal to 50000</v>
      </c>
      <c r="G699" s="19">
        <f t="shared" si="54"/>
        <v>152.80062063615205</v>
      </c>
      <c r="H699" t="s">
        <v>20</v>
      </c>
      <c r="I699">
        <v>7295</v>
      </c>
      <c r="J699" s="10">
        <f t="shared" si="50"/>
        <v>26.999314599040439</v>
      </c>
      <c r="K699" t="s">
        <v>21</v>
      </c>
      <c r="L699" t="s">
        <v>22</v>
      </c>
      <c r="M699">
        <v>1522472400</v>
      </c>
      <c r="N699">
        <v>1522645200</v>
      </c>
      <c r="O699" s="8">
        <f t="shared" si="51"/>
        <v>43190.208333333328</v>
      </c>
      <c r="P699" s="8">
        <f t="shared" si="52"/>
        <v>43192.208333333328</v>
      </c>
      <c r="Q699" t="b">
        <v>0</v>
      </c>
      <c r="R699" t="b">
        <v>0</v>
      </c>
      <c r="S699" t="s">
        <v>50</v>
      </c>
      <c r="T699" t="str" cm="1">
        <f t="array" ref="T699:U699">_xlfn.TEXTSPLIT(S699,"/")</f>
        <v>music</v>
      </c>
      <c r="U699" t="str">
        <v>electric music</v>
      </c>
    </row>
    <row r="700" spans="1:2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tr">
        <f t="shared" si="53"/>
        <v>40000 to 44999</v>
      </c>
      <c r="G700" s="19">
        <f t="shared" si="54"/>
        <v>446.69121140142522</v>
      </c>
      <c r="H700" t="s">
        <v>20</v>
      </c>
      <c r="I700">
        <v>2893</v>
      </c>
      <c r="J700" s="10">
        <f t="shared" si="50"/>
        <v>65.004147943311438</v>
      </c>
      <c r="K700" t="s">
        <v>15</v>
      </c>
      <c r="L700" t="s">
        <v>16</v>
      </c>
      <c r="M700">
        <v>1322114400</v>
      </c>
      <c r="N700">
        <v>1323324000</v>
      </c>
      <c r="O700" s="8">
        <f t="shared" si="51"/>
        <v>40871.25</v>
      </c>
      <c r="P700" s="8">
        <f t="shared" si="52"/>
        <v>40885.25</v>
      </c>
      <c r="Q700" t="b">
        <v>0</v>
      </c>
      <c r="R700" t="b">
        <v>0</v>
      </c>
      <c r="S700" t="s">
        <v>65</v>
      </c>
      <c r="T700" t="str" cm="1">
        <f t="array" ref="T700:U700">_xlfn.TEXTSPLIT(S700,"/")</f>
        <v>technology</v>
      </c>
      <c r="U700" t="str">
        <v>wearables</v>
      </c>
    </row>
    <row r="701" spans="1:2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tr">
        <f t="shared" si="53"/>
        <v>5000 to 9999</v>
      </c>
      <c r="G701" s="19">
        <f t="shared" si="54"/>
        <v>84.391891891891888</v>
      </c>
      <c r="H701" t="s">
        <v>14</v>
      </c>
      <c r="I701">
        <v>56</v>
      </c>
      <c r="J701" s="10">
        <f t="shared" si="50"/>
        <v>111.51785714285714</v>
      </c>
      <c r="K701" t="s">
        <v>21</v>
      </c>
      <c r="L701" t="s">
        <v>22</v>
      </c>
      <c r="M701">
        <v>1561438800</v>
      </c>
      <c r="N701">
        <v>1561525200</v>
      </c>
      <c r="O701" s="8">
        <f t="shared" si="51"/>
        <v>43641.208333333328</v>
      </c>
      <c r="P701" s="8">
        <f t="shared" si="52"/>
        <v>43642.208333333328</v>
      </c>
      <c r="Q701" t="b">
        <v>0</v>
      </c>
      <c r="R701" t="b">
        <v>0</v>
      </c>
      <c r="S701" t="s">
        <v>53</v>
      </c>
      <c r="T701" t="str" cm="1">
        <f t="array" ref="T701:U701">_xlfn.TEXTSPLIT(S701,"/")</f>
        <v>film &amp; video</v>
      </c>
      <c r="U701" t="str">
        <v>drama</v>
      </c>
    </row>
    <row r="702" spans="1:21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tr">
        <f t="shared" si="53"/>
        <v>Less Than 1000</v>
      </c>
      <c r="G702" s="19">
        <f t="shared" si="54"/>
        <v>3</v>
      </c>
      <c r="H702" t="s">
        <v>14</v>
      </c>
      <c r="I702">
        <v>1</v>
      </c>
      <c r="J702" s="10">
        <f t="shared" si="50"/>
        <v>3</v>
      </c>
      <c r="K702" t="s">
        <v>21</v>
      </c>
      <c r="L702" t="s">
        <v>22</v>
      </c>
      <c r="M702">
        <v>1264399200</v>
      </c>
      <c r="N702">
        <v>1265695200</v>
      </c>
      <c r="O702" s="8">
        <f t="shared" si="51"/>
        <v>40203.25</v>
      </c>
      <c r="P702" s="8">
        <f t="shared" si="52"/>
        <v>40218.25</v>
      </c>
      <c r="Q702" t="b">
        <v>0</v>
      </c>
      <c r="R702" t="b">
        <v>0</v>
      </c>
      <c r="S702" t="s">
        <v>65</v>
      </c>
      <c r="T702" t="str" cm="1">
        <f t="array" ref="T702:U702">_xlfn.TEXTSPLIT(S702,"/")</f>
        <v>technology</v>
      </c>
      <c r="U702" t="str">
        <v>wearables</v>
      </c>
    </row>
    <row r="703" spans="1:21" ht="31.5" x14ac:dyDescent="0.25">
      <c r="A703">
        <v>701</v>
      </c>
      <c r="B703" t="s">
        <v>1440</v>
      </c>
      <c r="C703" s="3" t="s">
        <v>1441</v>
      </c>
      <c r="D703" s="16">
        <v>52000</v>
      </c>
      <c r="E703">
        <v>91014</v>
      </c>
      <c r="F703" t="str">
        <f t="shared" si="53"/>
        <v>Greater than or equal to 50000</v>
      </c>
      <c r="G703" s="19">
        <f t="shared" si="54"/>
        <v>175.02692307692308</v>
      </c>
      <c r="H703" t="s">
        <v>20</v>
      </c>
      <c r="I703">
        <v>820</v>
      </c>
      <c r="J703" s="10">
        <f t="shared" si="50"/>
        <v>110.99268292682927</v>
      </c>
      <c r="K703" t="s">
        <v>21</v>
      </c>
      <c r="L703" t="s">
        <v>22</v>
      </c>
      <c r="M703">
        <v>1301202000</v>
      </c>
      <c r="N703">
        <v>1301806800</v>
      </c>
      <c r="O703" s="8">
        <f t="shared" si="51"/>
        <v>40629.208333333336</v>
      </c>
      <c r="P703" s="8">
        <f t="shared" si="52"/>
        <v>40636.208333333336</v>
      </c>
      <c r="Q703" t="b">
        <v>1</v>
      </c>
      <c r="R703" t="b">
        <v>0</v>
      </c>
      <c r="S703" t="s">
        <v>33</v>
      </c>
      <c r="T703" t="str" cm="1">
        <f t="array" ref="T703:U703">_xlfn.TEXTSPLIT(S703,"/")</f>
        <v>theater</v>
      </c>
      <c r="U703" t="str">
        <v>plays</v>
      </c>
    </row>
    <row r="704" spans="1:21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tr">
        <f t="shared" si="53"/>
        <v>5000 to 9999</v>
      </c>
      <c r="G704" s="19">
        <f t="shared" si="54"/>
        <v>54.137931034482754</v>
      </c>
      <c r="H704" t="s">
        <v>14</v>
      </c>
      <c r="I704">
        <v>83</v>
      </c>
      <c r="J704" s="10">
        <f t="shared" si="50"/>
        <v>56.746987951807228</v>
      </c>
      <c r="K704" t="s">
        <v>21</v>
      </c>
      <c r="L704" t="s">
        <v>22</v>
      </c>
      <c r="M704">
        <v>1374469200</v>
      </c>
      <c r="N704">
        <v>1374901200</v>
      </c>
      <c r="O704" s="8">
        <f t="shared" si="51"/>
        <v>41477.208333333336</v>
      </c>
      <c r="P704" s="8">
        <f t="shared" si="52"/>
        <v>41482.208333333336</v>
      </c>
      <c r="Q704" t="b">
        <v>0</v>
      </c>
      <c r="R704" t="b">
        <v>0</v>
      </c>
      <c r="S704" t="s">
        <v>65</v>
      </c>
      <c r="T704" t="str" cm="1">
        <f t="array" ref="T704:U704">_xlfn.TEXTSPLIT(S704,"/")</f>
        <v>technology</v>
      </c>
      <c r="U704" t="str">
        <v>wearables</v>
      </c>
    </row>
    <row r="705" spans="1:2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tr">
        <f t="shared" si="53"/>
        <v>Greater than or equal to 50000</v>
      </c>
      <c r="G705" s="19">
        <f t="shared" si="54"/>
        <v>311.87381703470032</v>
      </c>
      <c r="H705" t="s">
        <v>20</v>
      </c>
      <c r="I705">
        <v>2038</v>
      </c>
      <c r="J705" s="10">
        <f t="shared" si="50"/>
        <v>97.020608439646708</v>
      </c>
      <c r="K705" t="s">
        <v>21</v>
      </c>
      <c r="L705" t="s">
        <v>22</v>
      </c>
      <c r="M705">
        <v>1334984400</v>
      </c>
      <c r="N705">
        <v>1336453200</v>
      </c>
      <c r="O705" s="8">
        <f t="shared" si="51"/>
        <v>41020.208333333336</v>
      </c>
      <c r="P705" s="8">
        <f t="shared" si="52"/>
        <v>41037.208333333336</v>
      </c>
      <c r="Q705" t="b">
        <v>1</v>
      </c>
      <c r="R705" t="b">
        <v>1</v>
      </c>
      <c r="S705" t="s">
        <v>206</v>
      </c>
      <c r="T705" t="str" cm="1">
        <f t="array" ref="T705:U705">_xlfn.TEXTSPLIT(S705,"/")</f>
        <v>publishing</v>
      </c>
      <c r="U705" t="str">
        <v>translations</v>
      </c>
    </row>
    <row r="706" spans="1:21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tr">
        <f t="shared" si="53"/>
        <v>5000 to 9999</v>
      </c>
      <c r="G706" s="19">
        <f t="shared" si="54"/>
        <v>122.78160919540231</v>
      </c>
      <c r="H706" t="s">
        <v>20</v>
      </c>
      <c r="I706">
        <v>116</v>
      </c>
      <c r="J706" s="10">
        <f t="shared" ref="J706:J769" si="55">IFERROR(E706/I706,0)</f>
        <v>92.08620689655173</v>
      </c>
      <c r="K706" t="s">
        <v>21</v>
      </c>
      <c r="L706" t="s">
        <v>22</v>
      </c>
      <c r="M706">
        <v>1467608400</v>
      </c>
      <c r="N706">
        <v>1468904400</v>
      </c>
      <c r="O706" s="8">
        <f t="shared" ref="O706:O769" si="56">(((M706/60)/60)/24)+DATE(1970,1,1)</f>
        <v>42555.208333333328</v>
      </c>
      <c r="P706" s="8">
        <f t="shared" ref="P706:P769" si="57">(((N706/60)/60)/24)+DATE(1970,1,1)</f>
        <v>42570.208333333328</v>
      </c>
      <c r="Q706" t="b">
        <v>0</v>
      </c>
      <c r="R706" t="b">
        <v>0</v>
      </c>
      <c r="S706" t="s">
        <v>71</v>
      </c>
      <c r="T706" t="str" cm="1">
        <f t="array" ref="T706:U706">_xlfn.TEXTSPLIT(S706,"/")</f>
        <v>film &amp; video</v>
      </c>
      <c r="U706" t="str">
        <v>animation</v>
      </c>
    </row>
    <row r="707" spans="1:2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tr">
        <f t="shared" ref="F707:F770" si="58">IF(D707&lt;1000,"Less Than 1000",IF(AND(D707&gt;=1000,D707&lt;=4999),"1000 to 4999",IF(AND(D707&gt;=5000,D707&lt;=9999),"5000 to 9999",IF(AND(D707&gt;=10000,D707&lt;=14999),"10000 to 14999",IF(AND(D707&gt;=15000,D707&lt;=19999),"15000 to 19999",IF(AND(D707&gt;=20000,D707&lt;=24999),"20000 to 24999",IF(AND(D707&gt;=25000,D707&lt;=29999),"25000 to 29999",IF(AND(D707&gt;=30000,D707&lt;=34999),"30000 to 34999",IF(AND(D707&gt;=35000,D707&lt;=39999),"35000 to 39999",IF(AND(D707&gt;=40000,D707&lt;=44999),"40000 to 44999",IF(AND(D707&gt;=45000,D707&lt;=49999),"45000 to 49999",IF(D707&gt;=50000,"Greater than or equal to 50000"))))))))))))</f>
        <v>Greater than or equal to 50000</v>
      </c>
      <c r="G707" s="19">
        <f t="shared" ref="G707:G770" si="59">(E707/D707)*100</f>
        <v>99.026517383618156</v>
      </c>
      <c r="H707" t="s">
        <v>14</v>
      </c>
      <c r="I707">
        <v>2025</v>
      </c>
      <c r="J707" s="10">
        <f t="shared" si="55"/>
        <v>82.986666666666665</v>
      </c>
      <c r="K707" t="s">
        <v>40</v>
      </c>
      <c r="L707" t="s">
        <v>41</v>
      </c>
      <c r="M707">
        <v>1386741600</v>
      </c>
      <c r="N707">
        <v>1387087200</v>
      </c>
      <c r="O707" s="8">
        <f t="shared" si="56"/>
        <v>41619.25</v>
      </c>
      <c r="P707" s="8">
        <f t="shared" si="57"/>
        <v>41623.25</v>
      </c>
      <c r="Q707" t="b">
        <v>0</v>
      </c>
      <c r="R707" t="b">
        <v>0</v>
      </c>
      <c r="S707" t="s">
        <v>68</v>
      </c>
      <c r="T707" t="str" cm="1">
        <f t="array" ref="T707:U707">_xlfn.TEXTSPLIT(S707,"/")</f>
        <v>publishing</v>
      </c>
      <c r="U707" t="str">
        <v>nonfiction</v>
      </c>
    </row>
    <row r="708" spans="1:21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tr">
        <f t="shared" si="58"/>
        <v>Greater than or equal to 50000</v>
      </c>
      <c r="G708" s="19">
        <f t="shared" si="59"/>
        <v>127.84686346863469</v>
      </c>
      <c r="H708" t="s">
        <v>20</v>
      </c>
      <c r="I708">
        <v>1345</v>
      </c>
      <c r="J708" s="10">
        <f t="shared" si="55"/>
        <v>103.03791821561339</v>
      </c>
      <c r="K708" t="s">
        <v>26</v>
      </c>
      <c r="L708" t="s">
        <v>27</v>
      </c>
      <c r="M708">
        <v>1546754400</v>
      </c>
      <c r="N708">
        <v>1547445600</v>
      </c>
      <c r="O708" s="8">
        <f t="shared" si="56"/>
        <v>43471.25</v>
      </c>
      <c r="P708" s="8">
        <f t="shared" si="57"/>
        <v>43479.25</v>
      </c>
      <c r="Q708" t="b">
        <v>0</v>
      </c>
      <c r="R708" t="b">
        <v>1</v>
      </c>
      <c r="S708" t="s">
        <v>28</v>
      </c>
      <c r="T708" t="str" cm="1">
        <f t="array" ref="T708:U708">_xlfn.TEXTSPLIT(S708,"/")</f>
        <v>technology</v>
      </c>
      <c r="U708" t="str">
        <v>web</v>
      </c>
    </row>
    <row r="709" spans="1:21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tr">
        <f t="shared" si="58"/>
        <v>5000 to 9999</v>
      </c>
      <c r="G709" s="19">
        <f t="shared" si="59"/>
        <v>158.61643835616439</v>
      </c>
      <c r="H709" t="s">
        <v>20</v>
      </c>
      <c r="I709">
        <v>168</v>
      </c>
      <c r="J709" s="10">
        <f t="shared" si="55"/>
        <v>68.922619047619051</v>
      </c>
      <c r="K709" t="s">
        <v>21</v>
      </c>
      <c r="L709" t="s">
        <v>22</v>
      </c>
      <c r="M709">
        <v>1544248800</v>
      </c>
      <c r="N709">
        <v>1547359200</v>
      </c>
      <c r="O709" s="8">
        <f t="shared" si="56"/>
        <v>43442.25</v>
      </c>
      <c r="P709" s="8">
        <f t="shared" si="57"/>
        <v>43478.25</v>
      </c>
      <c r="Q709" t="b">
        <v>0</v>
      </c>
      <c r="R709" t="b">
        <v>0</v>
      </c>
      <c r="S709" t="s">
        <v>53</v>
      </c>
      <c r="T709" t="str" cm="1">
        <f t="array" ref="T709:U709">_xlfn.TEXTSPLIT(S709,"/")</f>
        <v>film &amp; video</v>
      </c>
      <c r="U709" t="str">
        <v>drama</v>
      </c>
    </row>
    <row r="710" spans="1:21" x14ac:dyDescent="0.25">
      <c r="A710">
        <v>708</v>
      </c>
      <c r="B710" t="s">
        <v>1454</v>
      </c>
      <c r="C710" s="3" t="s">
        <v>1455</v>
      </c>
      <c r="D710" s="16">
        <v>1700</v>
      </c>
      <c r="E710">
        <v>12020</v>
      </c>
      <c r="F710" t="str">
        <f t="shared" si="58"/>
        <v>1000 to 4999</v>
      </c>
      <c r="G710" s="19">
        <f t="shared" si="59"/>
        <v>707.05882352941171</v>
      </c>
      <c r="H710" t="s">
        <v>20</v>
      </c>
      <c r="I710">
        <v>137</v>
      </c>
      <c r="J710" s="10">
        <f t="shared" si="55"/>
        <v>87.737226277372258</v>
      </c>
      <c r="K710" t="s">
        <v>98</v>
      </c>
      <c r="L710" t="s">
        <v>99</v>
      </c>
      <c r="M710">
        <v>1495429200</v>
      </c>
      <c r="N710">
        <v>1496293200</v>
      </c>
      <c r="O710" s="8">
        <f t="shared" si="56"/>
        <v>42877.208333333328</v>
      </c>
      <c r="P710" s="8">
        <f t="shared" si="57"/>
        <v>42887.208333333328</v>
      </c>
      <c r="Q710" t="b">
        <v>0</v>
      </c>
      <c r="R710" t="b">
        <v>0</v>
      </c>
      <c r="S710" t="s">
        <v>33</v>
      </c>
      <c r="T710" t="str" cm="1">
        <f t="array" ref="T710:U710">_xlfn.TEXTSPLIT(S710,"/")</f>
        <v>theater</v>
      </c>
      <c r="U710" t="str">
        <v>plays</v>
      </c>
    </row>
    <row r="711" spans="1:21" x14ac:dyDescent="0.25">
      <c r="A711">
        <v>709</v>
      </c>
      <c r="B711" t="s">
        <v>1456</v>
      </c>
      <c r="C711" s="3" t="s">
        <v>1457</v>
      </c>
      <c r="D711" s="16">
        <v>9800</v>
      </c>
      <c r="E711">
        <v>13954</v>
      </c>
      <c r="F711" t="str">
        <f t="shared" si="58"/>
        <v>5000 to 9999</v>
      </c>
      <c r="G711" s="19">
        <f t="shared" si="59"/>
        <v>142.38775510204081</v>
      </c>
      <c r="H711" t="s">
        <v>20</v>
      </c>
      <c r="I711">
        <v>186</v>
      </c>
      <c r="J711" s="10">
        <f t="shared" si="55"/>
        <v>75.021505376344081</v>
      </c>
      <c r="K711" t="s">
        <v>107</v>
      </c>
      <c r="L711" t="s">
        <v>108</v>
      </c>
      <c r="M711">
        <v>1334811600</v>
      </c>
      <c r="N711">
        <v>1335416400</v>
      </c>
      <c r="O711" s="8">
        <f t="shared" si="56"/>
        <v>41018.208333333336</v>
      </c>
      <c r="P711" s="8">
        <f t="shared" si="57"/>
        <v>41025.208333333336</v>
      </c>
      <c r="Q711" t="b">
        <v>0</v>
      </c>
      <c r="R711" t="b">
        <v>0</v>
      </c>
      <c r="S711" t="s">
        <v>33</v>
      </c>
      <c r="T711" t="str" cm="1">
        <f t="array" ref="T711:U711">_xlfn.TEXTSPLIT(S711,"/")</f>
        <v>theater</v>
      </c>
      <c r="U711" t="str">
        <v>plays</v>
      </c>
    </row>
    <row r="712" spans="1:21" ht="31.5" x14ac:dyDescent="0.25">
      <c r="A712">
        <v>710</v>
      </c>
      <c r="B712" t="s">
        <v>1458</v>
      </c>
      <c r="C712" s="3" t="s">
        <v>1459</v>
      </c>
      <c r="D712" s="16">
        <v>4300</v>
      </c>
      <c r="E712">
        <v>6358</v>
      </c>
      <c r="F712" t="str">
        <f t="shared" si="58"/>
        <v>1000 to 4999</v>
      </c>
      <c r="G712" s="19">
        <f t="shared" si="59"/>
        <v>147.86046511627907</v>
      </c>
      <c r="H712" t="s">
        <v>20</v>
      </c>
      <c r="I712">
        <v>125</v>
      </c>
      <c r="J712" s="10">
        <f t="shared" si="55"/>
        <v>50.863999999999997</v>
      </c>
      <c r="K712" t="s">
        <v>21</v>
      </c>
      <c r="L712" t="s">
        <v>22</v>
      </c>
      <c r="M712">
        <v>1531544400</v>
      </c>
      <c r="N712">
        <v>1532149200</v>
      </c>
      <c r="O712" s="8">
        <f t="shared" si="56"/>
        <v>43295.208333333328</v>
      </c>
      <c r="P712" s="8">
        <f t="shared" si="57"/>
        <v>43302.208333333328</v>
      </c>
      <c r="Q712" t="b">
        <v>0</v>
      </c>
      <c r="R712" t="b">
        <v>1</v>
      </c>
      <c r="S712" t="s">
        <v>33</v>
      </c>
      <c r="T712" t="str" cm="1">
        <f t="array" ref="T712:U712">_xlfn.TEXTSPLIT(S712,"/")</f>
        <v>theater</v>
      </c>
      <c r="U712" t="str">
        <v>plays</v>
      </c>
    </row>
    <row r="713" spans="1:21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tr">
        <f t="shared" si="58"/>
        <v>5000 to 9999</v>
      </c>
      <c r="G713" s="19">
        <f t="shared" si="59"/>
        <v>20.322580645161288</v>
      </c>
      <c r="H713" t="s">
        <v>14</v>
      </c>
      <c r="I713">
        <v>14</v>
      </c>
      <c r="J713" s="10">
        <f t="shared" si="55"/>
        <v>90</v>
      </c>
      <c r="K713" t="s">
        <v>107</v>
      </c>
      <c r="L713" t="s">
        <v>108</v>
      </c>
      <c r="M713">
        <v>1453615200</v>
      </c>
      <c r="N713">
        <v>1453788000</v>
      </c>
      <c r="O713" s="8">
        <f t="shared" si="56"/>
        <v>42393.25</v>
      </c>
      <c r="P713" s="8">
        <f t="shared" si="57"/>
        <v>42395.25</v>
      </c>
      <c r="Q713" t="b">
        <v>1</v>
      </c>
      <c r="R713" t="b">
        <v>1</v>
      </c>
      <c r="S713" t="s">
        <v>33</v>
      </c>
      <c r="T713" t="str" cm="1">
        <f t="array" ref="T713:U713">_xlfn.TEXTSPLIT(S713,"/")</f>
        <v>theater</v>
      </c>
      <c r="U713" t="str">
        <v>plays</v>
      </c>
    </row>
    <row r="714" spans="1:21" ht="31.5" x14ac:dyDescent="0.25">
      <c r="A714">
        <v>712</v>
      </c>
      <c r="B714" t="s">
        <v>1462</v>
      </c>
      <c r="C714" s="3" t="s">
        <v>1463</v>
      </c>
      <c r="D714" s="16">
        <v>800</v>
      </c>
      <c r="E714">
        <v>14725</v>
      </c>
      <c r="F714" t="str">
        <f t="shared" si="58"/>
        <v>Less Than 1000</v>
      </c>
      <c r="G714" s="19">
        <f t="shared" si="59"/>
        <v>1840.625</v>
      </c>
      <c r="H714" t="s">
        <v>20</v>
      </c>
      <c r="I714">
        <v>202</v>
      </c>
      <c r="J714" s="10">
        <f t="shared" si="55"/>
        <v>72.896039603960389</v>
      </c>
      <c r="K714" t="s">
        <v>21</v>
      </c>
      <c r="L714" t="s">
        <v>22</v>
      </c>
      <c r="M714">
        <v>1467954000</v>
      </c>
      <c r="N714">
        <v>1471496400</v>
      </c>
      <c r="O714" s="8">
        <f t="shared" si="56"/>
        <v>42559.208333333328</v>
      </c>
      <c r="P714" s="8">
        <f t="shared" si="57"/>
        <v>42600.208333333328</v>
      </c>
      <c r="Q714" t="b">
        <v>0</v>
      </c>
      <c r="R714" t="b">
        <v>0</v>
      </c>
      <c r="S714" t="s">
        <v>33</v>
      </c>
      <c r="T714" t="str" cm="1">
        <f t="array" ref="T714:U714">_xlfn.TEXTSPLIT(S714,"/")</f>
        <v>theater</v>
      </c>
      <c r="U714" t="str">
        <v>plays</v>
      </c>
    </row>
    <row r="715" spans="1:2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tr">
        <f t="shared" si="58"/>
        <v>5000 to 9999</v>
      </c>
      <c r="G715" s="19">
        <f t="shared" si="59"/>
        <v>161.94202898550725</v>
      </c>
      <c r="H715" t="s">
        <v>20</v>
      </c>
      <c r="I715">
        <v>103</v>
      </c>
      <c r="J715" s="10">
        <f t="shared" si="55"/>
        <v>108.48543689320388</v>
      </c>
      <c r="K715" t="s">
        <v>21</v>
      </c>
      <c r="L715" t="s">
        <v>22</v>
      </c>
      <c r="M715">
        <v>1471842000</v>
      </c>
      <c r="N715">
        <v>1472878800</v>
      </c>
      <c r="O715" s="8">
        <f t="shared" si="56"/>
        <v>42604.208333333328</v>
      </c>
      <c r="P715" s="8">
        <f t="shared" si="57"/>
        <v>42616.208333333328</v>
      </c>
      <c r="Q715" t="b">
        <v>0</v>
      </c>
      <c r="R715" t="b">
        <v>0</v>
      </c>
      <c r="S715" t="s">
        <v>133</v>
      </c>
      <c r="T715" t="str" cm="1">
        <f t="array" ref="T715:U715">_xlfn.TEXTSPLIT(S715,"/")</f>
        <v>publishing</v>
      </c>
      <c r="U715" t="str">
        <v>radio &amp; podcasts</v>
      </c>
    </row>
    <row r="716" spans="1:2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tr">
        <f t="shared" si="58"/>
        <v>35000 to 39999</v>
      </c>
      <c r="G716" s="19">
        <f t="shared" si="59"/>
        <v>472.82077922077923</v>
      </c>
      <c r="H716" t="s">
        <v>20</v>
      </c>
      <c r="I716">
        <v>1785</v>
      </c>
      <c r="J716" s="10">
        <f t="shared" si="55"/>
        <v>101.98095238095237</v>
      </c>
      <c r="K716" t="s">
        <v>21</v>
      </c>
      <c r="L716" t="s">
        <v>22</v>
      </c>
      <c r="M716">
        <v>1408424400</v>
      </c>
      <c r="N716">
        <v>1408510800</v>
      </c>
      <c r="O716" s="8">
        <f t="shared" si="56"/>
        <v>41870.208333333336</v>
      </c>
      <c r="P716" s="8">
        <f t="shared" si="57"/>
        <v>41871.208333333336</v>
      </c>
      <c r="Q716" t="b">
        <v>0</v>
      </c>
      <c r="R716" t="b">
        <v>0</v>
      </c>
      <c r="S716" t="s">
        <v>23</v>
      </c>
      <c r="T716" t="str" cm="1">
        <f t="array" ref="T716:U716">_xlfn.TEXTSPLIT(S716,"/")</f>
        <v>music</v>
      </c>
      <c r="U716" t="str">
        <v>rock</v>
      </c>
    </row>
    <row r="717" spans="1:2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tr">
        <f t="shared" si="58"/>
        <v>Greater than or equal to 50000</v>
      </c>
      <c r="G717" s="19">
        <f t="shared" si="59"/>
        <v>24.466101694915253</v>
      </c>
      <c r="H717" t="s">
        <v>14</v>
      </c>
      <c r="I717">
        <v>656</v>
      </c>
      <c r="J717" s="10">
        <f t="shared" si="55"/>
        <v>44.009146341463413</v>
      </c>
      <c r="K717" t="s">
        <v>21</v>
      </c>
      <c r="L717" t="s">
        <v>22</v>
      </c>
      <c r="M717">
        <v>1281157200</v>
      </c>
      <c r="N717">
        <v>1281589200</v>
      </c>
      <c r="O717" s="8">
        <f t="shared" si="56"/>
        <v>40397.208333333336</v>
      </c>
      <c r="P717" s="8">
        <f t="shared" si="57"/>
        <v>40402.208333333336</v>
      </c>
      <c r="Q717" t="b">
        <v>0</v>
      </c>
      <c r="R717" t="b">
        <v>0</v>
      </c>
      <c r="S717" t="s">
        <v>292</v>
      </c>
      <c r="T717" t="str" cm="1">
        <f t="array" ref="T717:U717">_xlfn.TEXTSPLIT(S717,"/")</f>
        <v>games</v>
      </c>
      <c r="U717" t="str">
        <v>mobile games</v>
      </c>
    </row>
    <row r="718" spans="1:21" x14ac:dyDescent="0.25">
      <c r="A718">
        <v>716</v>
      </c>
      <c r="B718" t="s">
        <v>1470</v>
      </c>
      <c r="C718" s="3" t="s">
        <v>1471</v>
      </c>
      <c r="D718" s="16">
        <v>2000</v>
      </c>
      <c r="E718">
        <v>10353</v>
      </c>
      <c r="F718" t="str">
        <f t="shared" si="58"/>
        <v>1000 to 4999</v>
      </c>
      <c r="G718" s="19">
        <f t="shared" si="59"/>
        <v>517.65</v>
      </c>
      <c r="H718" t="s">
        <v>20</v>
      </c>
      <c r="I718">
        <v>157</v>
      </c>
      <c r="J718" s="10">
        <f t="shared" si="55"/>
        <v>65.942675159235662</v>
      </c>
      <c r="K718" t="s">
        <v>21</v>
      </c>
      <c r="L718" t="s">
        <v>22</v>
      </c>
      <c r="M718">
        <v>1373432400</v>
      </c>
      <c r="N718">
        <v>1375851600</v>
      </c>
      <c r="O718" s="8">
        <f t="shared" si="56"/>
        <v>41465.208333333336</v>
      </c>
      <c r="P718" s="8">
        <f t="shared" si="57"/>
        <v>41493.208333333336</v>
      </c>
      <c r="Q718" t="b">
        <v>0</v>
      </c>
      <c r="R718" t="b">
        <v>1</v>
      </c>
      <c r="S718" t="s">
        <v>33</v>
      </c>
      <c r="T718" t="str" cm="1">
        <f t="array" ref="T718:U718">_xlfn.TEXTSPLIT(S718,"/")</f>
        <v>theater</v>
      </c>
      <c r="U718" t="str">
        <v>plays</v>
      </c>
    </row>
    <row r="719" spans="1:21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tr">
        <f t="shared" si="58"/>
        <v>5000 to 9999</v>
      </c>
      <c r="G719" s="19">
        <f t="shared" si="59"/>
        <v>247.64285714285714</v>
      </c>
      <c r="H719" t="s">
        <v>20</v>
      </c>
      <c r="I719">
        <v>555</v>
      </c>
      <c r="J719" s="10">
        <f t="shared" si="55"/>
        <v>24.987387387387386</v>
      </c>
      <c r="K719" t="s">
        <v>21</v>
      </c>
      <c r="L719" t="s">
        <v>22</v>
      </c>
      <c r="M719">
        <v>1313989200</v>
      </c>
      <c r="N719">
        <v>1315803600</v>
      </c>
      <c r="O719" s="8">
        <f t="shared" si="56"/>
        <v>40777.208333333336</v>
      </c>
      <c r="P719" s="8">
        <f t="shared" si="57"/>
        <v>40798.208333333336</v>
      </c>
      <c r="Q719" t="b">
        <v>0</v>
      </c>
      <c r="R719" t="b">
        <v>0</v>
      </c>
      <c r="S719" t="s">
        <v>42</v>
      </c>
      <c r="T719" t="str" cm="1">
        <f t="array" ref="T719:U719">_xlfn.TEXTSPLIT(S719,"/")</f>
        <v>film &amp; video</v>
      </c>
      <c r="U719" t="str">
        <v>documentary</v>
      </c>
    </row>
    <row r="720" spans="1:2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tr">
        <f t="shared" si="58"/>
        <v>5000 to 9999</v>
      </c>
      <c r="G720" s="19">
        <f t="shared" si="59"/>
        <v>100.20481927710843</v>
      </c>
      <c r="H720" t="s">
        <v>20</v>
      </c>
      <c r="I720">
        <v>297</v>
      </c>
      <c r="J720" s="10">
        <f t="shared" si="55"/>
        <v>28.003367003367003</v>
      </c>
      <c r="K720" t="s">
        <v>21</v>
      </c>
      <c r="L720" t="s">
        <v>22</v>
      </c>
      <c r="M720">
        <v>1371445200</v>
      </c>
      <c r="N720">
        <v>1373691600</v>
      </c>
      <c r="O720" s="8">
        <f t="shared" si="56"/>
        <v>41442.208333333336</v>
      </c>
      <c r="P720" s="8">
        <f t="shared" si="57"/>
        <v>41468.208333333336</v>
      </c>
      <c r="Q720" t="b">
        <v>0</v>
      </c>
      <c r="R720" t="b">
        <v>0</v>
      </c>
      <c r="S720" t="s">
        <v>65</v>
      </c>
      <c r="T720" t="str" cm="1">
        <f t="array" ref="T720:U720">_xlfn.TEXTSPLIT(S720,"/")</f>
        <v>technology</v>
      </c>
      <c r="U720" t="str">
        <v>wearables</v>
      </c>
    </row>
    <row r="721" spans="1:2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tr">
        <f t="shared" si="58"/>
        <v>5000 to 9999</v>
      </c>
      <c r="G721" s="19">
        <f t="shared" si="59"/>
        <v>153</v>
      </c>
      <c r="H721" t="s">
        <v>20</v>
      </c>
      <c r="I721">
        <v>123</v>
      </c>
      <c r="J721" s="10">
        <f t="shared" si="55"/>
        <v>85.829268292682926</v>
      </c>
      <c r="K721" t="s">
        <v>21</v>
      </c>
      <c r="L721" t="s">
        <v>22</v>
      </c>
      <c r="M721">
        <v>1338267600</v>
      </c>
      <c r="N721">
        <v>1339218000</v>
      </c>
      <c r="O721" s="8">
        <f t="shared" si="56"/>
        <v>41058.208333333336</v>
      </c>
      <c r="P721" s="8">
        <f t="shared" si="57"/>
        <v>41069.208333333336</v>
      </c>
      <c r="Q721" t="b">
        <v>0</v>
      </c>
      <c r="R721" t="b">
        <v>0</v>
      </c>
      <c r="S721" t="s">
        <v>119</v>
      </c>
      <c r="T721" t="str" cm="1">
        <f t="array" ref="T721:U721">_xlfn.TEXTSPLIT(S721,"/")</f>
        <v>publishing</v>
      </c>
      <c r="U721" t="str">
        <v>fiction</v>
      </c>
    </row>
    <row r="722" spans="1:21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tr">
        <f t="shared" si="58"/>
        <v>5000 to 9999</v>
      </c>
      <c r="G722" s="19">
        <f t="shared" si="59"/>
        <v>37.091954022988503</v>
      </c>
      <c r="H722" t="s">
        <v>74</v>
      </c>
      <c r="I722">
        <v>38</v>
      </c>
      <c r="J722" s="10">
        <f t="shared" si="55"/>
        <v>84.921052631578945</v>
      </c>
      <c r="K722" t="s">
        <v>36</v>
      </c>
      <c r="L722" t="s">
        <v>37</v>
      </c>
      <c r="M722">
        <v>1519192800</v>
      </c>
      <c r="N722">
        <v>1520402400</v>
      </c>
      <c r="O722" s="8">
        <f t="shared" si="56"/>
        <v>43152.25</v>
      </c>
      <c r="P722" s="8">
        <f t="shared" si="57"/>
        <v>43166.25</v>
      </c>
      <c r="Q722" t="b">
        <v>0</v>
      </c>
      <c r="R722" t="b">
        <v>1</v>
      </c>
      <c r="S722" t="s">
        <v>33</v>
      </c>
      <c r="T722" t="str" cm="1">
        <f t="array" ref="T722:U722">_xlfn.TEXTSPLIT(S722,"/")</f>
        <v>theater</v>
      </c>
      <c r="U722" t="str">
        <v>plays</v>
      </c>
    </row>
    <row r="723" spans="1:2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tr">
        <f t="shared" si="58"/>
        <v>Greater than or equal to 50000</v>
      </c>
      <c r="G723" s="19">
        <f t="shared" si="59"/>
        <v>4.392394822006473</v>
      </c>
      <c r="H723" t="s">
        <v>74</v>
      </c>
      <c r="I723">
        <v>60</v>
      </c>
      <c r="J723" s="10">
        <f t="shared" si="55"/>
        <v>90.483333333333334</v>
      </c>
      <c r="K723" t="s">
        <v>21</v>
      </c>
      <c r="L723" t="s">
        <v>22</v>
      </c>
      <c r="M723">
        <v>1522818000</v>
      </c>
      <c r="N723">
        <v>1523336400</v>
      </c>
      <c r="O723" s="8">
        <f t="shared" si="56"/>
        <v>43194.208333333328</v>
      </c>
      <c r="P723" s="8">
        <f t="shared" si="57"/>
        <v>43200.208333333328</v>
      </c>
      <c r="Q723" t="b">
        <v>0</v>
      </c>
      <c r="R723" t="b">
        <v>0</v>
      </c>
      <c r="S723" t="s">
        <v>23</v>
      </c>
      <c r="T723" t="str" cm="1">
        <f t="array" ref="T723:U723">_xlfn.TEXTSPLIT(S723,"/")</f>
        <v>music</v>
      </c>
      <c r="U723" t="str">
        <v>rock</v>
      </c>
    </row>
    <row r="724" spans="1:2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tr">
        <f t="shared" si="58"/>
        <v>45000 to 49999</v>
      </c>
      <c r="G724" s="19">
        <f t="shared" si="59"/>
        <v>156.50721649484535</v>
      </c>
      <c r="H724" t="s">
        <v>20</v>
      </c>
      <c r="I724">
        <v>3036</v>
      </c>
      <c r="J724" s="10">
        <f t="shared" si="55"/>
        <v>25.00197628458498</v>
      </c>
      <c r="K724" t="s">
        <v>21</v>
      </c>
      <c r="L724" t="s">
        <v>22</v>
      </c>
      <c r="M724">
        <v>1509948000</v>
      </c>
      <c r="N724">
        <v>1512280800</v>
      </c>
      <c r="O724" s="8">
        <f t="shared" si="56"/>
        <v>43045.25</v>
      </c>
      <c r="P724" s="8">
        <f t="shared" si="57"/>
        <v>43072.25</v>
      </c>
      <c r="Q724" t="b">
        <v>0</v>
      </c>
      <c r="R724" t="b">
        <v>0</v>
      </c>
      <c r="S724" t="s">
        <v>42</v>
      </c>
      <c r="T724" t="str" cm="1">
        <f t="array" ref="T724:U724">_xlfn.TEXTSPLIT(S724,"/")</f>
        <v>film &amp; video</v>
      </c>
      <c r="U724" t="str">
        <v>documentary</v>
      </c>
    </row>
    <row r="725" spans="1:21" x14ac:dyDescent="0.25">
      <c r="A725">
        <v>723</v>
      </c>
      <c r="B725" t="s">
        <v>1484</v>
      </c>
      <c r="C725" s="3" t="s">
        <v>1485</v>
      </c>
      <c r="D725" s="16">
        <v>4900</v>
      </c>
      <c r="E725">
        <v>13250</v>
      </c>
      <c r="F725" t="str">
        <f t="shared" si="58"/>
        <v>1000 to 4999</v>
      </c>
      <c r="G725" s="19">
        <f t="shared" si="59"/>
        <v>270.40816326530609</v>
      </c>
      <c r="H725" t="s">
        <v>20</v>
      </c>
      <c r="I725">
        <v>144</v>
      </c>
      <c r="J725" s="10">
        <f t="shared" si="55"/>
        <v>92.013888888888886</v>
      </c>
      <c r="K725" t="s">
        <v>26</v>
      </c>
      <c r="L725" t="s">
        <v>27</v>
      </c>
      <c r="M725">
        <v>1456898400</v>
      </c>
      <c r="N725">
        <v>1458709200</v>
      </c>
      <c r="O725" s="8">
        <f t="shared" si="56"/>
        <v>42431.25</v>
      </c>
      <c r="P725" s="8">
        <f t="shared" si="57"/>
        <v>42452.208333333328</v>
      </c>
      <c r="Q725" t="b">
        <v>0</v>
      </c>
      <c r="R725" t="b">
        <v>0</v>
      </c>
      <c r="S725" t="s">
        <v>33</v>
      </c>
      <c r="T725" t="str" cm="1">
        <f t="array" ref="T725:U725">_xlfn.TEXTSPLIT(S725,"/")</f>
        <v>theater</v>
      </c>
      <c r="U725" t="str">
        <v>plays</v>
      </c>
    </row>
    <row r="726" spans="1:21" ht="31.5" x14ac:dyDescent="0.25">
      <c r="A726">
        <v>724</v>
      </c>
      <c r="B726" t="s">
        <v>1486</v>
      </c>
      <c r="C726" s="3" t="s">
        <v>1487</v>
      </c>
      <c r="D726" s="16">
        <v>8400</v>
      </c>
      <c r="E726">
        <v>11261</v>
      </c>
      <c r="F726" t="str">
        <f t="shared" si="58"/>
        <v>5000 to 9999</v>
      </c>
      <c r="G726" s="19">
        <f t="shared" si="59"/>
        <v>134.05952380952382</v>
      </c>
      <c r="H726" t="s">
        <v>20</v>
      </c>
      <c r="I726">
        <v>121</v>
      </c>
      <c r="J726" s="10">
        <f t="shared" si="55"/>
        <v>93.066115702479337</v>
      </c>
      <c r="K726" t="s">
        <v>40</v>
      </c>
      <c r="L726" t="s">
        <v>41</v>
      </c>
      <c r="M726">
        <v>1413954000</v>
      </c>
      <c r="N726">
        <v>1414126800</v>
      </c>
      <c r="O726" s="8">
        <f t="shared" si="56"/>
        <v>41934.208333333336</v>
      </c>
      <c r="P726" s="8">
        <f t="shared" si="57"/>
        <v>41936.208333333336</v>
      </c>
      <c r="Q726" t="b">
        <v>0</v>
      </c>
      <c r="R726" t="b">
        <v>1</v>
      </c>
      <c r="S726" t="s">
        <v>33</v>
      </c>
      <c r="T726" t="str" cm="1">
        <f t="array" ref="T726:U726">_xlfn.TEXTSPLIT(S726,"/")</f>
        <v>theater</v>
      </c>
      <c r="U726" t="str">
        <v>plays</v>
      </c>
    </row>
    <row r="727" spans="1:2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tr">
        <f t="shared" si="58"/>
        <v>Greater than or equal to 50000</v>
      </c>
      <c r="G727" s="19">
        <f t="shared" si="59"/>
        <v>50.398033126293996</v>
      </c>
      <c r="H727" t="s">
        <v>14</v>
      </c>
      <c r="I727">
        <v>1596</v>
      </c>
      <c r="J727" s="10">
        <f t="shared" si="55"/>
        <v>61.008145363408524</v>
      </c>
      <c r="K727" t="s">
        <v>21</v>
      </c>
      <c r="L727" t="s">
        <v>22</v>
      </c>
      <c r="M727">
        <v>1416031200</v>
      </c>
      <c r="N727">
        <v>1416204000</v>
      </c>
      <c r="O727" s="8">
        <f t="shared" si="56"/>
        <v>41958.25</v>
      </c>
      <c r="P727" s="8">
        <f t="shared" si="57"/>
        <v>41960.25</v>
      </c>
      <c r="Q727" t="b">
        <v>0</v>
      </c>
      <c r="R727" t="b">
        <v>0</v>
      </c>
      <c r="S727" t="s">
        <v>292</v>
      </c>
      <c r="T727" t="str" cm="1">
        <f t="array" ref="T727:U727">_xlfn.TEXTSPLIT(S727,"/")</f>
        <v>games</v>
      </c>
      <c r="U727" t="str">
        <v>mobile games</v>
      </c>
    </row>
    <row r="728" spans="1:2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tr">
        <f t="shared" si="58"/>
        <v>Greater than or equal to 50000</v>
      </c>
      <c r="G728" s="19">
        <f t="shared" si="59"/>
        <v>88.815837937384899</v>
      </c>
      <c r="H728" t="s">
        <v>74</v>
      </c>
      <c r="I728">
        <v>524</v>
      </c>
      <c r="J728" s="10">
        <f t="shared" si="55"/>
        <v>92.036259541984734</v>
      </c>
      <c r="K728" t="s">
        <v>21</v>
      </c>
      <c r="L728" t="s">
        <v>22</v>
      </c>
      <c r="M728">
        <v>1287982800</v>
      </c>
      <c r="N728">
        <v>1288501200</v>
      </c>
      <c r="O728" s="8">
        <f t="shared" si="56"/>
        <v>40476.208333333336</v>
      </c>
      <c r="P728" s="8">
        <f t="shared" si="57"/>
        <v>40482.208333333336</v>
      </c>
      <c r="Q728" t="b">
        <v>0</v>
      </c>
      <c r="R728" t="b">
        <v>1</v>
      </c>
      <c r="S728" t="s">
        <v>33</v>
      </c>
      <c r="T728" t="str" cm="1">
        <f t="array" ref="T728:U728">_xlfn.TEXTSPLIT(S728,"/")</f>
        <v>theater</v>
      </c>
      <c r="U728" t="str">
        <v>plays</v>
      </c>
    </row>
    <row r="729" spans="1:2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tr">
        <f t="shared" si="58"/>
        <v>5000 to 9999</v>
      </c>
      <c r="G729" s="19">
        <f t="shared" si="59"/>
        <v>165</v>
      </c>
      <c r="H729" t="s">
        <v>20</v>
      </c>
      <c r="I729">
        <v>181</v>
      </c>
      <c r="J729" s="10">
        <f t="shared" si="55"/>
        <v>81.132596685082873</v>
      </c>
      <c r="K729" t="s">
        <v>21</v>
      </c>
      <c r="L729" t="s">
        <v>22</v>
      </c>
      <c r="M729">
        <v>1547964000</v>
      </c>
      <c r="N729">
        <v>1552971600</v>
      </c>
      <c r="O729" s="8">
        <f t="shared" si="56"/>
        <v>43485.25</v>
      </c>
      <c r="P729" s="8">
        <f t="shared" si="57"/>
        <v>43543.208333333328</v>
      </c>
      <c r="Q729" t="b">
        <v>0</v>
      </c>
      <c r="R729" t="b">
        <v>0</v>
      </c>
      <c r="S729" t="s">
        <v>28</v>
      </c>
      <c r="T729" t="str" cm="1">
        <f t="array" ref="T729:U729">_xlfn.TEXTSPLIT(S729,"/")</f>
        <v>technology</v>
      </c>
      <c r="U729" t="str">
        <v>web</v>
      </c>
    </row>
    <row r="730" spans="1:21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tr">
        <f t="shared" si="58"/>
        <v>1000 to 4999</v>
      </c>
      <c r="G730" s="19">
        <f t="shared" si="59"/>
        <v>17.5</v>
      </c>
      <c r="H730" t="s">
        <v>14</v>
      </c>
      <c r="I730">
        <v>10</v>
      </c>
      <c r="J730" s="10">
        <f t="shared" si="55"/>
        <v>73.5</v>
      </c>
      <c r="K730" t="s">
        <v>21</v>
      </c>
      <c r="L730" t="s">
        <v>22</v>
      </c>
      <c r="M730">
        <v>1464152400</v>
      </c>
      <c r="N730">
        <v>1465102800</v>
      </c>
      <c r="O730" s="8">
        <f t="shared" si="56"/>
        <v>42515.208333333328</v>
      </c>
      <c r="P730" s="8">
        <f t="shared" si="57"/>
        <v>42526.208333333328</v>
      </c>
      <c r="Q730" t="b">
        <v>0</v>
      </c>
      <c r="R730" t="b">
        <v>0</v>
      </c>
      <c r="S730" t="s">
        <v>33</v>
      </c>
      <c r="T730" t="str" cm="1">
        <f t="array" ref="T730:U730">_xlfn.TEXTSPLIT(S730,"/")</f>
        <v>theater</v>
      </c>
      <c r="U730" t="str">
        <v>plays</v>
      </c>
    </row>
    <row r="731" spans="1:21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tr">
        <f t="shared" si="58"/>
        <v>5000 to 9999</v>
      </c>
      <c r="G731" s="19">
        <f t="shared" si="59"/>
        <v>185.66071428571428</v>
      </c>
      <c r="H731" t="s">
        <v>20</v>
      </c>
      <c r="I731">
        <v>122</v>
      </c>
      <c r="J731" s="10">
        <f t="shared" si="55"/>
        <v>85.221311475409834</v>
      </c>
      <c r="K731" t="s">
        <v>21</v>
      </c>
      <c r="L731" t="s">
        <v>22</v>
      </c>
      <c r="M731">
        <v>1359957600</v>
      </c>
      <c r="N731">
        <v>1360130400</v>
      </c>
      <c r="O731" s="8">
        <f t="shared" si="56"/>
        <v>41309.25</v>
      </c>
      <c r="P731" s="8">
        <f t="shared" si="57"/>
        <v>41311.25</v>
      </c>
      <c r="Q731" t="b">
        <v>0</v>
      </c>
      <c r="R731" t="b">
        <v>0</v>
      </c>
      <c r="S731" t="s">
        <v>53</v>
      </c>
      <c r="T731" t="str" cm="1">
        <f t="array" ref="T731:U731">_xlfn.TEXTSPLIT(S731,"/")</f>
        <v>film &amp; video</v>
      </c>
      <c r="U731" t="str">
        <v>drama</v>
      </c>
    </row>
    <row r="732" spans="1:2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tr">
        <f t="shared" si="58"/>
        <v>25000 to 29999</v>
      </c>
      <c r="G732" s="19">
        <f t="shared" si="59"/>
        <v>412.6631944444444</v>
      </c>
      <c r="H732" t="s">
        <v>20</v>
      </c>
      <c r="I732">
        <v>1071</v>
      </c>
      <c r="J732" s="10">
        <f t="shared" si="55"/>
        <v>110.96825396825396</v>
      </c>
      <c r="K732" t="s">
        <v>15</v>
      </c>
      <c r="L732" t="s">
        <v>16</v>
      </c>
      <c r="M732">
        <v>1432357200</v>
      </c>
      <c r="N732">
        <v>1432875600</v>
      </c>
      <c r="O732" s="8">
        <f t="shared" si="56"/>
        <v>42147.208333333328</v>
      </c>
      <c r="P732" s="8">
        <f t="shared" si="57"/>
        <v>42153.208333333328</v>
      </c>
      <c r="Q732" t="b">
        <v>0</v>
      </c>
      <c r="R732" t="b">
        <v>0</v>
      </c>
      <c r="S732" t="s">
        <v>65</v>
      </c>
      <c r="T732" t="str" cm="1">
        <f t="array" ref="T732:U732">_xlfn.TEXTSPLIT(S732,"/")</f>
        <v>technology</v>
      </c>
      <c r="U732" t="str">
        <v>wearables</v>
      </c>
    </row>
    <row r="733" spans="1:2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tr">
        <f t="shared" si="58"/>
        <v>5000 to 9999</v>
      </c>
      <c r="G733" s="19">
        <f t="shared" si="59"/>
        <v>90.25</v>
      </c>
      <c r="H733" t="s">
        <v>74</v>
      </c>
      <c r="I733">
        <v>219</v>
      </c>
      <c r="J733" s="10">
        <f t="shared" si="55"/>
        <v>32.968036529680369</v>
      </c>
      <c r="K733" t="s">
        <v>21</v>
      </c>
      <c r="L733" t="s">
        <v>22</v>
      </c>
      <c r="M733">
        <v>1500786000</v>
      </c>
      <c r="N733">
        <v>1500872400</v>
      </c>
      <c r="O733" s="8">
        <f t="shared" si="56"/>
        <v>42939.208333333328</v>
      </c>
      <c r="P733" s="8">
        <f t="shared" si="57"/>
        <v>42940.208333333328</v>
      </c>
      <c r="Q733" t="b">
        <v>0</v>
      </c>
      <c r="R733" t="b">
        <v>0</v>
      </c>
      <c r="S733" t="s">
        <v>28</v>
      </c>
      <c r="T733" t="str" cm="1">
        <f t="array" ref="T733:U733">_xlfn.TEXTSPLIT(S733,"/")</f>
        <v>technology</v>
      </c>
      <c r="U733" t="str">
        <v>web</v>
      </c>
    </row>
    <row r="734" spans="1:2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tr">
        <f t="shared" si="58"/>
        <v>Greater than or equal to 50000</v>
      </c>
      <c r="G734" s="19">
        <f t="shared" si="59"/>
        <v>91.984615384615381</v>
      </c>
      <c r="H734" t="s">
        <v>14</v>
      </c>
      <c r="I734">
        <v>1121</v>
      </c>
      <c r="J734" s="10">
        <f t="shared" si="55"/>
        <v>96.005352363960753</v>
      </c>
      <c r="K734" t="s">
        <v>21</v>
      </c>
      <c r="L734" t="s">
        <v>22</v>
      </c>
      <c r="M734">
        <v>1490158800</v>
      </c>
      <c r="N734">
        <v>1492146000</v>
      </c>
      <c r="O734" s="8">
        <f t="shared" si="56"/>
        <v>42816.208333333328</v>
      </c>
      <c r="P734" s="8">
        <f t="shared" si="57"/>
        <v>42839.208333333328</v>
      </c>
      <c r="Q734" t="b">
        <v>0</v>
      </c>
      <c r="R734" t="b">
        <v>1</v>
      </c>
      <c r="S734" t="s">
        <v>23</v>
      </c>
      <c r="T734" t="str" cm="1">
        <f t="array" ref="T734:U734">_xlfn.TEXTSPLIT(S734,"/")</f>
        <v>music</v>
      </c>
      <c r="U734" t="str">
        <v>rock</v>
      </c>
    </row>
    <row r="735" spans="1:2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tr">
        <f t="shared" si="58"/>
        <v>15000 to 19999</v>
      </c>
      <c r="G735" s="19">
        <f t="shared" si="59"/>
        <v>527.00632911392404</v>
      </c>
      <c r="H735" t="s">
        <v>20</v>
      </c>
      <c r="I735">
        <v>980</v>
      </c>
      <c r="J735" s="10">
        <f t="shared" si="55"/>
        <v>84.96632653061225</v>
      </c>
      <c r="K735" t="s">
        <v>21</v>
      </c>
      <c r="L735" t="s">
        <v>22</v>
      </c>
      <c r="M735">
        <v>1406178000</v>
      </c>
      <c r="N735">
        <v>1407301200</v>
      </c>
      <c r="O735" s="8">
        <f t="shared" si="56"/>
        <v>41844.208333333336</v>
      </c>
      <c r="P735" s="8">
        <f t="shared" si="57"/>
        <v>41857.208333333336</v>
      </c>
      <c r="Q735" t="b">
        <v>0</v>
      </c>
      <c r="R735" t="b">
        <v>0</v>
      </c>
      <c r="S735" t="s">
        <v>148</v>
      </c>
      <c r="T735" t="str" cm="1">
        <f t="array" ref="T735:U735">_xlfn.TEXTSPLIT(S735,"/")</f>
        <v>music</v>
      </c>
      <c r="U735" t="str">
        <v>metal</v>
      </c>
    </row>
    <row r="736" spans="1:21" x14ac:dyDescent="0.25">
      <c r="A736">
        <v>734</v>
      </c>
      <c r="B736" t="s">
        <v>1506</v>
      </c>
      <c r="C736" s="3" t="s">
        <v>1507</v>
      </c>
      <c r="D736" s="16">
        <v>4200</v>
      </c>
      <c r="E736">
        <v>13404</v>
      </c>
      <c r="F736" t="str">
        <f t="shared" si="58"/>
        <v>1000 to 4999</v>
      </c>
      <c r="G736" s="19">
        <f t="shared" si="59"/>
        <v>319.14285714285711</v>
      </c>
      <c r="H736" t="s">
        <v>20</v>
      </c>
      <c r="I736">
        <v>536</v>
      </c>
      <c r="J736" s="10">
        <f t="shared" si="55"/>
        <v>25.007462686567163</v>
      </c>
      <c r="K736" t="s">
        <v>21</v>
      </c>
      <c r="L736" t="s">
        <v>22</v>
      </c>
      <c r="M736">
        <v>1485583200</v>
      </c>
      <c r="N736">
        <v>1486620000</v>
      </c>
      <c r="O736" s="8">
        <f t="shared" si="56"/>
        <v>42763.25</v>
      </c>
      <c r="P736" s="8">
        <f t="shared" si="57"/>
        <v>42775.25</v>
      </c>
      <c r="Q736" t="b">
        <v>0</v>
      </c>
      <c r="R736" t="b">
        <v>1</v>
      </c>
      <c r="S736" t="s">
        <v>33</v>
      </c>
      <c r="T736" t="str" cm="1">
        <f t="array" ref="T736:U736">_xlfn.TEXTSPLIT(S736,"/")</f>
        <v>theater</v>
      </c>
      <c r="U736" t="str">
        <v>plays</v>
      </c>
    </row>
    <row r="737" spans="1:21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tr">
        <f t="shared" si="58"/>
        <v>35000 to 39999</v>
      </c>
      <c r="G737" s="19">
        <f t="shared" si="59"/>
        <v>354.18867924528303</v>
      </c>
      <c r="H737" t="s">
        <v>20</v>
      </c>
      <c r="I737">
        <v>1991</v>
      </c>
      <c r="J737" s="10">
        <f t="shared" si="55"/>
        <v>65.998995479658461</v>
      </c>
      <c r="K737" t="s">
        <v>21</v>
      </c>
      <c r="L737" t="s">
        <v>22</v>
      </c>
      <c r="M737">
        <v>1459314000</v>
      </c>
      <c r="N737">
        <v>1459918800</v>
      </c>
      <c r="O737" s="8">
        <f t="shared" si="56"/>
        <v>42459.208333333328</v>
      </c>
      <c r="P737" s="8">
        <f t="shared" si="57"/>
        <v>42466.208333333328</v>
      </c>
      <c r="Q737" t="b">
        <v>0</v>
      </c>
      <c r="R737" t="b">
        <v>0</v>
      </c>
      <c r="S737" t="s">
        <v>122</v>
      </c>
      <c r="T737" t="str" cm="1">
        <f t="array" ref="T737:U737">_xlfn.TEXTSPLIT(S737,"/")</f>
        <v>photography</v>
      </c>
      <c r="U737" t="str">
        <v>photography books</v>
      </c>
    </row>
    <row r="738" spans="1:2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tr">
        <f t="shared" si="58"/>
        <v>5000 to 9999</v>
      </c>
      <c r="G738" s="19">
        <f t="shared" si="59"/>
        <v>32.896103896103895</v>
      </c>
      <c r="H738" t="s">
        <v>74</v>
      </c>
      <c r="I738">
        <v>29</v>
      </c>
      <c r="J738" s="10">
        <f t="shared" si="55"/>
        <v>87.34482758620689</v>
      </c>
      <c r="K738" t="s">
        <v>21</v>
      </c>
      <c r="L738" t="s">
        <v>22</v>
      </c>
      <c r="M738">
        <v>1424412000</v>
      </c>
      <c r="N738">
        <v>1424757600</v>
      </c>
      <c r="O738" s="8">
        <f t="shared" si="56"/>
        <v>42055.25</v>
      </c>
      <c r="P738" s="8">
        <f t="shared" si="57"/>
        <v>42059.25</v>
      </c>
      <c r="Q738" t="b">
        <v>0</v>
      </c>
      <c r="R738" t="b">
        <v>0</v>
      </c>
      <c r="S738" t="s">
        <v>68</v>
      </c>
      <c r="T738" t="str" cm="1">
        <f t="array" ref="T738:U738">_xlfn.TEXTSPLIT(S738,"/")</f>
        <v>publishing</v>
      </c>
      <c r="U738" t="str">
        <v>nonfiction</v>
      </c>
    </row>
    <row r="739" spans="1:21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tr">
        <f t="shared" si="58"/>
        <v>1000 to 4999</v>
      </c>
      <c r="G739" s="19">
        <f t="shared" si="59"/>
        <v>135.8918918918919</v>
      </c>
      <c r="H739" t="s">
        <v>20</v>
      </c>
      <c r="I739">
        <v>180</v>
      </c>
      <c r="J739" s="10">
        <f t="shared" si="55"/>
        <v>27.933333333333334</v>
      </c>
      <c r="K739" t="s">
        <v>21</v>
      </c>
      <c r="L739" t="s">
        <v>22</v>
      </c>
      <c r="M739">
        <v>1478844000</v>
      </c>
      <c r="N739">
        <v>1479880800</v>
      </c>
      <c r="O739" s="8">
        <f t="shared" si="56"/>
        <v>42685.25</v>
      </c>
      <c r="P739" s="8">
        <f t="shared" si="57"/>
        <v>42697.25</v>
      </c>
      <c r="Q739" t="b">
        <v>0</v>
      </c>
      <c r="R739" t="b">
        <v>0</v>
      </c>
      <c r="S739" t="s">
        <v>60</v>
      </c>
      <c r="T739" t="str" cm="1">
        <f t="array" ref="T739:U739">_xlfn.TEXTSPLIT(S739,"/")</f>
        <v>music</v>
      </c>
      <c r="U739" t="str">
        <v>indie rock</v>
      </c>
    </row>
    <row r="740" spans="1:2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tr">
        <f t="shared" si="58"/>
        <v>Greater than or equal to 50000</v>
      </c>
      <c r="G740" s="19">
        <f t="shared" si="59"/>
        <v>2.0843373493975905</v>
      </c>
      <c r="H740" t="s">
        <v>14</v>
      </c>
      <c r="I740">
        <v>15</v>
      </c>
      <c r="J740" s="10">
        <f t="shared" si="55"/>
        <v>103.8</v>
      </c>
      <c r="K740" t="s">
        <v>21</v>
      </c>
      <c r="L740" t="s">
        <v>22</v>
      </c>
      <c r="M740">
        <v>1416117600</v>
      </c>
      <c r="N740">
        <v>1418018400</v>
      </c>
      <c r="O740" s="8">
        <f t="shared" si="56"/>
        <v>41959.25</v>
      </c>
      <c r="P740" s="8">
        <f t="shared" si="57"/>
        <v>41981.25</v>
      </c>
      <c r="Q740" t="b">
        <v>0</v>
      </c>
      <c r="R740" t="b">
        <v>1</v>
      </c>
      <c r="S740" t="s">
        <v>33</v>
      </c>
      <c r="T740" t="str" cm="1">
        <f t="array" ref="T740:U740">_xlfn.TEXTSPLIT(S740,"/")</f>
        <v>theater</v>
      </c>
      <c r="U740" t="str">
        <v>plays</v>
      </c>
    </row>
    <row r="741" spans="1:2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tr">
        <f t="shared" si="58"/>
        <v>10000 to 14999</v>
      </c>
      <c r="G741" s="19">
        <f t="shared" si="59"/>
        <v>61</v>
      </c>
      <c r="H741" t="s">
        <v>14</v>
      </c>
      <c r="I741">
        <v>191</v>
      </c>
      <c r="J741" s="10">
        <f t="shared" si="55"/>
        <v>31.937172774869111</v>
      </c>
      <c r="K741" t="s">
        <v>21</v>
      </c>
      <c r="L741" t="s">
        <v>22</v>
      </c>
      <c r="M741">
        <v>1340946000</v>
      </c>
      <c r="N741">
        <v>1341032400</v>
      </c>
      <c r="O741" s="8">
        <f t="shared" si="56"/>
        <v>41089.208333333336</v>
      </c>
      <c r="P741" s="8">
        <f t="shared" si="57"/>
        <v>41090.208333333336</v>
      </c>
      <c r="Q741" t="b">
        <v>0</v>
      </c>
      <c r="R741" t="b">
        <v>0</v>
      </c>
      <c r="S741" t="s">
        <v>60</v>
      </c>
      <c r="T741" t="str" cm="1">
        <f t="array" ref="T741:U741">_xlfn.TEXTSPLIT(S741,"/")</f>
        <v>music</v>
      </c>
      <c r="U741" t="str">
        <v>indie rock</v>
      </c>
    </row>
    <row r="742" spans="1:2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tr">
        <f t="shared" si="58"/>
        <v>5000 to 9999</v>
      </c>
      <c r="G742" s="19">
        <f t="shared" si="59"/>
        <v>30.037735849056602</v>
      </c>
      <c r="H742" t="s">
        <v>14</v>
      </c>
      <c r="I742">
        <v>16</v>
      </c>
      <c r="J742" s="10">
        <f t="shared" si="55"/>
        <v>99.5</v>
      </c>
      <c r="K742" t="s">
        <v>21</v>
      </c>
      <c r="L742" t="s">
        <v>22</v>
      </c>
      <c r="M742">
        <v>1486101600</v>
      </c>
      <c r="N742">
        <v>1486360800</v>
      </c>
      <c r="O742" s="8">
        <f t="shared" si="56"/>
        <v>42769.25</v>
      </c>
      <c r="P742" s="8">
        <f t="shared" si="57"/>
        <v>42772.25</v>
      </c>
      <c r="Q742" t="b">
        <v>0</v>
      </c>
      <c r="R742" t="b">
        <v>0</v>
      </c>
      <c r="S742" t="s">
        <v>33</v>
      </c>
      <c r="T742" t="str" cm="1">
        <f t="array" ref="T742:U742">_xlfn.TEXTSPLIT(S742,"/")</f>
        <v>theater</v>
      </c>
      <c r="U742" t="str">
        <v>plays</v>
      </c>
    </row>
    <row r="743" spans="1:21" x14ac:dyDescent="0.25">
      <c r="A743">
        <v>741</v>
      </c>
      <c r="B743" t="s">
        <v>628</v>
      </c>
      <c r="C743" s="3" t="s">
        <v>1519</v>
      </c>
      <c r="D743" s="16">
        <v>1200</v>
      </c>
      <c r="E743">
        <v>14150</v>
      </c>
      <c r="F743" t="str">
        <f t="shared" si="58"/>
        <v>1000 to 4999</v>
      </c>
      <c r="G743" s="19">
        <f t="shared" si="59"/>
        <v>1179.1666666666665</v>
      </c>
      <c r="H743" t="s">
        <v>20</v>
      </c>
      <c r="I743">
        <v>130</v>
      </c>
      <c r="J743" s="10">
        <f t="shared" si="55"/>
        <v>108.84615384615384</v>
      </c>
      <c r="K743" t="s">
        <v>21</v>
      </c>
      <c r="L743" t="s">
        <v>22</v>
      </c>
      <c r="M743">
        <v>1274590800</v>
      </c>
      <c r="N743">
        <v>1274677200</v>
      </c>
      <c r="O743" s="8">
        <f t="shared" si="56"/>
        <v>40321.208333333336</v>
      </c>
      <c r="P743" s="8">
        <f t="shared" si="57"/>
        <v>40322.208333333336</v>
      </c>
      <c r="Q743" t="b">
        <v>0</v>
      </c>
      <c r="R743" t="b">
        <v>0</v>
      </c>
      <c r="S743" t="s">
        <v>33</v>
      </c>
      <c r="T743" t="str" cm="1">
        <f t="array" ref="T743:U743">_xlfn.TEXTSPLIT(S743,"/")</f>
        <v>theater</v>
      </c>
      <c r="U743" t="str">
        <v>plays</v>
      </c>
    </row>
    <row r="744" spans="1:2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tr">
        <f t="shared" si="58"/>
        <v>1000 to 4999</v>
      </c>
      <c r="G744" s="19">
        <f t="shared" si="59"/>
        <v>1126.0833333333335</v>
      </c>
      <c r="H744" t="s">
        <v>20</v>
      </c>
      <c r="I744">
        <v>122</v>
      </c>
      <c r="J744" s="10">
        <f t="shared" si="55"/>
        <v>110.76229508196721</v>
      </c>
      <c r="K744" t="s">
        <v>21</v>
      </c>
      <c r="L744" t="s">
        <v>22</v>
      </c>
      <c r="M744">
        <v>1263880800</v>
      </c>
      <c r="N744">
        <v>1267509600</v>
      </c>
      <c r="O744" s="8">
        <f t="shared" si="56"/>
        <v>40197.25</v>
      </c>
      <c r="P744" s="8">
        <f t="shared" si="57"/>
        <v>40239.25</v>
      </c>
      <c r="Q744" t="b">
        <v>0</v>
      </c>
      <c r="R744" t="b">
        <v>0</v>
      </c>
      <c r="S744" t="s">
        <v>50</v>
      </c>
      <c r="T744" t="str" cm="1">
        <f t="array" ref="T744:U744">_xlfn.TEXTSPLIT(S744,"/")</f>
        <v>music</v>
      </c>
      <c r="U744" t="str">
        <v>electric music</v>
      </c>
    </row>
    <row r="745" spans="1:21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tr">
        <f t="shared" si="58"/>
        <v>1000 to 4999</v>
      </c>
      <c r="G745" s="19">
        <f t="shared" si="59"/>
        <v>12.923076923076923</v>
      </c>
      <c r="H745" t="s">
        <v>14</v>
      </c>
      <c r="I745">
        <v>17</v>
      </c>
      <c r="J745" s="10">
        <f t="shared" si="55"/>
        <v>29.647058823529413</v>
      </c>
      <c r="K745" t="s">
        <v>21</v>
      </c>
      <c r="L745" t="s">
        <v>22</v>
      </c>
      <c r="M745">
        <v>1445403600</v>
      </c>
      <c r="N745">
        <v>1445922000</v>
      </c>
      <c r="O745" s="8">
        <f t="shared" si="56"/>
        <v>42298.208333333328</v>
      </c>
      <c r="P745" s="8">
        <f t="shared" si="57"/>
        <v>42304.208333333328</v>
      </c>
      <c r="Q745" t="b">
        <v>0</v>
      </c>
      <c r="R745" t="b">
        <v>1</v>
      </c>
      <c r="S745" t="s">
        <v>33</v>
      </c>
      <c r="T745" t="str" cm="1">
        <f t="array" ref="T745:U745">_xlfn.TEXTSPLIT(S745,"/")</f>
        <v>theater</v>
      </c>
      <c r="U745" t="str">
        <v>plays</v>
      </c>
    </row>
    <row r="746" spans="1:21" x14ac:dyDescent="0.25">
      <c r="A746">
        <v>744</v>
      </c>
      <c r="B746" t="s">
        <v>1524</v>
      </c>
      <c r="C746" s="3" t="s">
        <v>1525</v>
      </c>
      <c r="D746" s="16">
        <v>2000</v>
      </c>
      <c r="E746">
        <v>14240</v>
      </c>
      <c r="F746" t="str">
        <f t="shared" si="58"/>
        <v>1000 to 4999</v>
      </c>
      <c r="G746" s="19">
        <f t="shared" si="59"/>
        <v>712</v>
      </c>
      <c r="H746" t="s">
        <v>20</v>
      </c>
      <c r="I746">
        <v>140</v>
      </c>
      <c r="J746" s="10">
        <f t="shared" si="55"/>
        <v>101.71428571428571</v>
      </c>
      <c r="K746" t="s">
        <v>21</v>
      </c>
      <c r="L746" t="s">
        <v>22</v>
      </c>
      <c r="M746">
        <v>1533877200</v>
      </c>
      <c r="N746">
        <v>1534050000</v>
      </c>
      <c r="O746" s="8">
        <f t="shared" si="56"/>
        <v>43322.208333333328</v>
      </c>
      <c r="P746" s="8">
        <f t="shared" si="57"/>
        <v>43324.208333333328</v>
      </c>
      <c r="Q746" t="b">
        <v>0</v>
      </c>
      <c r="R746" t="b">
        <v>1</v>
      </c>
      <c r="S746" t="s">
        <v>33</v>
      </c>
      <c r="T746" t="str" cm="1">
        <f t="array" ref="T746:U746">_xlfn.TEXTSPLIT(S746,"/")</f>
        <v>theater</v>
      </c>
      <c r="U746" t="str">
        <v>plays</v>
      </c>
    </row>
    <row r="747" spans="1:21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tr">
        <f t="shared" si="58"/>
        <v>5000 to 9999</v>
      </c>
      <c r="G747" s="19">
        <f t="shared" si="59"/>
        <v>30.304347826086957</v>
      </c>
      <c r="H747" t="s">
        <v>14</v>
      </c>
      <c r="I747">
        <v>34</v>
      </c>
      <c r="J747" s="10">
        <f t="shared" si="55"/>
        <v>61.5</v>
      </c>
      <c r="K747" t="s">
        <v>21</v>
      </c>
      <c r="L747" t="s">
        <v>22</v>
      </c>
      <c r="M747">
        <v>1275195600</v>
      </c>
      <c r="N747">
        <v>1277528400</v>
      </c>
      <c r="O747" s="8">
        <f t="shared" si="56"/>
        <v>40328.208333333336</v>
      </c>
      <c r="P747" s="8">
        <f t="shared" si="57"/>
        <v>40355.208333333336</v>
      </c>
      <c r="Q747" t="b">
        <v>0</v>
      </c>
      <c r="R747" t="b">
        <v>0</v>
      </c>
      <c r="S747" t="s">
        <v>65</v>
      </c>
      <c r="T747" t="str" cm="1">
        <f t="array" ref="T747:U747">_xlfn.TEXTSPLIT(S747,"/")</f>
        <v>technology</v>
      </c>
      <c r="U747" t="str">
        <v>wearables</v>
      </c>
    </row>
    <row r="748" spans="1:2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tr">
        <f t="shared" si="58"/>
        <v>Greater than or equal to 50000</v>
      </c>
      <c r="G748" s="19">
        <f t="shared" si="59"/>
        <v>212.50896057347671</v>
      </c>
      <c r="H748" t="s">
        <v>20</v>
      </c>
      <c r="I748">
        <v>3388</v>
      </c>
      <c r="J748" s="10">
        <f t="shared" si="55"/>
        <v>35</v>
      </c>
      <c r="K748" t="s">
        <v>21</v>
      </c>
      <c r="L748" t="s">
        <v>22</v>
      </c>
      <c r="M748">
        <v>1318136400</v>
      </c>
      <c r="N748">
        <v>1318568400</v>
      </c>
      <c r="O748" s="8">
        <f t="shared" si="56"/>
        <v>40825.208333333336</v>
      </c>
      <c r="P748" s="8">
        <f t="shared" si="57"/>
        <v>40830.208333333336</v>
      </c>
      <c r="Q748" t="b">
        <v>0</v>
      </c>
      <c r="R748" t="b">
        <v>0</v>
      </c>
      <c r="S748" t="s">
        <v>28</v>
      </c>
      <c r="T748" t="str" cm="1">
        <f t="array" ref="T748:U748">_xlfn.TEXTSPLIT(S748,"/")</f>
        <v>technology</v>
      </c>
      <c r="U748" t="str">
        <v>web</v>
      </c>
    </row>
    <row r="749" spans="1:21" x14ac:dyDescent="0.25">
      <c r="A749">
        <v>747</v>
      </c>
      <c r="B749" t="s">
        <v>1530</v>
      </c>
      <c r="C749" s="3" t="s">
        <v>1531</v>
      </c>
      <c r="D749" s="16">
        <v>4900</v>
      </c>
      <c r="E749">
        <v>11214</v>
      </c>
      <c r="F749" t="str">
        <f t="shared" si="58"/>
        <v>1000 to 4999</v>
      </c>
      <c r="G749" s="19">
        <f t="shared" si="59"/>
        <v>228.85714285714286</v>
      </c>
      <c r="H749" t="s">
        <v>20</v>
      </c>
      <c r="I749">
        <v>280</v>
      </c>
      <c r="J749" s="10">
        <f t="shared" si="55"/>
        <v>40.049999999999997</v>
      </c>
      <c r="K749" t="s">
        <v>21</v>
      </c>
      <c r="L749" t="s">
        <v>22</v>
      </c>
      <c r="M749">
        <v>1283403600</v>
      </c>
      <c r="N749">
        <v>1284354000</v>
      </c>
      <c r="O749" s="8">
        <f t="shared" si="56"/>
        <v>40423.208333333336</v>
      </c>
      <c r="P749" s="8">
        <f t="shared" si="57"/>
        <v>40434.208333333336</v>
      </c>
      <c r="Q749" t="b">
        <v>0</v>
      </c>
      <c r="R749" t="b">
        <v>0</v>
      </c>
      <c r="S749" t="s">
        <v>33</v>
      </c>
      <c r="T749" t="str" cm="1">
        <f t="array" ref="T749:U749">_xlfn.TEXTSPLIT(S749,"/")</f>
        <v>theater</v>
      </c>
      <c r="U749" t="str">
        <v>plays</v>
      </c>
    </row>
    <row r="750" spans="1:2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tr">
        <f t="shared" si="58"/>
        <v>Greater than or equal to 50000</v>
      </c>
      <c r="G750" s="19">
        <f t="shared" si="59"/>
        <v>34.959979476654695</v>
      </c>
      <c r="H750" t="s">
        <v>74</v>
      </c>
      <c r="I750">
        <v>614</v>
      </c>
      <c r="J750" s="10">
        <f t="shared" si="55"/>
        <v>110.97231270358306</v>
      </c>
      <c r="K750" t="s">
        <v>21</v>
      </c>
      <c r="L750" t="s">
        <v>22</v>
      </c>
      <c r="M750">
        <v>1267423200</v>
      </c>
      <c r="N750">
        <v>1269579600</v>
      </c>
      <c r="O750" s="8">
        <f t="shared" si="56"/>
        <v>40238.25</v>
      </c>
      <c r="P750" s="8">
        <f t="shared" si="57"/>
        <v>40263.208333333336</v>
      </c>
      <c r="Q750" t="b">
        <v>0</v>
      </c>
      <c r="R750" t="b">
        <v>1</v>
      </c>
      <c r="S750" t="s">
        <v>71</v>
      </c>
      <c r="T750" t="str" cm="1">
        <f t="array" ref="T750:U750">_xlfn.TEXTSPLIT(S750,"/")</f>
        <v>film &amp; video</v>
      </c>
      <c r="U750" t="str">
        <v>animation</v>
      </c>
    </row>
    <row r="751" spans="1:2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tr">
        <f t="shared" si="58"/>
        <v>5000 to 9999</v>
      </c>
      <c r="G751" s="19">
        <f t="shared" si="59"/>
        <v>157.29069767441862</v>
      </c>
      <c r="H751" t="s">
        <v>20</v>
      </c>
      <c r="I751">
        <v>366</v>
      </c>
      <c r="J751" s="10">
        <f t="shared" si="55"/>
        <v>36.959016393442624</v>
      </c>
      <c r="K751" t="s">
        <v>107</v>
      </c>
      <c r="L751" t="s">
        <v>108</v>
      </c>
      <c r="M751">
        <v>1412744400</v>
      </c>
      <c r="N751">
        <v>1413781200</v>
      </c>
      <c r="O751" s="8">
        <f t="shared" si="56"/>
        <v>41920.208333333336</v>
      </c>
      <c r="P751" s="8">
        <f t="shared" si="57"/>
        <v>41932.208333333336</v>
      </c>
      <c r="Q751" t="b">
        <v>0</v>
      </c>
      <c r="R751" t="b">
        <v>1</v>
      </c>
      <c r="S751" t="s">
        <v>65</v>
      </c>
      <c r="T751" t="str" cm="1">
        <f t="array" ref="T751:U751">_xlfn.TEXTSPLIT(S751,"/")</f>
        <v>technology</v>
      </c>
      <c r="U751" t="str">
        <v>wearables</v>
      </c>
    </row>
    <row r="752" spans="1:2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tr">
        <f t="shared" si="58"/>
        <v>Less Than 1000</v>
      </c>
      <c r="G752" s="19">
        <f t="shared" si="59"/>
        <v>1</v>
      </c>
      <c r="H752" t="s">
        <v>14</v>
      </c>
      <c r="I752">
        <v>1</v>
      </c>
      <c r="J752" s="10">
        <f t="shared" si="55"/>
        <v>1</v>
      </c>
      <c r="K752" t="s">
        <v>40</v>
      </c>
      <c r="L752" t="s">
        <v>41</v>
      </c>
      <c r="M752">
        <v>1277960400</v>
      </c>
      <c r="N752">
        <v>1280120400</v>
      </c>
      <c r="O752" s="8">
        <f t="shared" si="56"/>
        <v>40360.208333333336</v>
      </c>
      <c r="P752" s="8">
        <f t="shared" si="57"/>
        <v>40385.208333333336</v>
      </c>
      <c r="Q752" t="b">
        <v>0</v>
      </c>
      <c r="R752" t="b">
        <v>0</v>
      </c>
      <c r="S752" t="s">
        <v>50</v>
      </c>
      <c r="T752" t="str" cm="1">
        <f t="array" ref="T752:U752">_xlfn.TEXTSPLIT(S752,"/")</f>
        <v>music</v>
      </c>
      <c r="U752" t="str">
        <v>electric music</v>
      </c>
    </row>
    <row r="753" spans="1:2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tr">
        <f t="shared" si="58"/>
        <v>1000 to 4999</v>
      </c>
      <c r="G753" s="19">
        <f t="shared" si="59"/>
        <v>232.30555555555554</v>
      </c>
      <c r="H753" t="s">
        <v>20</v>
      </c>
      <c r="I753">
        <v>270</v>
      </c>
      <c r="J753" s="10">
        <f t="shared" si="55"/>
        <v>30.974074074074075</v>
      </c>
      <c r="K753" t="s">
        <v>21</v>
      </c>
      <c r="L753" t="s">
        <v>22</v>
      </c>
      <c r="M753">
        <v>1458190800</v>
      </c>
      <c r="N753">
        <v>1459486800</v>
      </c>
      <c r="O753" s="8">
        <f t="shared" si="56"/>
        <v>42446.208333333328</v>
      </c>
      <c r="P753" s="8">
        <f t="shared" si="57"/>
        <v>42461.208333333328</v>
      </c>
      <c r="Q753" t="b">
        <v>1</v>
      </c>
      <c r="R753" t="b">
        <v>1</v>
      </c>
      <c r="S753" t="s">
        <v>68</v>
      </c>
      <c r="T753" t="str" cm="1">
        <f t="array" ref="T753:U753">_xlfn.TEXTSPLIT(S753,"/")</f>
        <v>publishing</v>
      </c>
      <c r="U753" t="str">
        <v>nonfiction</v>
      </c>
    </row>
    <row r="754" spans="1:2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tr">
        <f t="shared" si="58"/>
        <v>5000 to 9999</v>
      </c>
      <c r="G754" s="19">
        <f t="shared" si="59"/>
        <v>92.448275862068968</v>
      </c>
      <c r="H754" t="s">
        <v>74</v>
      </c>
      <c r="I754">
        <v>114</v>
      </c>
      <c r="J754" s="10">
        <f t="shared" si="55"/>
        <v>47.035087719298247</v>
      </c>
      <c r="K754" t="s">
        <v>21</v>
      </c>
      <c r="L754" t="s">
        <v>22</v>
      </c>
      <c r="M754">
        <v>1280984400</v>
      </c>
      <c r="N754">
        <v>1282539600</v>
      </c>
      <c r="O754" s="8">
        <f t="shared" si="56"/>
        <v>40395.208333333336</v>
      </c>
      <c r="P754" s="8">
        <f t="shared" si="57"/>
        <v>40413.208333333336</v>
      </c>
      <c r="Q754" t="b">
        <v>0</v>
      </c>
      <c r="R754" t="b">
        <v>1</v>
      </c>
      <c r="S754" t="s">
        <v>33</v>
      </c>
      <c r="T754" t="str" cm="1">
        <f t="array" ref="T754:U754">_xlfn.TEXTSPLIT(S754,"/")</f>
        <v>theater</v>
      </c>
      <c r="U754" t="str">
        <v>plays</v>
      </c>
    </row>
    <row r="755" spans="1:2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tr">
        <f t="shared" si="58"/>
        <v>1000 to 4999</v>
      </c>
      <c r="G755" s="19">
        <f t="shared" si="59"/>
        <v>256.70212765957444</v>
      </c>
      <c r="H755" t="s">
        <v>20</v>
      </c>
      <c r="I755">
        <v>137</v>
      </c>
      <c r="J755" s="10">
        <f t="shared" si="55"/>
        <v>88.065693430656935</v>
      </c>
      <c r="K755" t="s">
        <v>21</v>
      </c>
      <c r="L755" t="s">
        <v>22</v>
      </c>
      <c r="M755">
        <v>1274590800</v>
      </c>
      <c r="N755">
        <v>1275886800</v>
      </c>
      <c r="O755" s="8">
        <f t="shared" si="56"/>
        <v>40321.208333333336</v>
      </c>
      <c r="P755" s="8">
        <f t="shared" si="57"/>
        <v>40336.208333333336</v>
      </c>
      <c r="Q755" t="b">
        <v>0</v>
      </c>
      <c r="R755" t="b">
        <v>0</v>
      </c>
      <c r="S755" t="s">
        <v>122</v>
      </c>
      <c r="T755" t="str" cm="1">
        <f t="array" ref="T755:U755">_xlfn.TEXTSPLIT(S755,"/")</f>
        <v>photography</v>
      </c>
      <c r="U755" t="str">
        <v>photography books</v>
      </c>
    </row>
    <row r="756" spans="1:21" x14ac:dyDescent="0.25">
      <c r="A756">
        <v>754</v>
      </c>
      <c r="B756" t="s">
        <v>1544</v>
      </c>
      <c r="C756" s="3" t="s">
        <v>1545</v>
      </c>
      <c r="D756" s="16">
        <v>70400</v>
      </c>
      <c r="E756">
        <v>118603</v>
      </c>
      <c r="F756" t="str">
        <f t="shared" si="58"/>
        <v>Greater than or equal to 50000</v>
      </c>
      <c r="G756" s="19">
        <f t="shared" si="59"/>
        <v>168.47017045454547</v>
      </c>
      <c r="H756" t="s">
        <v>20</v>
      </c>
      <c r="I756">
        <v>3205</v>
      </c>
      <c r="J756" s="10">
        <f t="shared" si="55"/>
        <v>37.005616224648989</v>
      </c>
      <c r="K756" t="s">
        <v>21</v>
      </c>
      <c r="L756" t="s">
        <v>22</v>
      </c>
      <c r="M756">
        <v>1351400400</v>
      </c>
      <c r="N756">
        <v>1355983200</v>
      </c>
      <c r="O756" s="8">
        <f t="shared" si="56"/>
        <v>41210.208333333336</v>
      </c>
      <c r="P756" s="8">
        <f t="shared" si="57"/>
        <v>41263.25</v>
      </c>
      <c r="Q756" t="b">
        <v>0</v>
      </c>
      <c r="R756" t="b">
        <v>0</v>
      </c>
      <c r="S756" t="s">
        <v>33</v>
      </c>
      <c r="T756" t="str" cm="1">
        <f t="array" ref="T756:U756">_xlfn.TEXTSPLIT(S756,"/")</f>
        <v>theater</v>
      </c>
      <c r="U756" t="str">
        <v>plays</v>
      </c>
    </row>
    <row r="757" spans="1:21" x14ac:dyDescent="0.25">
      <c r="A757">
        <v>755</v>
      </c>
      <c r="B757" t="s">
        <v>1546</v>
      </c>
      <c r="C757" s="3" t="s">
        <v>1547</v>
      </c>
      <c r="D757" s="16">
        <v>4500</v>
      </c>
      <c r="E757">
        <v>7496</v>
      </c>
      <c r="F757" t="str">
        <f t="shared" si="58"/>
        <v>1000 to 4999</v>
      </c>
      <c r="G757" s="19">
        <f t="shared" si="59"/>
        <v>166.57777777777778</v>
      </c>
      <c r="H757" t="s">
        <v>20</v>
      </c>
      <c r="I757">
        <v>288</v>
      </c>
      <c r="J757" s="10">
        <f t="shared" si="55"/>
        <v>26.027777777777779</v>
      </c>
      <c r="K757" t="s">
        <v>36</v>
      </c>
      <c r="L757" t="s">
        <v>37</v>
      </c>
      <c r="M757">
        <v>1514354400</v>
      </c>
      <c r="N757">
        <v>1515391200</v>
      </c>
      <c r="O757" s="8">
        <f t="shared" si="56"/>
        <v>43096.25</v>
      </c>
      <c r="P757" s="8">
        <f t="shared" si="57"/>
        <v>43108.25</v>
      </c>
      <c r="Q757" t="b">
        <v>0</v>
      </c>
      <c r="R757" t="b">
        <v>1</v>
      </c>
      <c r="S757" t="s">
        <v>33</v>
      </c>
      <c r="T757" t="str" cm="1">
        <f t="array" ref="T757:U757">_xlfn.TEXTSPLIT(S757,"/")</f>
        <v>theater</v>
      </c>
      <c r="U757" t="str">
        <v>plays</v>
      </c>
    </row>
    <row r="758" spans="1:21" x14ac:dyDescent="0.25">
      <c r="A758">
        <v>756</v>
      </c>
      <c r="B758" t="s">
        <v>1548</v>
      </c>
      <c r="C758" s="3" t="s">
        <v>1549</v>
      </c>
      <c r="D758" s="16">
        <v>1300</v>
      </c>
      <c r="E758">
        <v>10037</v>
      </c>
      <c r="F758" t="str">
        <f t="shared" si="58"/>
        <v>1000 to 4999</v>
      </c>
      <c r="G758" s="19">
        <f t="shared" si="59"/>
        <v>772.07692307692309</v>
      </c>
      <c r="H758" t="s">
        <v>20</v>
      </c>
      <c r="I758">
        <v>148</v>
      </c>
      <c r="J758" s="10">
        <f t="shared" si="55"/>
        <v>67.817567567567565</v>
      </c>
      <c r="K758" t="s">
        <v>21</v>
      </c>
      <c r="L758" t="s">
        <v>22</v>
      </c>
      <c r="M758">
        <v>1421733600</v>
      </c>
      <c r="N758">
        <v>1422252000</v>
      </c>
      <c r="O758" s="8">
        <f t="shared" si="56"/>
        <v>42024.25</v>
      </c>
      <c r="P758" s="8">
        <f t="shared" si="57"/>
        <v>42030.25</v>
      </c>
      <c r="Q758" t="b">
        <v>0</v>
      </c>
      <c r="R758" t="b">
        <v>0</v>
      </c>
      <c r="S758" t="s">
        <v>33</v>
      </c>
      <c r="T758" t="str" cm="1">
        <f t="array" ref="T758:U758">_xlfn.TEXTSPLIT(S758,"/")</f>
        <v>theater</v>
      </c>
      <c r="U758" t="str">
        <v>plays</v>
      </c>
    </row>
    <row r="759" spans="1:2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tr">
        <f t="shared" si="58"/>
        <v>1000 to 4999</v>
      </c>
      <c r="G759" s="19">
        <f t="shared" si="59"/>
        <v>406.85714285714283</v>
      </c>
      <c r="H759" t="s">
        <v>20</v>
      </c>
      <c r="I759">
        <v>114</v>
      </c>
      <c r="J759" s="10">
        <f t="shared" si="55"/>
        <v>49.964912280701753</v>
      </c>
      <c r="K759" t="s">
        <v>21</v>
      </c>
      <c r="L759" t="s">
        <v>22</v>
      </c>
      <c r="M759">
        <v>1305176400</v>
      </c>
      <c r="N759">
        <v>1305522000</v>
      </c>
      <c r="O759" s="8">
        <f t="shared" si="56"/>
        <v>40675.208333333336</v>
      </c>
      <c r="P759" s="8">
        <f t="shared" si="57"/>
        <v>40679.208333333336</v>
      </c>
      <c r="Q759" t="b">
        <v>0</v>
      </c>
      <c r="R759" t="b">
        <v>0</v>
      </c>
      <c r="S759" t="s">
        <v>53</v>
      </c>
      <c r="T759" t="str" cm="1">
        <f t="array" ref="T759:U759">_xlfn.TEXTSPLIT(S759,"/")</f>
        <v>film &amp; video</v>
      </c>
      <c r="U759" t="str">
        <v>drama</v>
      </c>
    </row>
    <row r="760" spans="1:2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tr">
        <f t="shared" si="58"/>
        <v>25000 to 29999</v>
      </c>
      <c r="G760" s="19">
        <f t="shared" si="59"/>
        <v>564.20608108108115</v>
      </c>
      <c r="H760" t="s">
        <v>20</v>
      </c>
      <c r="I760">
        <v>1518</v>
      </c>
      <c r="J760" s="10">
        <f t="shared" si="55"/>
        <v>110.01646903820817</v>
      </c>
      <c r="K760" t="s">
        <v>15</v>
      </c>
      <c r="L760" t="s">
        <v>16</v>
      </c>
      <c r="M760">
        <v>1414126800</v>
      </c>
      <c r="N760">
        <v>1414904400</v>
      </c>
      <c r="O760" s="8">
        <f t="shared" si="56"/>
        <v>41936.208333333336</v>
      </c>
      <c r="P760" s="8">
        <f t="shared" si="57"/>
        <v>41945.208333333336</v>
      </c>
      <c r="Q760" t="b">
        <v>0</v>
      </c>
      <c r="R760" t="b">
        <v>0</v>
      </c>
      <c r="S760" t="s">
        <v>23</v>
      </c>
      <c r="T760" t="str" cm="1">
        <f t="array" ref="T760:U760">_xlfn.TEXTSPLIT(S760,"/")</f>
        <v>music</v>
      </c>
      <c r="U760" t="str">
        <v>rock</v>
      </c>
    </row>
    <row r="761" spans="1:21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tr">
        <f t="shared" si="58"/>
        <v>Greater than or equal to 50000</v>
      </c>
      <c r="G761" s="19">
        <f t="shared" si="59"/>
        <v>68.426865671641792</v>
      </c>
      <c r="H761" t="s">
        <v>14</v>
      </c>
      <c r="I761">
        <v>1274</v>
      </c>
      <c r="J761" s="10">
        <f t="shared" si="55"/>
        <v>89.964678178963894</v>
      </c>
      <c r="K761" t="s">
        <v>21</v>
      </c>
      <c r="L761" t="s">
        <v>22</v>
      </c>
      <c r="M761">
        <v>1517810400</v>
      </c>
      <c r="N761">
        <v>1520402400</v>
      </c>
      <c r="O761" s="8">
        <f t="shared" si="56"/>
        <v>43136.25</v>
      </c>
      <c r="P761" s="8">
        <f t="shared" si="57"/>
        <v>43166.25</v>
      </c>
      <c r="Q761" t="b">
        <v>0</v>
      </c>
      <c r="R761" t="b">
        <v>0</v>
      </c>
      <c r="S761" t="s">
        <v>50</v>
      </c>
      <c r="T761" t="str" cm="1">
        <f t="array" ref="T761:U761">_xlfn.TEXTSPLIT(S761,"/")</f>
        <v>music</v>
      </c>
      <c r="U761" t="str">
        <v>electric music</v>
      </c>
    </row>
    <row r="762" spans="1:2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tr">
        <f t="shared" si="58"/>
        <v>45000 to 49999</v>
      </c>
      <c r="G762" s="19">
        <f t="shared" si="59"/>
        <v>34.351966873706004</v>
      </c>
      <c r="H762" t="s">
        <v>14</v>
      </c>
      <c r="I762">
        <v>210</v>
      </c>
      <c r="J762" s="10">
        <f t="shared" si="55"/>
        <v>79.009523809523813</v>
      </c>
      <c r="K762" t="s">
        <v>107</v>
      </c>
      <c r="L762" t="s">
        <v>108</v>
      </c>
      <c r="M762">
        <v>1564635600</v>
      </c>
      <c r="N762">
        <v>1567141200</v>
      </c>
      <c r="O762" s="8">
        <f t="shared" si="56"/>
        <v>43678.208333333328</v>
      </c>
      <c r="P762" s="8">
        <f t="shared" si="57"/>
        <v>43707.208333333328</v>
      </c>
      <c r="Q762" t="b">
        <v>0</v>
      </c>
      <c r="R762" t="b">
        <v>1</v>
      </c>
      <c r="S762" t="s">
        <v>89</v>
      </c>
      <c r="T762" t="str" cm="1">
        <f t="array" ref="T762:U762">_xlfn.TEXTSPLIT(S762,"/")</f>
        <v>games</v>
      </c>
      <c r="U762" t="str">
        <v>video games</v>
      </c>
    </row>
    <row r="763" spans="1:2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tr">
        <f t="shared" si="58"/>
        <v>1000 to 4999</v>
      </c>
      <c r="G763" s="19">
        <f t="shared" si="59"/>
        <v>655.4545454545455</v>
      </c>
      <c r="H763" t="s">
        <v>20</v>
      </c>
      <c r="I763">
        <v>166</v>
      </c>
      <c r="J763" s="10">
        <f t="shared" si="55"/>
        <v>86.867469879518069</v>
      </c>
      <c r="K763" t="s">
        <v>21</v>
      </c>
      <c r="L763" t="s">
        <v>22</v>
      </c>
      <c r="M763">
        <v>1500699600</v>
      </c>
      <c r="N763">
        <v>1501131600</v>
      </c>
      <c r="O763" s="8">
        <f t="shared" si="56"/>
        <v>42938.208333333328</v>
      </c>
      <c r="P763" s="8">
        <f t="shared" si="57"/>
        <v>42943.208333333328</v>
      </c>
      <c r="Q763" t="b">
        <v>0</v>
      </c>
      <c r="R763" t="b">
        <v>0</v>
      </c>
      <c r="S763" t="s">
        <v>23</v>
      </c>
      <c r="T763" t="str" cm="1">
        <f t="array" ref="T763:U763">_xlfn.TEXTSPLIT(S763,"/")</f>
        <v>music</v>
      </c>
      <c r="U763" t="str">
        <v>rock</v>
      </c>
    </row>
    <row r="764" spans="1:2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tr">
        <f t="shared" si="58"/>
        <v>1000 to 4999</v>
      </c>
      <c r="G764" s="19">
        <f t="shared" si="59"/>
        <v>177.25714285714284</v>
      </c>
      <c r="H764" t="s">
        <v>20</v>
      </c>
      <c r="I764">
        <v>100</v>
      </c>
      <c r="J764" s="10">
        <f t="shared" si="55"/>
        <v>62.04</v>
      </c>
      <c r="K764" t="s">
        <v>26</v>
      </c>
      <c r="L764" t="s">
        <v>27</v>
      </c>
      <c r="M764">
        <v>1354082400</v>
      </c>
      <c r="N764">
        <v>1355032800</v>
      </c>
      <c r="O764" s="8">
        <f t="shared" si="56"/>
        <v>41241.25</v>
      </c>
      <c r="P764" s="8">
        <f t="shared" si="57"/>
        <v>41252.25</v>
      </c>
      <c r="Q764" t="b">
        <v>0</v>
      </c>
      <c r="R764" t="b">
        <v>0</v>
      </c>
      <c r="S764" t="s">
        <v>159</v>
      </c>
      <c r="T764" t="str" cm="1">
        <f t="array" ref="T764:U764">_xlfn.TEXTSPLIT(S764,"/")</f>
        <v>music</v>
      </c>
      <c r="U764" t="str">
        <v>jazz</v>
      </c>
    </row>
    <row r="765" spans="1:21" x14ac:dyDescent="0.25">
      <c r="A765">
        <v>763</v>
      </c>
      <c r="B765" t="s">
        <v>1561</v>
      </c>
      <c r="C765" s="3" t="s">
        <v>1562</v>
      </c>
      <c r="D765" s="16">
        <v>5600</v>
      </c>
      <c r="E765">
        <v>6338</v>
      </c>
      <c r="F765" t="str">
        <f t="shared" si="58"/>
        <v>5000 to 9999</v>
      </c>
      <c r="G765" s="19">
        <f t="shared" si="59"/>
        <v>113.17857142857144</v>
      </c>
      <c r="H765" t="s">
        <v>20</v>
      </c>
      <c r="I765">
        <v>235</v>
      </c>
      <c r="J765" s="10">
        <f t="shared" si="55"/>
        <v>26.970212765957445</v>
      </c>
      <c r="K765" t="s">
        <v>21</v>
      </c>
      <c r="L765" t="s">
        <v>22</v>
      </c>
      <c r="M765">
        <v>1336453200</v>
      </c>
      <c r="N765">
        <v>1339477200</v>
      </c>
      <c r="O765" s="8">
        <f t="shared" si="56"/>
        <v>41037.208333333336</v>
      </c>
      <c r="P765" s="8">
        <f t="shared" si="57"/>
        <v>41072.208333333336</v>
      </c>
      <c r="Q765" t="b">
        <v>0</v>
      </c>
      <c r="R765" t="b">
        <v>1</v>
      </c>
      <c r="S765" t="s">
        <v>33</v>
      </c>
      <c r="T765" t="str" cm="1">
        <f t="array" ref="T765:U765">_xlfn.TEXTSPLIT(S765,"/")</f>
        <v>theater</v>
      </c>
      <c r="U765" t="str">
        <v>plays</v>
      </c>
    </row>
    <row r="766" spans="1:21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tr">
        <f t="shared" si="58"/>
        <v>1000 to 4999</v>
      </c>
      <c r="G766" s="19">
        <f t="shared" si="59"/>
        <v>728.18181818181824</v>
      </c>
      <c r="H766" t="s">
        <v>20</v>
      </c>
      <c r="I766">
        <v>148</v>
      </c>
      <c r="J766" s="10">
        <f t="shared" si="55"/>
        <v>54.121621621621621</v>
      </c>
      <c r="K766" t="s">
        <v>21</v>
      </c>
      <c r="L766" t="s">
        <v>22</v>
      </c>
      <c r="M766">
        <v>1305262800</v>
      </c>
      <c r="N766">
        <v>1305954000</v>
      </c>
      <c r="O766" s="8">
        <f t="shared" si="56"/>
        <v>40676.208333333336</v>
      </c>
      <c r="P766" s="8">
        <f t="shared" si="57"/>
        <v>40684.208333333336</v>
      </c>
      <c r="Q766" t="b">
        <v>0</v>
      </c>
      <c r="R766" t="b">
        <v>0</v>
      </c>
      <c r="S766" t="s">
        <v>23</v>
      </c>
      <c r="T766" t="str" cm="1">
        <f t="array" ref="T766:U766">_xlfn.TEXTSPLIT(S766,"/")</f>
        <v>music</v>
      </c>
      <c r="U766" t="str">
        <v>rock</v>
      </c>
    </row>
    <row r="767" spans="1:2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tr">
        <f t="shared" si="58"/>
        <v>1000 to 4999</v>
      </c>
      <c r="G767" s="19">
        <f t="shared" si="59"/>
        <v>208.33333333333334</v>
      </c>
      <c r="H767" t="s">
        <v>20</v>
      </c>
      <c r="I767">
        <v>198</v>
      </c>
      <c r="J767" s="10">
        <f t="shared" si="55"/>
        <v>41.035353535353536</v>
      </c>
      <c r="K767" t="s">
        <v>21</v>
      </c>
      <c r="L767" t="s">
        <v>22</v>
      </c>
      <c r="M767">
        <v>1492232400</v>
      </c>
      <c r="N767">
        <v>1494392400</v>
      </c>
      <c r="O767" s="8">
        <f t="shared" si="56"/>
        <v>42840.208333333328</v>
      </c>
      <c r="P767" s="8">
        <f t="shared" si="57"/>
        <v>42865.208333333328</v>
      </c>
      <c r="Q767" t="b">
        <v>1</v>
      </c>
      <c r="R767" t="b">
        <v>1</v>
      </c>
      <c r="S767" t="s">
        <v>60</v>
      </c>
      <c r="T767" t="str" cm="1">
        <f t="array" ref="T767:U767">_xlfn.TEXTSPLIT(S767,"/")</f>
        <v>music</v>
      </c>
      <c r="U767" t="str">
        <v>indie rock</v>
      </c>
    </row>
    <row r="768" spans="1:21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tr">
        <f t="shared" si="58"/>
        <v>40000 to 44999</v>
      </c>
      <c r="G768" s="19">
        <f t="shared" si="59"/>
        <v>31.171232876712331</v>
      </c>
      <c r="H768" t="s">
        <v>14</v>
      </c>
      <c r="I768">
        <v>248</v>
      </c>
      <c r="J768" s="10">
        <f t="shared" si="55"/>
        <v>55.052419354838712</v>
      </c>
      <c r="K768" t="s">
        <v>26</v>
      </c>
      <c r="L768" t="s">
        <v>27</v>
      </c>
      <c r="M768">
        <v>1537333200</v>
      </c>
      <c r="N768">
        <v>1537419600</v>
      </c>
      <c r="O768" s="8">
        <f t="shared" si="56"/>
        <v>43362.208333333328</v>
      </c>
      <c r="P768" s="8">
        <f t="shared" si="57"/>
        <v>43363.208333333328</v>
      </c>
      <c r="Q768" t="b">
        <v>0</v>
      </c>
      <c r="R768" t="b">
        <v>0</v>
      </c>
      <c r="S768" t="s">
        <v>474</v>
      </c>
      <c r="T768" t="str" cm="1">
        <f t="array" ref="T768:U768">_xlfn.TEXTSPLIT(S768,"/")</f>
        <v>film &amp; video</v>
      </c>
      <c r="U768" t="str">
        <v>science fiction</v>
      </c>
    </row>
    <row r="769" spans="1:2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tr">
        <f t="shared" si="58"/>
        <v>Greater than or equal to 50000</v>
      </c>
      <c r="G769" s="19">
        <f t="shared" si="59"/>
        <v>56.967078189300416</v>
      </c>
      <c r="H769" t="s">
        <v>14</v>
      </c>
      <c r="I769">
        <v>513</v>
      </c>
      <c r="J769" s="10">
        <f t="shared" si="55"/>
        <v>107.93762183235867</v>
      </c>
      <c r="K769" t="s">
        <v>21</v>
      </c>
      <c r="L769" t="s">
        <v>22</v>
      </c>
      <c r="M769">
        <v>1444107600</v>
      </c>
      <c r="N769">
        <v>1447999200</v>
      </c>
      <c r="O769" s="8">
        <f t="shared" si="56"/>
        <v>42283.208333333328</v>
      </c>
      <c r="P769" s="8">
        <f t="shared" si="57"/>
        <v>42328.25</v>
      </c>
      <c r="Q769" t="b">
        <v>0</v>
      </c>
      <c r="R769" t="b">
        <v>0</v>
      </c>
      <c r="S769" t="s">
        <v>206</v>
      </c>
      <c r="T769" t="str" cm="1">
        <f t="array" ref="T769:U769">_xlfn.TEXTSPLIT(S769,"/")</f>
        <v>publishing</v>
      </c>
      <c r="U769" t="str">
        <v>translations</v>
      </c>
    </row>
    <row r="770" spans="1:21" x14ac:dyDescent="0.25">
      <c r="A770">
        <v>768</v>
      </c>
      <c r="B770" t="s">
        <v>1571</v>
      </c>
      <c r="C770" s="3" t="s">
        <v>1572</v>
      </c>
      <c r="D770" s="16">
        <v>4800</v>
      </c>
      <c r="E770">
        <v>11088</v>
      </c>
      <c r="F770" t="str">
        <f t="shared" si="58"/>
        <v>1000 to 4999</v>
      </c>
      <c r="G770" s="19">
        <f t="shared" si="59"/>
        <v>231</v>
      </c>
      <c r="H770" t="s">
        <v>20</v>
      </c>
      <c r="I770">
        <v>150</v>
      </c>
      <c r="J770" s="10">
        <f t="shared" ref="J770:J833" si="60">IFERROR(E770/I770,0)</f>
        <v>73.92</v>
      </c>
      <c r="K770" t="s">
        <v>21</v>
      </c>
      <c r="L770" t="s">
        <v>22</v>
      </c>
      <c r="M770">
        <v>1386741600</v>
      </c>
      <c r="N770">
        <v>1388037600</v>
      </c>
      <c r="O770" s="8">
        <f t="shared" ref="O770:O833" si="61">(((M770/60)/60)/24)+DATE(1970,1,1)</f>
        <v>41619.25</v>
      </c>
      <c r="P770" s="8">
        <f t="shared" ref="P770:P833" si="62">(((N770/60)/60)/24)+DATE(1970,1,1)</f>
        <v>41634.25</v>
      </c>
      <c r="Q770" t="b">
        <v>0</v>
      </c>
      <c r="R770" t="b">
        <v>0</v>
      </c>
      <c r="S770" t="s">
        <v>33</v>
      </c>
      <c r="T770" t="str" cm="1">
        <f t="array" ref="T770:U770">_xlfn.TEXTSPLIT(S770,"/")</f>
        <v>theater</v>
      </c>
      <c r="U770" t="str">
        <v>plays</v>
      </c>
    </row>
    <row r="771" spans="1:2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tr">
        <f t="shared" ref="F771:F834" si="63">IF(D771&lt;1000,"Less Than 1000",IF(AND(D771&gt;=1000,D771&lt;=4999),"1000 to 4999",IF(AND(D771&gt;=5000,D771&lt;=9999),"5000 to 9999",IF(AND(D771&gt;=10000,D771&lt;=14999),"10000 to 14999",IF(AND(D771&gt;=15000,D771&lt;=19999),"15000 to 19999",IF(AND(D771&gt;=20000,D771&lt;=24999),"20000 to 24999",IF(AND(D771&gt;=25000,D771&lt;=29999),"25000 to 29999",IF(AND(D771&gt;=30000,D771&lt;=34999),"30000 to 34999",IF(AND(D771&gt;=35000,D771&lt;=39999),"35000 to 39999",IF(AND(D771&gt;=40000,D771&lt;=44999),"40000 to 44999",IF(AND(D771&gt;=45000,D771&lt;=49999),"45000 to 49999",IF(D771&gt;=50000,"Greater than or equal to 50000"))))))))))))</f>
        <v>Greater than or equal to 50000</v>
      </c>
      <c r="G771" s="19">
        <f t="shared" ref="G771:G834" si="64">(E771/D771)*100</f>
        <v>86.867834394904463</v>
      </c>
      <c r="H771" t="s">
        <v>14</v>
      </c>
      <c r="I771">
        <v>3410</v>
      </c>
      <c r="J771" s="10">
        <f t="shared" si="60"/>
        <v>31.995894428152493</v>
      </c>
      <c r="K771" t="s">
        <v>21</v>
      </c>
      <c r="L771" t="s">
        <v>22</v>
      </c>
      <c r="M771">
        <v>1376542800</v>
      </c>
      <c r="N771">
        <v>1378789200</v>
      </c>
      <c r="O771" s="8">
        <f t="shared" si="61"/>
        <v>41501.208333333336</v>
      </c>
      <c r="P771" s="8">
        <f t="shared" si="62"/>
        <v>41527.208333333336</v>
      </c>
      <c r="Q771" t="b">
        <v>0</v>
      </c>
      <c r="R771" t="b">
        <v>0</v>
      </c>
      <c r="S771" t="s">
        <v>89</v>
      </c>
      <c r="T771" t="str" cm="1">
        <f t="array" ref="T771:U771">_xlfn.TEXTSPLIT(S771,"/")</f>
        <v>games</v>
      </c>
      <c r="U771" t="str">
        <v>video games</v>
      </c>
    </row>
    <row r="772" spans="1:21" x14ac:dyDescent="0.25">
      <c r="A772">
        <v>770</v>
      </c>
      <c r="B772" t="s">
        <v>1575</v>
      </c>
      <c r="C772" s="3" t="s">
        <v>1576</v>
      </c>
      <c r="D772" s="16">
        <v>4300</v>
      </c>
      <c r="E772">
        <v>11642</v>
      </c>
      <c r="F772" t="str">
        <f t="shared" si="63"/>
        <v>1000 to 4999</v>
      </c>
      <c r="G772" s="19">
        <f t="shared" si="64"/>
        <v>270.74418604651163</v>
      </c>
      <c r="H772" t="s">
        <v>20</v>
      </c>
      <c r="I772">
        <v>216</v>
      </c>
      <c r="J772" s="10">
        <f t="shared" si="60"/>
        <v>53.898148148148145</v>
      </c>
      <c r="K772" t="s">
        <v>107</v>
      </c>
      <c r="L772" t="s">
        <v>108</v>
      </c>
      <c r="M772">
        <v>1397451600</v>
      </c>
      <c r="N772">
        <v>1398056400</v>
      </c>
      <c r="O772" s="8">
        <f t="shared" si="61"/>
        <v>41743.208333333336</v>
      </c>
      <c r="P772" s="8">
        <f t="shared" si="62"/>
        <v>41750.208333333336</v>
      </c>
      <c r="Q772" t="b">
        <v>0</v>
      </c>
      <c r="R772" t="b">
        <v>1</v>
      </c>
      <c r="S772" t="s">
        <v>33</v>
      </c>
      <c r="T772" t="str" cm="1">
        <f t="array" ref="T772:U772">_xlfn.TEXTSPLIT(S772,"/")</f>
        <v>theater</v>
      </c>
      <c r="U772" t="str">
        <v>plays</v>
      </c>
    </row>
    <row r="773" spans="1:2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tr">
        <f t="shared" si="63"/>
        <v>5000 to 9999</v>
      </c>
      <c r="G773" s="19">
        <f t="shared" si="64"/>
        <v>49.446428571428569</v>
      </c>
      <c r="H773" t="s">
        <v>74</v>
      </c>
      <c r="I773">
        <v>26</v>
      </c>
      <c r="J773" s="10">
        <f t="shared" si="60"/>
        <v>106.5</v>
      </c>
      <c r="K773" t="s">
        <v>21</v>
      </c>
      <c r="L773" t="s">
        <v>22</v>
      </c>
      <c r="M773">
        <v>1548482400</v>
      </c>
      <c r="N773">
        <v>1550815200</v>
      </c>
      <c r="O773" s="8">
        <f t="shared" si="61"/>
        <v>43491.25</v>
      </c>
      <c r="P773" s="8">
        <f t="shared" si="62"/>
        <v>43518.25</v>
      </c>
      <c r="Q773" t="b">
        <v>0</v>
      </c>
      <c r="R773" t="b">
        <v>0</v>
      </c>
      <c r="S773" t="s">
        <v>33</v>
      </c>
      <c r="T773" t="str" cm="1">
        <f t="array" ref="T773:U773">_xlfn.TEXTSPLIT(S773,"/")</f>
        <v>theater</v>
      </c>
      <c r="U773" t="str">
        <v>plays</v>
      </c>
    </row>
    <row r="774" spans="1:2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tr">
        <f t="shared" si="63"/>
        <v>Greater than or equal to 50000</v>
      </c>
      <c r="G774" s="19">
        <f t="shared" si="64"/>
        <v>113.3596256684492</v>
      </c>
      <c r="H774" t="s">
        <v>20</v>
      </c>
      <c r="I774">
        <v>5139</v>
      </c>
      <c r="J774" s="10">
        <f t="shared" si="60"/>
        <v>32.999805409612762</v>
      </c>
      <c r="K774" t="s">
        <v>21</v>
      </c>
      <c r="L774" t="s">
        <v>22</v>
      </c>
      <c r="M774">
        <v>1549692000</v>
      </c>
      <c r="N774">
        <v>1550037600</v>
      </c>
      <c r="O774" s="8">
        <f t="shared" si="61"/>
        <v>43505.25</v>
      </c>
      <c r="P774" s="8">
        <f t="shared" si="62"/>
        <v>43509.25</v>
      </c>
      <c r="Q774" t="b">
        <v>0</v>
      </c>
      <c r="R774" t="b">
        <v>0</v>
      </c>
      <c r="S774" t="s">
        <v>60</v>
      </c>
      <c r="T774" t="str" cm="1">
        <f t="array" ref="T774:U774">_xlfn.TEXTSPLIT(S774,"/")</f>
        <v>music</v>
      </c>
      <c r="U774" t="str">
        <v>indie rock</v>
      </c>
    </row>
    <row r="775" spans="1:21" x14ac:dyDescent="0.25">
      <c r="A775">
        <v>773</v>
      </c>
      <c r="B775" t="s">
        <v>1581</v>
      </c>
      <c r="C775" s="3" t="s">
        <v>1582</v>
      </c>
      <c r="D775" s="16">
        <v>53100</v>
      </c>
      <c r="E775">
        <v>101185</v>
      </c>
      <c r="F775" t="str">
        <f t="shared" si="63"/>
        <v>Greater than or equal to 50000</v>
      </c>
      <c r="G775" s="19">
        <f t="shared" si="64"/>
        <v>190.55555555555554</v>
      </c>
      <c r="H775" t="s">
        <v>20</v>
      </c>
      <c r="I775">
        <v>2353</v>
      </c>
      <c r="J775" s="10">
        <f t="shared" si="60"/>
        <v>43.00254993625159</v>
      </c>
      <c r="K775" t="s">
        <v>21</v>
      </c>
      <c r="L775" t="s">
        <v>22</v>
      </c>
      <c r="M775">
        <v>1492059600</v>
      </c>
      <c r="N775">
        <v>1492923600</v>
      </c>
      <c r="O775" s="8">
        <f t="shared" si="61"/>
        <v>42838.208333333328</v>
      </c>
      <c r="P775" s="8">
        <f t="shared" si="62"/>
        <v>42848.208333333328</v>
      </c>
      <c r="Q775" t="b">
        <v>0</v>
      </c>
      <c r="R775" t="b">
        <v>0</v>
      </c>
      <c r="S775" t="s">
        <v>33</v>
      </c>
      <c r="T775" t="str" cm="1">
        <f t="array" ref="T775:U775">_xlfn.TEXTSPLIT(S775,"/")</f>
        <v>theater</v>
      </c>
      <c r="U775" t="str">
        <v>plays</v>
      </c>
    </row>
    <row r="776" spans="1:2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tr">
        <f t="shared" si="63"/>
        <v>5000 to 9999</v>
      </c>
      <c r="G776" s="19">
        <f t="shared" si="64"/>
        <v>135.5</v>
      </c>
      <c r="H776" t="s">
        <v>20</v>
      </c>
      <c r="I776">
        <v>78</v>
      </c>
      <c r="J776" s="10">
        <f t="shared" si="60"/>
        <v>86.858974358974365</v>
      </c>
      <c r="K776" t="s">
        <v>107</v>
      </c>
      <c r="L776" t="s">
        <v>108</v>
      </c>
      <c r="M776">
        <v>1463979600</v>
      </c>
      <c r="N776">
        <v>1467522000</v>
      </c>
      <c r="O776" s="8">
        <f t="shared" si="61"/>
        <v>42513.208333333328</v>
      </c>
      <c r="P776" s="8">
        <f t="shared" si="62"/>
        <v>42554.208333333328</v>
      </c>
      <c r="Q776" t="b">
        <v>0</v>
      </c>
      <c r="R776" t="b">
        <v>0</v>
      </c>
      <c r="S776" t="s">
        <v>28</v>
      </c>
      <c r="T776" t="str" cm="1">
        <f t="array" ref="T776:U776">_xlfn.TEXTSPLIT(S776,"/")</f>
        <v>technology</v>
      </c>
      <c r="U776" t="str">
        <v>web</v>
      </c>
    </row>
    <row r="777" spans="1:21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tr">
        <f t="shared" si="63"/>
        <v>5000 to 9999</v>
      </c>
      <c r="G777" s="19">
        <f t="shared" si="64"/>
        <v>10.297872340425531</v>
      </c>
      <c r="H777" t="s">
        <v>14</v>
      </c>
      <c r="I777">
        <v>10</v>
      </c>
      <c r="J777" s="10">
        <f t="shared" si="60"/>
        <v>96.8</v>
      </c>
      <c r="K777" t="s">
        <v>21</v>
      </c>
      <c r="L777" t="s">
        <v>22</v>
      </c>
      <c r="M777">
        <v>1415253600</v>
      </c>
      <c r="N777">
        <v>1416117600</v>
      </c>
      <c r="O777" s="8">
        <f t="shared" si="61"/>
        <v>41949.25</v>
      </c>
      <c r="P777" s="8">
        <f t="shared" si="62"/>
        <v>41959.25</v>
      </c>
      <c r="Q777" t="b">
        <v>0</v>
      </c>
      <c r="R777" t="b">
        <v>0</v>
      </c>
      <c r="S777" t="s">
        <v>23</v>
      </c>
      <c r="T777" t="str" cm="1">
        <f t="array" ref="T777:U777">_xlfn.TEXTSPLIT(S777,"/")</f>
        <v>music</v>
      </c>
      <c r="U777" t="str">
        <v>rock</v>
      </c>
    </row>
    <row r="778" spans="1:2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tr">
        <f t="shared" si="63"/>
        <v>Greater than or equal to 50000</v>
      </c>
      <c r="G778" s="19">
        <f t="shared" si="64"/>
        <v>65.544223826714799</v>
      </c>
      <c r="H778" t="s">
        <v>14</v>
      </c>
      <c r="I778">
        <v>2201</v>
      </c>
      <c r="J778" s="10">
        <f t="shared" si="60"/>
        <v>32.995456610631528</v>
      </c>
      <c r="K778" t="s">
        <v>21</v>
      </c>
      <c r="L778" t="s">
        <v>22</v>
      </c>
      <c r="M778">
        <v>1562216400</v>
      </c>
      <c r="N778">
        <v>1563771600</v>
      </c>
      <c r="O778" s="8">
        <f t="shared" si="61"/>
        <v>43650.208333333328</v>
      </c>
      <c r="P778" s="8">
        <f t="shared" si="62"/>
        <v>43668.208333333328</v>
      </c>
      <c r="Q778" t="b">
        <v>0</v>
      </c>
      <c r="R778" t="b">
        <v>0</v>
      </c>
      <c r="S778" t="s">
        <v>33</v>
      </c>
      <c r="T778" t="str" cm="1">
        <f t="array" ref="T778:U778">_xlfn.TEXTSPLIT(S778,"/")</f>
        <v>theater</v>
      </c>
      <c r="U778" t="str">
        <v>plays</v>
      </c>
    </row>
    <row r="779" spans="1:2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tr">
        <f t="shared" si="63"/>
        <v>Greater than or equal to 50000</v>
      </c>
      <c r="G779" s="19">
        <f t="shared" si="64"/>
        <v>49.026652452025587</v>
      </c>
      <c r="H779" t="s">
        <v>14</v>
      </c>
      <c r="I779">
        <v>676</v>
      </c>
      <c r="J779" s="10">
        <f t="shared" si="60"/>
        <v>68.028106508875737</v>
      </c>
      <c r="K779" t="s">
        <v>21</v>
      </c>
      <c r="L779" t="s">
        <v>22</v>
      </c>
      <c r="M779">
        <v>1316754000</v>
      </c>
      <c r="N779">
        <v>1319259600</v>
      </c>
      <c r="O779" s="8">
        <f t="shared" si="61"/>
        <v>40809.208333333336</v>
      </c>
      <c r="P779" s="8">
        <f t="shared" si="62"/>
        <v>40838.208333333336</v>
      </c>
      <c r="Q779" t="b">
        <v>0</v>
      </c>
      <c r="R779" t="b">
        <v>0</v>
      </c>
      <c r="S779" t="s">
        <v>33</v>
      </c>
      <c r="T779" t="str" cm="1">
        <f t="array" ref="T779:U779">_xlfn.TEXTSPLIT(S779,"/")</f>
        <v>theater</v>
      </c>
      <c r="U779" t="str">
        <v>plays</v>
      </c>
    </row>
    <row r="780" spans="1:2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tr">
        <f t="shared" si="63"/>
        <v>1000 to 4999</v>
      </c>
      <c r="G780" s="19">
        <f t="shared" si="64"/>
        <v>787.92307692307691</v>
      </c>
      <c r="H780" t="s">
        <v>20</v>
      </c>
      <c r="I780">
        <v>174</v>
      </c>
      <c r="J780" s="10">
        <f t="shared" si="60"/>
        <v>58.867816091954026</v>
      </c>
      <c r="K780" t="s">
        <v>98</v>
      </c>
      <c r="L780" t="s">
        <v>99</v>
      </c>
      <c r="M780">
        <v>1313211600</v>
      </c>
      <c r="N780">
        <v>1313643600</v>
      </c>
      <c r="O780" s="8">
        <f t="shared" si="61"/>
        <v>40768.208333333336</v>
      </c>
      <c r="P780" s="8">
        <f t="shared" si="62"/>
        <v>40773.208333333336</v>
      </c>
      <c r="Q780" t="b">
        <v>0</v>
      </c>
      <c r="R780" t="b">
        <v>0</v>
      </c>
      <c r="S780" t="s">
        <v>71</v>
      </c>
      <c r="T780" t="str" cm="1">
        <f t="array" ref="T780:U780">_xlfn.TEXTSPLIT(S780,"/")</f>
        <v>film &amp; video</v>
      </c>
      <c r="U780" t="str">
        <v>animation</v>
      </c>
    </row>
    <row r="781" spans="1:2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tr">
        <f t="shared" si="63"/>
        <v>Greater than or equal to 50000</v>
      </c>
      <c r="G781" s="19">
        <f t="shared" si="64"/>
        <v>80.306347746090154</v>
      </c>
      <c r="H781" t="s">
        <v>14</v>
      </c>
      <c r="I781">
        <v>831</v>
      </c>
      <c r="J781" s="10">
        <f t="shared" si="60"/>
        <v>105.04572803850782</v>
      </c>
      <c r="K781" t="s">
        <v>21</v>
      </c>
      <c r="L781" t="s">
        <v>22</v>
      </c>
      <c r="M781">
        <v>1439528400</v>
      </c>
      <c r="N781">
        <v>1440306000</v>
      </c>
      <c r="O781" s="8">
        <f t="shared" si="61"/>
        <v>42230.208333333328</v>
      </c>
      <c r="P781" s="8">
        <f t="shared" si="62"/>
        <v>42239.208333333328</v>
      </c>
      <c r="Q781" t="b">
        <v>0</v>
      </c>
      <c r="R781" t="b">
        <v>1</v>
      </c>
      <c r="S781" t="s">
        <v>33</v>
      </c>
      <c r="T781" t="str" cm="1">
        <f t="array" ref="T781:U781">_xlfn.TEXTSPLIT(S781,"/")</f>
        <v>theater</v>
      </c>
      <c r="U781" t="str">
        <v>plays</v>
      </c>
    </row>
    <row r="782" spans="1:2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tr">
        <f t="shared" si="63"/>
        <v>5000 to 9999</v>
      </c>
      <c r="G782" s="19">
        <f t="shared" si="64"/>
        <v>106.29411764705883</v>
      </c>
      <c r="H782" t="s">
        <v>20</v>
      </c>
      <c r="I782">
        <v>164</v>
      </c>
      <c r="J782" s="10">
        <f t="shared" si="60"/>
        <v>33.054878048780488</v>
      </c>
      <c r="K782" t="s">
        <v>21</v>
      </c>
      <c r="L782" t="s">
        <v>22</v>
      </c>
      <c r="M782">
        <v>1469163600</v>
      </c>
      <c r="N782">
        <v>1470805200</v>
      </c>
      <c r="O782" s="8">
        <f t="shared" si="61"/>
        <v>42573.208333333328</v>
      </c>
      <c r="P782" s="8">
        <f t="shared" si="62"/>
        <v>42592.208333333328</v>
      </c>
      <c r="Q782" t="b">
        <v>0</v>
      </c>
      <c r="R782" t="b">
        <v>1</v>
      </c>
      <c r="S782" t="s">
        <v>53</v>
      </c>
      <c r="T782" t="str" cm="1">
        <f t="array" ref="T782:U782">_xlfn.TEXTSPLIT(S782,"/")</f>
        <v>film &amp; video</v>
      </c>
      <c r="U782" t="str">
        <v>drama</v>
      </c>
    </row>
    <row r="783" spans="1:2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tr">
        <f t="shared" si="63"/>
        <v>5000 to 9999</v>
      </c>
      <c r="G783" s="19">
        <f t="shared" si="64"/>
        <v>50.735632183908038</v>
      </c>
      <c r="H783" t="s">
        <v>74</v>
      </c>
      <c r="I783">
        <v>56</v>
      </c>
      <c r="J783" s="10">
        <f t="shared" si="60"/>
        <v>78.821428571428569</v>
      </c>
      <c r="K783" t="s">
        <v>98</v>
      </c>
      <c r="L783" t="s">
        <v>99</v>
      </c>
      <c r="M783">
        <v>1288501200</v>
      </c>
      <c r="N783">
        <v>1292911200</v>
      </c>
      <c r="O783" s="8">
        <f t="shared" si="61"/>
        <v>40482.208333333336</v>
      </c>
      <c r="P783" s="8">
        <f t="shared" si="62"/>
        <v>40533.25</v>
      </c>
      <c r="Q783" t="b">
        <v>0</v>
      </c>
      <c r="R783" t="b">
        <v>0</v>
      </c>
      <c r="S783" t="s">
        <v>33</v>
      </c>
      <c r="T783" t="str" cm="1">
        <f t="array" ref="T783:U783">_xlfn.TEXTSPLIT(S783,"/")</f>
        <v>theater</v>
      </c>
      <c r="U783" t="str">
        <v>plays</v>
      </c>
    </row>
    <row r="784" spans="1:2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tr">
        <f t="shared" si="63"/>
        <v>5000 to 9999</v>
      </c>
      <c r="G784" s="19">
        <f t="shared" si="64"/>
        <v>215.31372549019611</v>
      </c>
      <c r="H784" t="s">
        <v>20</v>
      </c>
      <c r="I784">
        <v>161</v>
      </c>
      <c r="J784" s="10">
        <f t="shared" si="60"/>
        <v>68.204968944099377</v>
      </c>
      <c r="K784" t="s">
        <v>21</v>
      </c>
      <c r="L784" t="s">
        <v>22</v>
      </c>
      <c r="M784">
        <v>1298959200</v>
      </c>
      <c r="N784">
        <v>1301374800</v>
      </c>
      <c r="O784" s="8">
        <f t="shared" si="61"/>
        <v>40603.25</v>
      </c>
      <c r="P784" s="8">
        <f t="shared" si="62"/>
        <v>40631.208333333336</v>
      </c>
      <c r="Q784" t="b">
        <v>0</v>
      </c>
      <c r="R784" t="b">
        <v>1</v>
      </c>
      <c r="S784" t="s">
        <v>71</v>
      </c>
      <c r="T784" t="str" cm="1">
        <f t="array" ref="T784:U784">_xlfn.TEXTSPLIT(S784,"/")</f>
        <v>film &amp; video</v>
      </c>
      <c r="U784" t="str">
        <v>animation</v>
      </c>
    </row>
    <row r="785" spans="1:2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tr">
        <f t="shared" si="63"/>
        <v>5000 to 9999</v>
      </c>
      <c r="G785" s="19">
        <f t="shared" si="64"/>
        <v>141.22972972972974</v>
      </c>
      <c r="H785" t="s">
        <v>20</v>
      </c>
      <c r="I785">
        <v>138</v>
      </c>
      <c r="J785" s="10">
        <f t="shared" si="60"/>
        <v>75.731884057971016</v>
      </c>
      <c r="K785" t="s">
        <v>21</v>
      </c>
      <c r="L785" t="s">
        <v>22</v>
      </c>
      <c r="M785">
        <v>1387260000</v>
      </c>
      <c r="N785">
        <v>1387864800</v>
      </c>
      <c r="O785" s="8">
        <f t="shared" si="61"/>
        <v>41625.25</v>
      </c>
      <c r="P785" s="8">
        <f t="shared" si="62"/>
        <v>41632.25</v>
      </c>
      <c r="Q785" t="b">
        <v>0</v>
      </c>
      <c r="R785" t="b">
        <v>0</v>
      </c>
      <c r="S785" t="s">
        <v>23</v>
      </c>
      <c r="T785" t="str" cm="1">
        <f t="array" ref="T785:U785">_xlfn.TEXTSPLIT(S785,"/")</f>
        <v>music</v>
      </c>
      <c r="U785" t="str">
        <v>rock</v>
      </c>
    </row>
    <row r="786" spans="1:2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tr">
        <f t="shared" si="63"/>
        <v>Greater than or equal to 50000</v>
      </c>
      <c r="G786" s="19">
        <f t="shared" si="64"/>
        <v>115.33745781777279</v>
      </c>
      <c r="H786" t="s">
        <v>20</v>
      </c>
      <c r="I786">
        <v>3308</v>
      </c>
      <c r="J786" s="10">
        <f t="shared" si="60"/>
        <v>30.996070133010882</v>
      </c>
      <c r="K786" t="s">
        <v>21</v>
      </c>
      <c r="L786" t="s">
        <v>22</v>
      </c>
      <c r="M786">
        <v>1457244000</v>
      </c>
      <c r="N786">
        <v>1458190800</v>
      </c>
      <c r="O786" s="8">
        <f t="shared" si="61"/>
        <v>42435.25</v>
      </c>
      <c r="P786" s="8">
        <f t="shared" si="62"/>
        <v>42446.208333333328</v>
      </c>
      <c r="Q786" t="b">
        <v>0</v>
      </c>
      <c r="R786" t="b">
        <v>0</v>
      </c>
      <c r="S786" t="s">
        <v>28</v>
      </c>
      <c r="T786" t="str" cm="1">
        <f t="array" ref="T786:U786">_xlfn.TEXTSPLIT(S786,"/")</f>
        <v>technology</v>
      </c>
      <c r="U786" t="str">
        <v>web</v>
      </c>
    </row>
    <row r="787" spans="1:21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tr">
        <f t="shared" si="63"/>
        <v>5000 to 9999</v>
      </c>
      <c r="G787" s="19">
        <f t="shared" si="64"/>
        <v>193.11940298507463</v>
      </c>
      <c r="H787" t="s">
        <v>20</v>
      </c>
      <c r="I787">
        <v>127</v>
      </c>
      <c r="J787" s="10">
        <f t="shared" si="60"/>
        <v>101.88188976377953</v>
      </c>
      <c r="K787" t="s">
        <v>26</v>
      </c>
      <c r="L787" t="s">
        <v>27</v>
      </c>
      <c r="M787">
        <v>1556341200</v>
      </c>
      <c r="N787">
        <v>1559278800</v>
      </c>
      <c r="O787" s="8">
        <f t="shared" si="61"/>
        <v>43582.208333333328</v>
      </c>
      <c r="P787" s="8">
        <f t="shared" si="62"/>
        <v>43616.208333333328</v>
      </c>
      <c r="Q787" t="b">
        <v>0</v>
      </c>
      <c r="R787" t="b">
        <v>1</v>
      </c>
      <c r="S787" t="s">
        <v>71</v>
      </c>
      <c r="T787" t="str" cm="1">
        <f t="array" ref="T787:U787">_xlfn.TEXTSPLIT(S787,"/")</f>
        <v>film &amp; video</v>
      </c>
      <c r="U787" t="str">
        <v>animation</v>
      </c>
    </row>
    <row r="788" spans="1:2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tr">
        <f t="shared" si="63"/>
        <v>1000 to 4999</v>
      </c>
      <c r="G788" s="19">
        <f t="shared" si="64"/>
        <v>729.73333333333335</v>
      </c>
      <c r="H788" t="s">
        <v>20</v>
      </c>
      <c r="I788">
        <v>207</v>
      </c>
      <c r="J788" s="10">
        <f t="shared" si="60"/>
        <v>52.879227053140099</v>
      </c>
      <c r="K788" t="s">
        <v>107</v>
      </c>
      <c r="L788" t="s">
        <v>108</v>
      </c>
      <c r="M788">
        <v>1522126800</v>
      </c>
      <c r="N788">
        <v>1522731600</v>
      </c>
      <c r="O788" s="8">
        <f t="shared" si="61"/>
        <v>43186.208333333328</v>
      </c>
      <c r="P788" s="8">
        <f t="shared" si="62"/>
        <v>43193.208333333328</v>
      </c>
      <c r="Q788" t="b">
        <v>0</v>
      </c>
      <c r="R788" t="b">
        <v>1</v>
      </c>
      <c r="S788" t="s">
        <v>159</v>
      </c>
      <c r="T788" t="str" cm="1">
        <f t="array" ref="T788:U788">_xlfn.TEXTSPLIT(S788,"/")</f>
        <v>music</v>
      </c>
      <c r="U788" t="str">
        <v>jazz</v>
      </c>
    </row>
    <row r="789" spans="1:2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tr">
        <f t="shared" si="63"/>
        <v>Greater than or equal to 50000</v>
      </c>
      <c r="G789" s="19">
        <f t="shared" si="64"/>
        <v>99.66339869281046</v>
      </c>
      <c r="H789" t="s">
        <v>14</v>
      </c>
      <c r="I789">
        <v>859</v>
      </c>
      <c r="J789" s="10">
        <f t="shared" si="60"/>
        <v>71.005820721769496</v>
      </c>
      <c r="K789" t="s">
        <v>15</v>
      </c>
      <c r="L789" t="s">
        <v>16</v>
      </c>
      <c r="M789">
        <v>1305954000</v>
      </c>
      <c r="N789">
        <v>1306731600</v>
      </c>
      <c r="O789" s="8">
        <f t="shared" si="61"/>
        <v>40684.208333333336</v>
      </c>
      <c r="P789" s="8">
        <f t="shared" si="62"/>
        <v>40693.208333333336</v>
      </c>
      <c r="Q789" t="b">
        <v>0</v>
      </c>
      <c r="R789" t="b">
        <v>0</v>
      </c>
      <c r="S789" t="s">
        <v>23</v>
      </c>
      <c r="T789" t="str" cm="1">
        <f t="array" ref="T789:U789">_xlfn.TEXTSPLIT(S789,"/")</f>
        <v>music</v>
      </c>
      <c r="U789" t="str">
        <v>rock</v>
      </c>
    </row>
    <row r="790" spans="1:2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tr">
        <f t="shared" si="63"/>
        <v>1000 to 4999</v>
      </c>
      <c r="G790" s="19">
        <f t="shared" si="64"/>
        <v>88.166666666666671</v>
      </c>
      <c r="H790" t="s">
        <v>47</v>
      </c>
      <c r="I790">
        <v>31</v>
      </c>
      <c r="J790" s="10">
        <f t="shared" si="60"/>
        <v>102.38709677419355</v>
      </c>
      <c r="K790" t="s">
        <v>21</v>
      </c>
      <c r="L790" t="s">
        <v>22</v>
      </c>
      <c r="M790">
        <v>1350709200</v>
      </c>
      <c r="N790">
        <v>1352527200</v>
      </c>
      <c r="O790" s="8">
        <f t="shared" si="61"/>
        <v>41202.208333333336</v>
      </c>
      <c r="P790" s="8">
        <f t="shared" si="62"/>
        <v>41223.25</v>
      </c>
      <c r="Q790" t="b">
        <v>0</v>
      </c>
      <c r="R790" t="b">
        <v>0</v>
      </c>
      <c r="S790" t="s">
        <v>71</v>
      </c>
      <c r="T790" t="str" cm="1">
        <f t="array" ref="T790:U790">_xlfn.TEXTSPLIT(S790,"/")</f>
        <v>film &amp; video</v>
      </c>
      <c r="U790" t="str">
        <v>animation</v>
      </c>
    </row>
    <row r="791" spans="1:2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tr">
        <f t="shared" si="63"/>
        <v>5000 to 9999</v>
      </c>
      <c r="G791" s="19">
        <f t="shared" si="64"/>
        <v>37.233333333333334</v>
      </c>
      <c r="H791" t="s">
        <v>14</v>
      </c>
      <c r="I791">
        <v>45</v>
      </c>
      <c r="J791" s="10">
        <f t="shared" si="60"/>
        <v>74.466666666666669</v>
      </c>
      <c r="K791" t="s">
        <v>21</v>
      </c>
      <c r="L791" t="s">
        <v>22</v>
      </c>
      <c r="M791">
        <v>1401166800</v>
      </c>
      <c r="N791">
        <v>1404363600</v>
      </c>
      <c r="O791" s="8">
        <f t="shared" si="61"/>
        <v>41786.208333333336</v>
      </c>
      <c r="P791" s="8">
        <f t="shared" si="62"/>
        <v>41823.208333333336</v>
      </c>
      <c r="Q791" t="b">
        <v>0</v>
      </c>
      <c r="R791" t="b">
        <v>0</v>
      </c>
      <c r="S791" t="s">
        <v>33</v>
      </c>
      <c r="T791" t="str" cm="1">
        <f t="array" ref="T791:U791">_xlfn.TEXTSPLIT(S791,"/")</f>
        <v>theater</v>
      </c>
      <c r="U791" t="str">
        <v>plays</v>
      </c>
    </row>
    <row r="792" spans="1:2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tr">
        <f t="shared" si="63"/>
        <v>Greater than or equal to 50000</v>
      </c>
      <c r="G792" s="19">
        <f t="shared" si="64"/>
        <v>30.540075309306079</v>
      </c>
      <c r="H792" t="s">
        <v>74</v>
      </c>
      <c r="I792">
        <v>1113</v>
      </c>
      <c r="J792" s="10">
        <f t="shared" si="60"/>
        <v>51.009883198562441</v>
      </c>
      <c r="K792" t="s">
        <v>21</v>
      </c>
      <c r="L792" t="s">
        <v>22</v>
      </c>
      <c r="M792">
        <v>1266127200</v>
      </c>
      <c r="N792">
        <v>1266645600</v>
      </c>
      <c r="O792" s="8">
        <f t="shared" si="61"/>
        <v>40223.25</v>
      </c>
      <c r="P792" s="8">
        <f t="shared" si="62"/>
        <v>40229.25</v>
      </c>
      <c r="Q792" t="b">
        <v>0</v>
      </c>
      <c r="R792" t="b">
        <v>0</v>
      </c>
      <c r="S792" t="s">
        <v>33</v>
      </c>
      <c r="T792" t="str" cm="1">
        <f t="array" ref="T792:U792">_xlfn.TEXTSPLIT(S792,"/")</f>
        <v>theater</v>
      </c>
      <c r="U792" t="str">
        <v>plays</v>
      </c>
    </row>
    <row r="793" spans="1:2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tr">
        <f t="shared" si="63"/>
        <v>1000 to 4999</v>
      </c>
      <c r="G793" s="19">
        <f t="shared" si="64"/>
        <v>25.714285714285712</v>
      </c>
      <c r="H793" t="s">
        <v>14</v>
      </c>
      <c r="I793">
        <v>6</v>
      </c>
      <c r="J793" s="10">
        <f t="shared" si="60"/>
        <v>90</v>
      </c>
      <c r="K793" t="s">
        <v>21</v>
      </c>
      <c r="L793" t="s">
        <v>22</v>
      </c>
      <c r="M793">
        <v>1481436000</v>
      </c>
      <c r="N793">
        <v>1482818400</v>
      </c>
      <c r="O793" s="8">
        <f t="shared" si="61"/>
        <v>42715.25</v>
      </c>
      <c r="P793" s="8">
        <f t="shared" si="62"/>
        <v>42731.25</v>
      </c>
      <c r="Q793" t="b">
        <v>0</v>
      </c>
      <c r="R793" t="b">
        <v>0</v>
      </c>
      <c r="S793" t="s">
        <v>17</v>
      </c>
      <c r="T793" t="str" cm="1">
        <f t="array" ref="T793:U793">_xlfn.TEXTSPLIT(S793,"/")</f>
        <v>food</v>
      </c>
      <c r="U793" t="str">
        <v>food trucks</v>
      </c>
    </row>
    <row r="794" spans="1:2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tr">
        <f t="shared" si="63"/>
        <v>1000 to 4999</v>
      </c>
      <c r="G794" s="19">
        <f t="shared" si="64"/>
        <v>34</v>
      </c>
      <c r="H794" t="s">
        <v>14</v>
      </c>
      <c r="I794">
        <v>7</v>
      </c>
      <c r="J794" s="10">
        <f t="shared" si="60"/>
        <v>97.142857142857139</v>
      </c>
      <c r="K794" t="s">
        <v>21</v>
      </c>
      <c r="L794" t="s">
        <v>22</v>
      </c>
      <c r="M794">
        <v>1372222800</v>
      </c>
      <c r="N794">
        <v>1374642000</v>
      </c>
      <c r="O794" s="8">
        <f t="shared" si="61"/>
        <v>41451.208333333336</v>
      </c>
      <c r="P794" s="8">
        <f t="shared" si="62"/>
        <v>41479.208333333336</v>
      </c>
      <c r="Q794" t="b">
        <v>0</v>
      </c>
      <c r="R794" t="b">
        <v>1</v>
      </c>
      <c r="S794" t="s">
        <v>33</v>
      </c>
      <c r="T794" t="str" cm="1">
        <f t="array" ref="T794:U794">_xlfn.TEXTSPLIT(S794,"/")</f>
        <v>theater</v>
      </c>
      <c r="U794" t="str">
        <v>plays</v>
      </c>
    </row>
    <row r="795" spans="1:2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tr">
        <f t="shared" si="63"/>
        <v>1000 to 4999</v>
      </c>
      <c r="G795" s="19">
        <f t="shared" si="64"/>
        <v>1185.909090909091</v>
      </c>
      <c r="H795" t="s">
        <v>20</v>
      </c>
      <c r="I795">
        <v>181</v>
      </c>
      <c r="J795" s="10">
        <f t="shared" si="60"/>
        <v>72.071823204419886</v>
      </c>
      <c r="K795" t="s">
        <v>98</v>
      </c>
      <c r="L795" t="s">
        <v>99</v>
      </c>
      <c r="M795">
        <v>1372136400</v>
      </c>
      <c r="N795">
        <v>1372482000</v>
      </c>
      <c r="O795" s="8">
        <f t="shared" si="61"/>
        <v>41450.208333333336</v>
      </c>
      <c r="P795" s="8">
        <f t="shared" si="62"/>
        <v>41454.208333333336</v>
      </c>
      <c r="Q795" t="b">
        <v>0</v>
      </c>
      <c r="R795" t="b">
        <v>0</v>
      </c>
      <c r="S795" t="s">
        <v>68</v>
      </c>
      <c r="T795" t="str" cm="1">
        <f t="array" ref="T795:U795">_xlfn.TEXTSPLIT(S795,"/")</f>
        <v>publishing</v>
      </c>
      <c r="U795" t="str">
        <v>nonfiction</v>
      </c>
    </row>
    <row r="796" spans="1:2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tr">
        <f t="shared" si="63"/>
        <v>5000 to 9999</v>
      </c>
      <c r="G796" s="19">
        <f t="shared" si="64"/>
        <v>125.39393939393939</v>
      </c>
      <c r="H796" t="s">
        <v>20</v>
      </c>
      <c r="I796">
        <v>110</v>
      </c>
      <c r="J796" s="10">
        <f t="shared" si="60"/>
        <v>75.236363636363635</v>
      </c>
      <c r="K796" t="s">
        <v>21</v>
      </c>
      <c r="L796" t="s">
        <v>22</v>
      </c>
      <c r="M796">
        <v>1513922400</v>
      </c>
      <c r="N796">
        <v>1514959200</v>
      </c>
      <c r="O796" s="8">
        <f t="shared" si="61"/>
        <v>43091.25</v>
      </c>
      <c r="P796" s="8">
        <f t="shared" si="62"/>
        <v>43103.25</v>
      </c>
      <c r="Q796" t="b">
        <v>0</v>
      </c>
      <c r="R796" t="b">
        <v>0</v>
      </c>
      <c r="S796" t="s">
        <v>23</v>
      </c>
      <c r="T796" t="str" cm="1">
        <f t="array" ref="T796:U796">_xlfn.TEXTSPLIT(S796,"/")</f>
        <v>music</v>
      </c>
      <c r="U796" t="str">
        <v>rock</v>
      </c>
    </row>
    <row r="797" spans="1:21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tr">
        <f t="shared" si="63"/>
        <v>5000 to 9999</v>
      </c>
      <c r="G797" s="19">
        <f t="shared" si="64"/>
        <v>14.394366197183098</v>
      </c>
      <c r="H797" t="s">
        <v>14</v>
      </c>
      <c r="I797">
        <v>31</v>
      </c>
      <c r="J797" s="10">
        <f t="shared" si="60"/>
        <v>32.967741935483872</v>
      </c>
      <c r="K797" t="s">
        <v>21</v>
      </c>
      <c r="L797" t="s">
        <v>22</v>
      </c>
      <c r="M797">
        <v>1477976400</v>
      </c>
      <c r="N797">
        <v>1478235600</v>
      </c>
      <c r="O797" s="8">
        <f t="shared" si="61"/>
        <v>42675.208333333328</v>
      </c>
      <c r="P797" s="8">
        <f t="shared" si="62"/>
        <v>42678.208333333328</v>
      </c>
      <c r="Q797" t="b">
        <v>0</v>
      </c>
      <c r="R797" t="b">
        <v>0</v>
      </c>
      <c r="S797" t="s">
        <v>53</v>
      </c>
      <c r="T797" t="str" cm="1">
        <f t="array" ref="T797:U797">_xlfn.TEXTSPLIT(S797,"/")</f>
        <v>film &amp; video</v>
      </c>
      <c r="U797" t="str">
        <v>drama</v>
      </c>
    </row>
    <row r="798" spans="1:2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tr">
        <f t="shared" si="63"/>
        <v>5000 to 9999</v>
      </c>
      <c r="G798" s="19">
        <f t="shared" si="64"/>
        <v>54.807692307692314</v>
      </c>
      <c r="H798" t="s">
        <v>14</v>
      </c>
      <c r="I798">
        <v>78</v>
      </c>
      <c r="J798" s="10">
        <f t="shared" si="60"/>
        <v>54.807692307692307</v>
      </c>
      <c r="K798" t="s">
        <v>21</v>
      </c>
      <c r="L798" t="s">
        <v>22</v>
      </c>
      <c r="M798">
        <v>1407474000</v>
      </c>
      <c r="N798">
        <v>1408078800</v>
      </c>
      <c r="O798" s="8">
        <f t="shared" si="61"/>
        <v>41859.208333333336</v>
      </c>
      <c r="P798" s="8">
        <f t="shared" si="62"/>
        <v>41866.208333333336</v>
      </c>
      <c r="Q798" t="b">
        <v>0</v>
      </c>
      <c r="R798" t="b">
        <v>1</v>
      </c>
      <c r="S798" t="s">
        <v>292</v>
      </c>
      <c r="T798" t="str" cm="1">
        <f t="array" ref="T798:U798">_xlfn.TEXTSPLIT(S798,"/")</f>
        <v>games</v>
      </c>
      <c r="U798" t="str">
        <v>mobile games</v>
      </c>
    </row>
    <row r="799" spans="1:2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tr">
        <f t="shared" si="63"/>
        <v>5000 to 9999</v>
      </c>
      <c r="G799" s="19">
        <f t="shared" si="64"/>
        <v>109.63157894736841</v>
      </c>
      <c r="H799" t="s">
        <v>20</v>
      </c>
      <c r="I799">
        <v>185</v>
      </c>
      <c r="J799" s="10">
        <f t="shared" si="60"/>
        <v>45.037837837837834</v>
      </c>
      <c r="K799" t="s">
        <v>21</v>
      </c>
      <c r="L799" t="s">
        <v>22</v>
      </c>
      <c r="M799">
        <v>1546149600</v>
      </c>
      <c r="N799">
        <v>1548136800</v>
      </c>
      <c r="O799" s="8">
        <f t="shared" si="61"/>
        <v>43464.25</v>
      </c>
      <c r="P799" s="8">
        <f t="shared" si="62"/>
        <v>43487.25</v>
      </c>
      <c r="Q799" t="b">
        <v>0</v>
      </c>
      <c r="R799" t="b">
        <v>0</v>
      </c>
      <c r="S799" t="s">
        <v>28</v>
      </c>
      <c r="T799" t="str" cm="1">
        <f t="array" ref="T799:U799">_xlfn.TEXTSPLIT(S799,"/")</f>
        <v>technology</v>
      </c>
      <c r="U799" t="str">
        <v>web</v>
      </c>
    </row>
    <row r="800" spans="1:21" x14ac:dyDescent="0.25">
      <c r="A800">
        <v>798</v>
      </c>
      <c r="B800" t="s">
        <v>1631</v>
      </c>
      <c r="C800" s="3" t="s">
        <v>1632</v>
      </c>
      <c r="D800" s="16">
        <v>3400</v>
      </c>
      <c r="E800">
        <v>6408</v>
      </c>
      <c r="F800" t="str">
        <f t="shared" si="63"/>
        <v>1000 to 4999</v>
      </c>
      <c r="G800" s="19">
        <f t="shared" si="64"/>
        <v>188.47058823529412</v>
      </c>
      <c r="H800" t="s">
        <v>20</v>
      </c>
      <c r="I800">
        <v>121</v>
      </c>
      <c r="J800" s="10">
        <f t="shared" si="60"/>
        <v>52.958677685950413</v>
      </c>
      <c r="K800" t="s">
        <v>21</v>
      </c>
      <c r="L800" t="s">
        <v>22</v>
      </c>
      <c r="M800">
        <v>1338440400</v>
      </c>
      <c r="N800">
        <v>1340859600</v>
      </c>
      <c r="O800" s="8">
        <f t="shared" si="61"/>
        <v>41060.208333333336</v>
      </c>
      <c r="P800" s="8">
        <f t="shared" si="62"/>
        <v>41088.208333333336</v>
      </c>
      <c r="Q800" t="b">
        <v>0</v>
      </c>
      <c r="R800" t="b">
        <v>1</v>
      </c>
      <c r="S800" t="s">
        <v>33</v>
      </c>
      <c r="T800" t="str" cm="1">
        <f t="array" ref="T800:U800">_xlfn.TEXTSPLIT(S800,"/")</f>
        <v>theater</v>
      </c>
      <c r="U800" t="str">
        <v>plays</v>
      </c>
    </row>
    <row r="801" spans="1:2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tr">
        <f t="shared" si="63"/>
        <v>Greater than or equal to 50000</v>
      </c>
      <c r="G801" s="19">
        <f t="shared" si="64"/>
        <v>87.008284023668637</v>
      </c>
      <c r="H801" t="s">
        <v>14</v>
      </c>
      <c r="I801">
        <v>1225</v>
      </c>
      <c r="J801" s="10">
        <f t="shared" si="60"/>
        <v>60.017959183673469</v>
      </c>
      <c r="K801" t="s">
        <v>40</v>
      </c>
      <c r="L801" t="s">
        <v>41</v>
      </c>
      <c r="M801">
        <v>1454133600</v>
      </c>
      <c r="N801">
        <v>1454479200</v>
      </c>
      <c r="O801" s="8">
        <f t="shared" si="61"/>
        <v>42399.25</v>
      </c>
      <c r="P801" s="8">
        <f t="shared" si="62"/>
        <v>42403.25</v>
      </c>
      <c r="Q801" t="b">
        <v>0</v>
      </c>
      <c r="R801" t="b">
        <v>0</v>
      </c>
      <c r="S801" t="s">
        <v>33</v>
      </c>
      <c r="T801" t="str" cm="1">
        <f t="array" ref="T801:U801">_xlfn.TEXTSPLIT(S801,"/")</f>
        <v>theater</v>
      </c>
      <c r="U801" t="str">
        <v>plays</v>
      </c>
    </row>
    <row r="802" spans="1:2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tr">
        <f t="shared" si="63"/>
        <v>Less Than 1000</v>
      </c>
      <c r="G802" s="19">
        <f t="shared" si="64"/>
        <v>1</v>
      </c>
      <c r="H802" t="s">
        <v>14</v>
      </c>
      <c r="I802">
        <v>1</v>
      </c>
      <c r="J802" s="10">
        <f t="shared" si="60"/>
        <v>1</v>
      </c>
      <c r="K802" t="s">
        <v>98</v>
      </c>
      <c r="L802" t="s">
        <v>99</v>
      </c>
      <c r="M802">
        <v>1434085200</v>
      </c>
      <c r="N802">
        <v>1434430800</v>
      </c>
      <c r="O802" s="8">
        <f t="shared" si="61"/>
        <v>42167.208333333328</v>
      </c>
      <c r="P802" s="8">
        <f t="shared" si="62"/>
        <v>42171.208333333328</v>
      </c>
      <c r="Q802" t="b">
        <v>0</v>
      </c>
      <c r="R802" t="b">
        <v>0</v>
      </c>
      <c r="S802" t="s">
        <v>23</v>
      </c>
      <c r="T802" t="str" cm="1">
        <f t="array" ref="T802:U802">_xlfn.TEXTSPLIT(S802,"/")</f>
        <v>music</v>
      </c>
      <c r="U802" t="str">
        <v>rock</v>
      </c>
    </row>
    <row r="803" spans="1:2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tr">
        <f t="shared" si="63"/>
        <v>1000 to 4999</v>
      </c>
      <c r="G803" s="19">
        <f t="shared" si="64"/>
        <v>202.9130434782609</v>
      </c>
      <c r="H803" t="s">
        <v>20</v>
      </c>
      <c r="I803">
        <v>106</v>
      </c>
      <c r="J803" s="10">
        <f t="shared" si="60"/>
        <v>44.028301886792455</v>
      </c>
      <c r="K803" t="s">
        <v>21</v>
      </c>
      <c r="L803" t="s">
        <v>22</v>
      </c>
      <c r="M803">
        <v>1577772000</v>
      </c>
      <c r="N803">
        <v>1579672800</v>
      </c>
      <c r="O803" s="8">
        <f t="shared" si="61"/>
        <v>43830.25</v>
      </c>
      <c r="P803" s="8">
        <f t="shared" si="62"/>
        <v>43852.25</v>
      </c>
      <c r="Q803" t="b">
        <v>0</v>
      </c>
      <c r="R803" t="b">
        <v>1</v>
      </c>
      <c r="S803" t="s">
        <v>122</v>
      </c>
      <c r="T803" t="str" cm="1">
        <f t="array" ref="T803:U803">_xlfn.TEXTSPLIT(S803,"/")</f>
        <v>photography</v>
      </c>
      <c r="U803" t="str">
        <v>photography books</v>
      </c>
    </row>
    <row r="804" spans="1:21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tr">
        <f t="shared" si="63"/>
        <v>5000 to 9999</v>
      </c>
      <c r="G804" s="19">
        <f t="shared" si="64"/>
        <v>197.03225806451613</v>
      </c>
      <c r="H804" t="s">
        <v>20</v>
      </c>
      <c r="I804">
        <v>142</v>
      </c>
      <c r="J804" s="10">
        <f t="shared" si="60"/>
        <v>86.028169014084511</v>
      </c>
      <c r="K804" t="s">
        <v>21</v>
      </c>
      <c r="L804" t="s">
        <v>22</v>
      </c>
      <c r="M804">
        <v>1562216400</v>
      </c>
      <c r="N804">
        <v>1562389200</v>
      </c>
      <c r="O804" s="8">
        <f t="shared" si="61"/>
        <v>43650.208333333328</v>
      </c>
      <c r="P804" s="8">
        <f t="shared" si="62"/>
        <v>43652.208333333328</v>
      </c>
      <c r="Q804" t="b">
        <v>0</v>
      </c>
      <c r="R804" t="b">
        <v>0</v>
      </c>
      <c r="S804" t="s">
        <v>122</v>
      </c>
      <c r="T804" t="str" cm="1">
        <f t="array" ref="T804:U804">_xlfn.TEXTSPLIT(S804,"/")</f>
        <v>photography</v>
      </c>
      <c r="U804" t="str">
        <v>photography books</v>
      </c>
    </row>
    <row r="805" spans="1:21" ht="31.5" x14ac:dyDescent="0.25">
      <c r="A805">
        <v>803</v>
      </c>
      <c r="B805" t="s">
        <v>1641</v>
      </c>
      <c r="C805" s="3" t="s">
        <v>1642</v>
      </c>
      <c r="D805" s="16">
        <v>6100</v>
      </c>
      <c r="E805">
        <v>6527</v>
      </c>
      <c r="F805" t="str">
        <f t="shared" si="63"/>
        <v>5000 to 9999</v>
      </c>
      <c r="G805" s="19">
        <f t="shared" si="64"/>
        <v>107</v>
      </c>
      <c r="H805" t="s">
        <v>20</v>
      </c>
      <c r="I805">
        <v>233</v>
      </c>
      <c r="J805" s="10">
        <f t="shared" si="60"/>
        <v>28.012875536480685</v>
      </c>
      <c r="K805" t="s">
        <v>21</v>
      </c>
      <c r="L805" t="s">
        <v>22</v>
      </c>
      <c r="M805">
        <v>1548568800</v>
      </c>
      <c r="N805">
        <v>1551506400</v>
      </c>
      <c r="O805" s="8">
        <f t="shared" si="61"/>
        <v>43492.25</v>
      </c>
      <c r="P805" s="8">
        <f t="shared" si="62"/>
        <v>43526.25</v>
      </c>
      <c r="Q805" t="b">
        <v>0</v>
      </c>
      <c r="R805" t="b">
        <v>0</v>
      </c>
      <c r="S805" t="s">
        <v>33</v>
      </c>
      <c r="T805" t="str" cm="1">
        <f t="array" ref="T805:U805">_xlfn.TEXTSPLIT(S805,"/")</f>
        <v>theater</v>
      </c>
      <c r="U805" t="str">
        <v>plays</v>
      </c>
    </row>
    <row r="806" spans="1:2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tr">
        <f t="shared" si="63"/>
        <v>1000 to 4999</v>
      </c>
      <c r="G806" s="19">
        <f t="shared" si="64"/>
        <v>268.73076923076923</v>
      </c>
      <c r="H806" t="s">
        <v>20</v>
      </c>
      <c r="I806">
        <v>218</v>
      </c>
      <c r="J806" s="10">
        <f t="shared" si="60"/>
        <v>32.050458715596328</v>
      </c>
      <c r="K806" t="s">
        <v>21</v>
      </c>
      <c r="L806" t="s">
        <v>22</v>
      </c>
      <c r="M806">
        <v>1514872800</v>
      </c>
      <c r="N806">
        <v>1516600800</v>
      </c>
      <c r="O806" s="8">
        <f t="shared" si="61"/>
        <v>43102.25</v>
      </c>
      <c r="P806" s="8">
        <f t="shared" si="62"/>
        <v>43122.25</v>
      </c>
      <c r="Q806" t="b">
        <v>0</v>
      </c>
      <c r="R806" t="b">
        <v>0</v>
      </c>
      <c r="S806" t="s">
        <v>23</v>
      </c>
      <c r="T806" t="str" cm="1">
        <f t="array" ref="T806:U806">_xlfn.TEXTSPLIT(S806,"/")</f>
        <v>music</v>
      </c>
      <c r="U806" t="str">
        <v>rock</v>
      </c>
    </row>
    <row r="807" spans="1:21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tr">
        <f t="shared" si="63"/>
        <v>5000 to 9999</v>
      </c>
      <c r="G807" s="19">
        <f t="shared" si="64"/>
        <v>50.845360824742272</v>
      </c>
      <c r="H807" t="s">
        <v>14</v>
      </c>
      <c r="I807">
        <v>67</v>
      </c>
      <c r="J807" s="10">
        <f t="shared" si="60"/>
        <v>73.611940298507463</v>
      </c>
      <c r="K807" t="s">
        <v>26</v>
      </c>
      <c r="L807" t="s">
        <v>27</v>
      </c>
      <c r="M807">
        <v>1416031200</v>
      </c>
      <c r="N807">
        <v>1420437600</v>
      </c>
      <c r="O807" s="8">
        <f t="shared" si="61"/>
        <v>41958.25</v>
      </c>
      <c r="P807" s="8">
        <f t="shared" si="62"/>
        <v>42009.25</v>
      </c>
      <c r="Q807" t="b">
        <v>0</v>
      </c>
      <c r="R807" t="b">
        <v>0</v>
      </c>
      <c r="S807" t="s">
        <v>42</v>
      </c>
      <c r="T807" t="str" cm="1">
        <f t="array" ref="T807:U807">_xlfn.TEXTSPLIT(S807,"/")</f>
        <v>film &amp; video</v>
      </c>
      <c r="U807" t="str">
        <v>documentary</v>
      </c>
    </row>
    <row r="808" spans="1:2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tr">
        <f t="shared" si="63"/>
        <v>Less Than 1000</v>
      </c>
      <c r="G808" s="19">
        <f t="shared" si="64"/>
        <v>1180.2857142857142</v>
      </c>
      <c r="H808" t="s">
        <v>20</v>
      </c>
      <c r="I808">
        <v>76</v>
      </c>
      <c r="J808" s="10">
        <f t="shared" si="60"/>
        <v>108.71052631578948</v>
      </c>
      <c r="K808" t="s">
        <v>21</v>
      </c>
      <c r="L808" t="s">
        <v>22</v>
      </c>
      <c r="M808">
        <v>1330927200</v>
      </c>
      <c r="N808">
        <v>1332997200</v>
      </c>
      <c r="O808" s="8">
        <f t="shared" si="61"/>
        <v>40973.25</v>
      </c>
      <c r="P808" s="8">
        <f t="shared" si="62"/>
        <v>40997.208333333336</v>
      </c>
      <c r="Q808" t="b">
        <v>0</v>
      </c>
      <c r="R808" t="b">
        <v>1</v>
      </c>
      <c r="S808" t="s">
        <v>53</v>
      </c>
      <c r="T808" t="str" cm="1">
        <f t="array" ref="T808:U808">_xlfn.TEXTSPLIT(S808,"/")</f>
        <v>film &amp; video</v>
      </c>
      <c r="U808" t="str">
        <v>drama</v>
      </c>
    </row>
    <row r="809" spans="1:21" x14ac:dyDescent="0.25">
      <c r="A809">
        <v>807</v>
      </c>
      <c r="B809" t="s">
        <v>1649</v>
      </c>
      <c r="C809" s="3" t="s">
        <v>1650</v>
      </c>
      <c r="D809" s="16">
        <v>700</v>
      </c>
      <c r="E809">
        <v>1848</v>
      </c>
      <c r="F809" t="str">
        <f t="shared" si="63"/>
        <v>Less Than 1000</v>
      </c>
      <c r="G809" s="19">
        <f t="shared" si="64"/>
        <v>264</v>
      </c>
      <c r="H809" t="s">
        <v>20</v>
      </c>
      <c r="I809">
        <v>43</v>
      </c>
      <c r="J809" s="10">
        <f t="shared" si="60"/>
        <v>42.97674418604651</v>
      </c>
      <c r="K809" t="s">
        <v>21</v>
      </c>
      <c r="L809" t="s">
        <v>22</v>
      </c>
      <c r="M809">
        <v>1571115600</v>
      </c>
      <c r="N809">
        <v>1574920800</v>
      </c>
      <c r="O809" s="8">
        <f t="shared" si="61"/>
        <v>43753.208333333328</v>
      </c>
      <c r="P809" s="8">
        <f t="shared" si="62"/>
        <v>43797.25</v>
      </c>
      <c r="Q809" t="b">
        <v>0</v>
      </c>
      <c r="R809" t="b">
        <v>1</v>
      </c>
      <c r="S809" t="s">
        <v>33</v>
      </c>
      <c r="T809" t="str" cm="1">
        <f t="array" ref="T809:U809">_xlfn.TEXTSPLIT(S809,"/")</f>
        <v>theater</v>
      </c>
      <c r="U809" t="str">
        <v>plays</v>
      </c>
    </row>
    <row r="810" spans="1:2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tr">
        <f t="shared" si="63"/>
        <v>5000 to 9999</v>
      </c>
      <c r="G810" s="19">
        <f t="shared" si="64"/>
        <v>30.44230769230769</v>
      </c>
      <c r="H810" t="s">
        <v>14</v>
      </c>
      <c r="I810">
        <v>19</v>
      </c>
      <c r="J810" s="10">
        <f t="shared" si="60"/>
        <v>83.315789473684205</v>
      </c>
      <c r="K810" t="s">
        <v>21</v>
      </c>
      <c r="L810" t="s">
        <v>22</v>
      </c>
      <c r="M810">
        <v>1463461200</v>
      </c>
      <c r="N810">
        <v>1464930000</v>
      </c>
      <c r="O810" s="8">
        <f t="shared" si="61"/>
        <v>42507.208333333328</v>
      </c>
      <c r="P810" s="8">
        <f t="shared" si="62"/>
        <v>42524.208333333328</v>
      </c>
      <c r="Q810" t="b">
        <v>0</v>
      </c>
      <c r="R810" t="b">
        <v>0</v>
      </c>
      <c r="S810" t="s">
        <v>17</v>
      </c>
      <c r="T810" t="str" cm="1">
        <f t="array" ref="T810:U810">_xlfn.TEXTSPLIT(S810,"/")</f>
        <v>food</v>
      </c>
      <c r="U810" t="str">
        <v>food trucks</v>
      </c>
    </row>
    <row r="811" spans="1:2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tr">
        <f t="shared" si="63"/>
        <v>Greater than or equal to 50000</v>
      </c>
      <c r="G811" s="19">
        <f t="shared" si="64"/>
        <v>62.880681818181813</v>
      </c>
      <c r="H811" t="s">
        <v>14</v>
      </c>
      <c r="I811">
        <v>2108</v>
      </c>
      <c r="J811" s="10">
        <f t="shared" si="60"/>
        <v>42</v>
      </c>
      <c r="K811" t="s">
        <v>98</v>
      </c>
      <c r="L811" t="s">
        <v>99</v>
      </c>
      <c r="M811">
        <v>1344920400</v>
      </c>
      <c r="N811">
        <v>1345006800</v>
      </c>
      <c r="O811" s="8">
        <f t="shared" si="61"/>
        <v>41135.208333333336</v>
      </c>
      <c r="P811" s="8">
        <f t="shared" si="62"/>
        <v>41136.208333333336</v>
      </c>
      <c r="Q811" t="b">
        <v>0</v>
      </c>
      <c r="R811" t="b">
        <v>0</v>
      </c>
      <c r="S811" t="s">
        <v>42</v>
      </c>
      <c r="T811" t="str" cm="1">
        <f t="array" ref="T811:U811">_xlfn.TEXTSPLIT(S811,"/")</f>
        <v>film &amp; video</v>
      </c>
      <c r="U811" t="str">
        <v>documentary</v>
      </c>
    </row>
    <row r="812" spans="1:21" x14ac:dyDescent="0.25">
      <c r="A812">
        <v>810</v>
      </c>
      <c r="B812" t="s">
        <v>1654</v>
      </c>
      <c r="C812" s="3" t="s">
        <v>1655</v>
      </c>
      <c r="D812" s="16">
        <v>6400</v>
      </c>
      <c r="E812">
        <v>12360</v>
      </c>
      <c r="F812" t="str">
        <f t="shared" si="63"/>
        <v>5000 to 9999</v>
      </c>
      <c r="G812" s="19">
        <f t="shared" si="64"/>
        <v>193.125</v>
      </c>
      <c r="H812" t="s">
        <v>20</v>
      </c>
      <c r="I812">
        <v>221</v>
      </c>
      <c r="J812" s="10">
        <f t="shared" si="60"/>
        <v>55.927601809954751</v>
      </c>
      <c r="K812" t="s">
        <v>21</v>
      </c>
      <c r="L812" t="s">
        <v>22</v>
      </c>
      <c r="M812">
        <v>1511848800</v>
      </c>
      <c r="N812">
        <v>1512712800</v>
      </c>
      <c r="O812" s="8">
        <f t="shared" si="61"/>
        <v>43067.25</v>
      </c>
      <c r="P812" s="8">
        <f t="shared" si="62"/>
        <v>43077.25</v>
      </c>
      <c r="Q812" t="b">
        <v>0</v>
      </c>
      <c r="R812" t="b">
        <v>1</v>
      </c>
      <c r="S812" t="s">
        <v>33</v>
      </c>
      <c r="T812" t="str" cm="1">
        <f t="array" ref="T812:U812">_xlfn.TEXTSPLIT(S812,"/")</f>
        <v>theater</v>
      </c>
      <c r="U812" t="str">
        <v>plays</v>
      </c>
    </row>
    <row r="813" spans="1:2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tr">
        <f t="shared" si="63"/>
        <v>Greater than or equal to 50000</v>
      </c>
      <c r="G813" s="19">
        <f t="shared" si="64"/>
        <v>77.102702702702715</v>
      </c>
      <c r="H813" t="s">
        <v>14</v>
      </c>
      <c r="I813">
        <v>679</v>
      </c>
      <c r="J813" s="10">
        <f t="shared" si="60"/>
        <v>105.03681885125184</v>
      </c>
      <c r="K813" t="s">
        <v>21</v>
      </c>
      <c r="L813" t="s">
        <v>22</v>
      </c>
      <c r="M813">
        <v>1452319200</v>
      </c>
      <c r="N813">
        <v>1452492000</v>
      </c>
      <c r="O813" s="8">
        <f t="shared" si="61"/>
        <v>42378.25</v>
      </c>
      <c r="P813" s="8">
        <f t="shared" si="62"/>
        <v>42380.25</v>
      </c>
      <c r="Q813" t="b">
        <v>0</v>
      </c>
      <c r="R813" t="b">
        <v>1</v>
      </c>
      <c r="S813" t="s">
        <v>89</v>
      </c>
      <c r="T813" t="str" cm="1">
        <f t="array" ref="T813:U813">_xlfn.TEXTSPLIT(S813,"/")</f>
        <v>games</v>
      </c>
      <c r="U813" t="str">
        <v>video games</v>
      </c>
    </row>
    <row r="814" spans="1:2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tr">
        <f t="shared" si="63"/>
        <v>Greater than or equal to 50000</v>
      </c>
      <c r="G814" s="19">
        <f t="shared" si="64"/>
        <v>225.52763819095478</v>
      </c>
      <c r="H814" t="s">
        <v>20</v>
      </c>
      <c r="I814">
        <v>2805</v>
      </c>
      <c r="J814" s="10">
        <f t="shared" si="60"/>
        <v>48</v>
      </c>
      <c r="K814" t="s">
        <v>15</v>
      </c>
      <c r="L814" t="s">
        <v>16</v>
      </c>
      <c r="M814">
        <v>1523854800</v>
      </c>
      <c r="N814">
        <v>1524286800</v>
      </c>
      <c r="O814" s="8">
        <f t="shared" si="61"/>
        <v>43206.208333333328</v>
      </c>
      <c r="P814" s="8">
        <f t="shared" si="62"/>
        <v>43211.208333333328</v>
      </c>
      <c r="Q814" t="b">
        <v>0</v>
      </c>
      <c r="R814" t="b">
        <v>0</v>
      </c>
      <c r="S814" t="s">
        <v>68</v>
      </c>
      <c r="T814" t="str" cm="1">
        <f t="array" ref="T814:U814">_xlfn.TEXTSPLIT(S814,"/")</f>
        <v>publishing</v>
      </c>
      <c r="U814" t="str">
        <v>nonfiction</v>
      </c>
    </row>
    <row r="815" spans="1:2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tr">
        <f t="shared" si="63"/>
        <v>1000 to 4999</v>
      </c>
      <c r="G815" s="19">
        <f t="shared" si="64"/>
        <v>239.40625</v>
      </c>
      <c r="H815" t="s">
        <v>20</v>
      </c>
      <c r="I815">
        <v>68</v>
      </c>
      <c r="J815" s="10">
        <f t="shared" si="60"/>
        <v>112.66176470588235</v>
      </c>
      <c r="K815" t="s">
        <v>21</v>
      </c>
      <c r="L815" t="s">
        <v>22</v>
      </c>
      <c r="M815">
        <v>1346043600</v>
      </c>
      <c r="N815">
        <v>1346907600</v>
      </c>
      <c r="O815" s="8">
        <f t="shared" si="61"/>
        <v>41148.208333333336</v>
      </c>
      <c r="P815" s="8">
        <f t="shared" si="62"/>
        <v>41158.208333333336</v>
      </c>
      <c r="Q815" t="b">
        <v>0</v>
      </c>
      <c r="R815" t="b">
        <v>0</v>
      </c>
      <c r="S815" t="s">
        <v>89</v>
      </c>
      <c r="T815" t="str" cm="1">
        <f t="array" ref="T815:U815">_xlfn.TEXTSPLIT(S815,"/")</f>
        <v>games</v>
      </c>
      <c r="U815" t="str">
        <v>video games</v>
      </c>
    </row>
    <row r="816" spans="1:2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tr">
        <f t="shared" si="63"/>
        <v>1000 to 4999</v>
      </c>
      <c r="G816" s="19">
        <f t="shared" si="64"/>
        <v>92.1875</v>
      </c>
      <c r="H816" t="s">
        <v>14</v>
      </c>
      <c r="I816">
        <v>36</v>
      </c>
      <c r="J816" s="10">
        <f t="shared" si="60"/>
        <v>81.944444444444443</v>
      </c>
      <c r="K816" t="s">
        <v>36</v>
      </c>
      <c r="L816" t="s">
        <v>37</v>
      </c>
      <c r="M816">
        <v>1464325200</v>
      </c>
      <c r="N816">
        <v>1464498000</v>
      </c>
      <c r="O816" s="8">
        <f t="shared" si="61"/>
        <v>42517.208333333328</v>
      </c>
      <c r="P816" s="8">
        <f t="shared" si="62"/>
        <v>42519.208333333328</v>
      </c>
      <c r="Q816" t="b">
        <v>0</v>
      </c>
      <c r="R816" t="b">
        <v>1</v>
      </c>
      <c r="S816" t="s">
        <v>23</v>
      </c>
      <c r="T816" t="str" cm="1">
        <f t="array" ref="T816:U816">_xlfn.TEXTSPLIT(S816,"/")</f>
        <v>music</v>
      </c>
      <c r="U816" t="str">
        <v>rock</v>
      </c>
    </row>
    <row r="817" spans="1:21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tr">
        <f t="shared" si="63"/>
        <v>5000 to 9999</v>
      </c>
      <c r="G817" s="19">
        <f t="shared" si="64"/>
        <v>130.23333333333335</v>
      </c>
      <c r="H817" t="s">
        <v>20</v>
      </c>
      <c r="I817">
        <v>183</v>
      </c>
      <c r="J817" s="10">
        <f t="shared" si="60"/>
        <v>64.049180327868854</v>
      </c>
      <c r="K817" t="s">
        <v>15</v>
      </c>
      <c r="L817" t="s">
        <v>16</v>
      </c>
      <c r="M817">
        <v>1511935200</v>
      </c>
      <c r="N817">
        <v>1514181600</v>
      </c>
      <c r="O817" s="8">
        <f t="shared" si="61"/>
        <v>43068.25</v>
      </c>
      <c r="P817" s="8">
        <f t="shared" si="62"/>
        <v>43094.25</v>
      </c>
      <c r="Q817" t="b">
        <v>0</v>
      </c>
      <c r="R817" t="b">
        <v>0</v>
      </c>
      <c r="S817" t="s">
        <v>23</v>
      </c>
      <c r="T817" t="str" cm="1">
        <f t="array" ref="T817:U817">_xlfn.TEXTSPLIT(S817,"/")</f>
        <v>music</v>
      </c>
      <c r="U817" t="str">
        <v>rock</v>
      </c>
    </row>
    <row r="818" spans="1:21" x14ac:dyDescent="0.25">
      <c r="A818">
        <v>816</v>
      </c>
      <c r="B818" t="s">
        <v>1666</v>
      </c>
      <c r="C818" s="3" t="s">
        <v>1667</v>
      </c>
      <c r="D818" s="16">
        <v>2300</v>
      </c>
      <c r="E818">
        <v>14150</v>
      </c>
      <c r="F818" t="str">
        <f t="shared" si="63"/>
        <v>1000 to 4999</v>
      </c>
      <c r="G818" s="19">
        <f t="shared" si="64"/>
        <v>615.21739130434787</v>
      </c>
      <c r="H818" t="s">
        <v>20</v>
      </c>
      <c r="I818">
        <v>133</v>
      </c>
      <c r="J818" s="10">
        <f t="shared" si="60"/>
        <v>106.39097744360902</v>
      </c>
      <c r="K818" t="s">
        <v>21</v>
      </c>
      <c r="L818" t="s">
        <v>22</v>
      </c>
      <c r="M818">
        <v>1392012000</v>
      </c>
      <c r="N818">
        <v>1392184800</v>
      </c>
      <c r="O818" s="8">
        <f t="shared" si="61"/>
        <v>41680.25</v>
      </c>
      <c r="P818" s="8">
        <f t="shared" si="62"/>
        <v>41682.25</v>
      </c>
      <c r="Q818" t="b">
        <v>1</v>
      </c>
      <c r="R818" t="b">
        <v>1</v>
      </c>
      <c r="S818" t="s">
        <v>33</v>
      </c>
      <c r="T818" t="str" cm="1">
        <f t="array" ref="T818:U818">_xlfn.TEXTSPLIT(S818,"/")</f>
        <v>theater</v>
      </c>
      <c r="U818" t="str">
        <v>plays</v>
      </c>
    </row>
    <row r="819" spans="1:2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tr">
        <f t="shared" si="63"/>
        <v>Greater than or equal to 50000</v>
      </c>
      <c r="G819" s="19">
        <f t="shared" si="64"/>
        <v>368.79532163742692</v>
      </c>
      <c r="H819" t="s">
        <v>20</v>
      </c>
      <c r="I819">
        <v>2489</v>
      </c>
      <c r="J819" s="10">
        <f t="shared" si="60"/>
        <v>76.011249497790274</v>
      </c>
      <c r="K819" t="s">
        <v>107</v>
      </c>
      <c r="L819" t="s">
        <v>108</v>
      </c>
      <c r="M819">
        <v>1556946000</v>
      </c>
      <c r="N819">
        <v>1559365200</v>
      </c>
      <c r="O819" s="8">
        <f t="shared" si="61"/>
        <v>43589.208333333328</v>
      </c>
      <c r="P819" s="8">
        <f t="shared" si="62"/>
        <v>43617.208333333328</v>
      </c>
      <c r="Q819" t="b">
        <v>0</v>
      </c>
      <c r="R819" t="b">
        <v>1</v>
      </c>
      <c r="S819" t="s">
        <v>68</v>
      </c>
      <c r="T819" t="str" cm="1">
        <f t="array" ref="T819:U819">_xlfn.TEXTSPLIT(S819,"/")</f>
        <v>publishing</v>
      </c>
      <c r="U819" t="str">
        <v>nonfiction</v>
      </c>
    </row>
    <row r="820" spans="1:21" x14ac:dyDescent="0.25">
      <c r="A820">
        <v>818</v>
      </c>
      <c r="B820" t="s">
        <v>676</v>
      </c>
      <c r="C820" s="3" t="s">
        <v>1670</v>
      </c>
      <c r="D820" s="16">
        <v>700</v>
      </c>
      <c r="E820">
        <v>7664</v>
      </c>
      <c r="F820" t="str">
        <f t="shared" si="63"/>
        <v>Less Than 1000</v>
      </c>
      <c r="G820" s="19">
        <f t="shared" si="64"/>
        <v>1094.8571428571429</v>
      </c>
      <c r="H820" t="s">
        <v>20</v>
      </c>
      <c r="I820">
        <v>69</v>
      </c>
      <c r="J820" s="10">
        <f t="shared" si="60"/>
        <v>111.07246376811594</v>
      </c>
      <c r="K820" t="s">
        <v>21</v>
      </c>
      <c r="L820" t="s">
        <v>22</v>
      </c>
      <c r="M820">
        <v>1548050400</v>
      </c>
      <c r="N820">
        <v>1549173600</v>
      </c>
      <c r="O820" s="8">
        <f t="shared" si="61"/>
        <v>43486.25</v>
      </c>
      <c r="P820" s="8">
        <f t="shared" si="62"/>
        <v>43499.25</v>
      </c>
      <c r="Q820" t="b">
        <v>0</v>
      </c>
      <c r="R820" t="b">
        <v>1</v>
      </c>
      <c r="S820" t="s">
        <v>33</v>
      </c>
      <c r="T820" t="str" cm="1">
        <f t="array" ref="T820:U820">_xlfn.TEXTSPLIT(S820,"/")</f>
        <v>theater</v>
      </c>
      <c r="U820" t="str">
        <v>plays</v>
      </c>
    </row>
    <row r="821" spans="1:21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tr">
        <f t="shared" si="63"/>
        <v>5000 to 9999</v>
      </c>
      <c r="G821" s="19">
        <f t="shared" si="64"/>
        <v>50.662921348314605</v>
      </c>
      <c r="H821" t="s">
        <v>14</v>
      </c>
      <c r="I821">
        <v>47</v>
      </c>
      <c r="J821" s="10">
        <f t="shared" si="60"/>
        <v>95.936170212765958</v>
      </c>
      <c r="K821" t="s">
        <v>21</v>
      </c>
      <c r="L821" t="s">
        <v>22</v>
      </c>
      <c r="M821">
        <v>1353736800</v>
      </c>
      <c r="N821">
        <v>1355032800</v>
      </c>
      <c r="O821" s="8">
        <f t="shared" si="61"/>
        <v>41237.25</v>
      </c>
      <c r="P821" s="8">
        <f t="shared" si="62"/>
        <v>41252.25</v>
      </c>
      <c r="Q821" t="b">
        <v>1</v>
      </c>
      <c r="R821" t="b">
        <v>0</v>
      </c>
      <c r="S821" t="s">
        <v>89</v>
      </c>
      <c r="T821" t="str" cm="1">
        <f t="array" ref="T821:U821">_xlfn.TEXTSPLIT(S821,"/")</f>
        <v>games</v>
      </c>
      <c r="U821" t="str">
        <v>video games</v>
      </c>
    </row>
    <row r="822" spans="1:2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tr">
        <f t="shared" si="63"/>
        <v>1000 to 4999</v>
      </c>
      <c r="G822" s="19">
        <f t="shared" si="64"/>
        <v>800.6</v>
      </c>
      <c r="H822" t="s">
        <v>20</v>
      </c>
      <c r="I822">
        <v>279</v>
      </c>
      <c r="J822" s="10">
        <f t="shared" si="60"/>
        <v>43.043010752688176</v>
      </c>
      <c r="K822" t="s">
        <v>40</v>
      </c>
      <c r="L822" t="s">
        <v>41</v>
      </c>
      <c r="M822">
        <v>1532840400</v>
      </c>
      <c r="N822">
        <v>1533963600</v>
      </c>
      <c r="O822" s="8">
        <f t="shared" si="61"/>
        <v>43310.208333333328</v>
      </c>
      <c r="P822" s="8">
        <f t="shared" si="62"/>
        <v>43323.208333333328</v>
      </c>
      <c r="Q822" t="b">
        <v>0</v>
      </c>
      <c r="R822" t="b">
        <v>1</v>
      </c>
      <c r="S822" t="s">
        <v>23</v>
      </c>
      <c r="T822" t="str" cm="1">
        <f t="array" ref="T822:U822">_xlfn.TEXTSPLIT(S822,"/")</f>
        <v>music</v>
      </c>
      <c r="U822" t="str">
        <v>rock</v>
      </c>
    </row>
    <row r="823" spans="1:2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tr">
        <f t="shared" si="63"/>
        <v>1000 to 4999</v>
      </c>
      <c r="G823" s="19">
        <f t="shared" si="64"/>
        <v>291.28571428571428</v>
      </c>
      <c r="H823" t="s">
        <v>20</v>
      </c>
      <c r="I823">
        <v>210</v>
      </c>
      <c r="J823" s="10">
        <f t="shared" si="60"/>
        <v>67.966666666666669</v>
      </c>
      <c r="K823" t="s">
        <v>21</v>
      </c>
      <c r="L823" t="s">
        <v>22</v>
      </c>
      <c r="M823">
        <v>1488261600</v>
      </c>
      <c r="N823">
        <v>1489381200</v>
      </c>
      <c r="O823" s="8">
        <f t="shared" si="61"/>
        <v>42794.25</v>
      </c>
      <c r="P823" s="8">
        <f t="shared" si="62"/>
        <v>42807.208333333328</v>
      </c>
      <c r="Q823" t="b">
        <v>0</v>
      </c>
      <c r="R823" t="b">
        <v>0</v>
      </c>
      <c r="S823" t="s">
        <v>42</v>
      </c>
      <c r="T823" t="str" cm="1">
        <f t="array" ref="T823:U823">_xlfn.TEXTSPLIT(S823,"/")</f>
        <v>film &amp; video</v>
      </c>
      <c r="U823" t="str">
        <v>documentary</v>
      </c>
    </row>
    <row r="824" spans="1:2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tr">
        <f t="shared" si="63"/>
        <v>Greater than or equal to 50000</v>
      </c>
      <c r="G824" s="19">
        <f t="shared" si="64"/>
        <v>349.9666666666667</v>
      </c>
      <c r="H824" t="s">
        <v>20</v>
      </c>
      <c r="I824">
        <v>2100</v>
      </c>
      <c r="J824" s="10">
        <f t="shared" si="60"/>
        <v>89.991428571428571</v>
      </c>
      <c r="K824" t="s">
        <v>21</v>
      </c>
      <c r="L824" t="s">
        <v>22</v>
      </c>
      <c r="M824">
        <v>1393567200</v>
      </c>
      <c r="N824">
        <v>1395032400</v>
      </c>
      <c r="O824" s="8">
        <f t="shared" si="61"/>
        <v>41698.25</v>
      </c>
      <c r="P824" s="8">
        <f t="shared" si="62"/>
        <v>41715.208333333336</v>
      </c>
      <c r="Q824" t="b">
        <v>0</v>
      </c>
      <c r="R824" t="b">
        <v>0</v>
      </c>
      <c r="S824" t="s">
        <v>23</v>
      </c>
      <c r="T824" t="str" cm="1">
        <f t="array" ref="T824:U824">_xlfn.TEXTSPLIT(S824,"/")</f>
        <v>music</v>
      </c>
      <c r="U824" t="str">
        <v>rock</v>
      </c>
    </row>
    <row r="825" spans="1:2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tr">
        <f t="shared" si="63"/>
        <v>1000 to 4999</v>
      </c>
      <c r="G825" s="19">
        <f t="shared" si="64"/>
        <v>357.07317073170731</v>
      </c>
      <c r="H825" t="s">
        <v>20</v>
      </c>
      <c r="I825">
        <v>252</v>
      </c>
      <c r="J825" s="10">
        <f t="shared" si="60"/>
        <v>58.095238095238095</v>
      </c>
      <c r="K825" t="s">
        <v>21</v>
      </c>
      <c r="L825" t="s">
        <v>22</v>
      </c>
      <c r="M825">
        <v>1410325200</v>
      </c>
      <c r="N825">
        <v>1412485200</v>
      </c>
      <c r="O825" s="8">
        <f t="shared" si="61"/>
        <v>41892.208333333336</v>
      </c>
      <c r="P825" s="8">
        <f t="shared" si="62"/>
        <v>41917.208333333336</v>
      </c>
      <c r="Q825" t="b">
        <v>1</v>
      </c>
      <c r="R825" t="b">
        <v>1</v>
      </c>
      <c r="S825" t="s">
        <v>23</v>
      </c>
      <c r="T825" t="str" cm="1">
        <f t="array" ref="T825:U825">_xlfn.TEXTSPLIT(S825,"/")</f>
        <v>music</v>
      </c>
      <c r="U825" t="str">
        <v>rock</v>
      </c>
    </row>
    <row r="826" spans="1:2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tr">
        <f t="shared" si="63"/>
        <v>Greater than or equal to 50000</v>
      </c>
      <c r="G826" s="19">
        <f t="shared" si="64"/>
        <v>126.48941176470588</v>
      </c>
      <c r="H826" t="s">
        <v>20</v>
      </c>
      <c r="I826">
        <v>1280</v>
      </c>
      <c r="J826" s="10">
        <f t="shared" si="60"/>
        <v>83.996875000000003</v>
      </c>
      <c r="K826" t="s">
        <v>21</v>
      </c>
      <c r="L826" t="s">
        <v>22</v>
      </c>
      <c r="M826">
        <v>1276923600</v>
      </c>
      <c r="N826">
        <v>1279688400</v>
      </c>
      <c r="O826" s="8">
        <f t="shared" si="61"/>
        <v>40348.208333333336</v>
      </c>
      <c r="P826" s="8">
        <f t="shared" si="62"/>
        <v>40380.208333333336</v>
      </c>
      <c r="Q826" t="b">
        <v>0</v>
      </c>
      <c r="R826" t="b">
        <v>1</v>
      </c>
      <c r="S826" t="s">
        <v>68</v>
      </c>
      <c r="T826" t="str" cm="1">
        <f t="array" ref="T826:U826">_xlfn.TEXTSPLIT(S826,"/")</f>
        <v>publishing</v>
      </c>
      <c r="U826" t="str">
        <v>nonfiction</v>
      </c>
    </row>
    <row r="827" spans="1:2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tr">
        <f t="shared" si="63"/>
        <v>1000 to 4999</v>
      </c>
      <c r="G827" s="19">
        <f t="shared" si="64"/>
        <v>387.5</v>
      </c>
      <c r="H827" t="s">
        <v>20</v>
      </c>
      <c r="I827">
        <v>157</v>
      </c>
      <c r="J827" s="10">
        <f t="shared" si="60"/>
        <v>88.853503184713375</v>
      </c>
      <c r="K827" t="s">
        <v>40</v>
      </c>
      <c r="L827" t="s">
        <v>41</v>
      </c>
      <c r="M827">
        <v>1500958800</v>
      </c>
      <c r="N827">
        <v>1501995600</v>
      </c>
      <c r="O827" s="8">
        <f t="shared" si="61"/>
        <v>42941.208333333328</v>
      </c>
      <c r="P827" s="8">
        <f t="shared" si="62"/>
        <v>42953.208333333328</v>
      </c>
      <c r="Q827" t="b">
        <v>0</v>
      </c>
      <c r="R827" t="b">
        <v>0</v>
      </c>
      <c r="S827" t="s">
        <v>100</v>
      </c>
      <c r="T827" t="str" cm="1">
        <f t="array" ref="T827:U827">_xlfn.TEXTSPLIT(S827,"/")</f>
        <v>film &amp; video</v>
      </c>
      <c r="U827" t="str">
        <v>shorts</v>
      </c>
    </row>
    <row r="828" spans="1:21" ht="31.5" x14ac:dyDescent="0.25">
      <c r="A828">
        <v>826</v>
      </c>
      <c r="B828" t="s">
        <v>1685</v>
      </c>
      <c r="C828" s="3" t="s">
        <v>1686</v>
      </c>
      <c r="D828" s="16">
        <v>2800</v>
      </c>
      <c r="E828">
        <v>12797</v>
      </c>
      <c r="F828" t="str">
        <f t="shared" si="63"/>
        <v>1000 to 4999</v>
      </c>
      <c r="G828" s="19">
        <f t="shared" si="64"/>
        <v>457.03571428571428</v>
      </c>
      <c r="H828" t="s">
        <v>20</v>
      </c>
      <c r="I828">
        <v>194</v>
      </c>
      <c r="J828" s="10">
        <f t="shared" si="60"/>
        <v>65.963917525773198</v>
      </c>
      <c r="K828" t="s">
        <v>21</v>
      </c>
      <c r="L828" t="s">
        <v>22</v>
      </c>
      <c r="M828">
        <v>1292220000</v>
      </c>
      <c r="N828">
        <v>1294639200</v>
      </c>
      <c r="O828" s="8">
        <f t="shared" si="61"/>
        <v>40525.25</v>
      </c>
      <c r="P828" s="8">
        <f t="shared" si="62"/>
        <v>40553.25</v>
      </c>
      <c r="Q828" t="b">
        <v>0</v>
      </c>
      <c r="R828" t="b">
        <v>1</v>
      </c>
      <c r="S828" t="s">
        <v>33</v>
      </c>
      <c r="T828" t="str" cm="1">
        <f t="array" ref="T828:U828">_xlfn.TEXTSPLIT(S828,"/")</f>
        <v>theater</v>
      </c>
      <c r="U828" t="str">
        <v>plays</v>
      </c>
    </row>
    <row r="829" spans="1:21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tr">
        <f t="shared" si="63"/>
        <v>1000 to 4999</v>
      </c>
      <c r="G829" s="19">
        <f t="shared" si="64"/>
        <v>266.69565217391306</v>
      </c>
      <c r="H829" t="s">
        <v>20</v>
      </c>
      <c r="I829">
        <v>82</v>
      </c>
      <c r="J829" s="10">
        <f t="shared" si="60"/>
        <v>74.804878048780495</v>
      </c>
      <c r="K829" t="s">
        <v>26</v>
      </c>
      <c r="L829" t="s">
        <v>27</v>
      </c>
      <c r="M829">
        <v>1304398800</v>
      </c>
      <c r="N829">
        <v>1305435600</v>
      </c>
      <c r="O829" s="8">
        <f t="shared" si="61"/>
        <v>40666.208333333336</v>
      </c>
      <c r="P829" s="8">
        <f t="shared" si="62"/>
        <v>40678.208333333336</v>
      </c>
      <c r="Q829" t="b">
        <v>0</v>
      </c>
      <c r="R829" t="b">
        <v>1</v>
      </c>
      <c r="S829" t="s">
        <v>53</v>
      </c>
      <c r="T829" t="str" cm="1">
        <f t="array" ref="T829:U829">_xlfn.TEXTSPLIT(S829,"/")</f>
        <v>film &amp; video</v>
      </c>
      <c r="U829" t="str">
        <v>drama</v>
      </c>
    </row>
    <row r="830" spans="1:21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tr">
        <f t="shared" si="63"/>
        <v>5000 to 9999</v>
      </c>
      <c r="G830" s="19">
        <f t="shared" si="64"/>
        <v>69</v>
      </c>
      <c r="H830" t="s">
        <v>14</v>
      </c>
      <c r="I830">
        <v>70</v>
      </c>
      <c r="J830" s="10">
        <f t="shared" si="60"/>
        <v>69.98571428571428</v>
      </c>
      <c r="K830" t="s">
        <v>21</v>
      </c>
      <c r="L830" t="s">
        <v>22</v>
      </c>
      <c r="M830">
        <v>1535432400</v>
      </c>
      <c r="N830">
        <v>1537592400</v>
      </c>
      <c r="O830" s="8">
        <f t="shared" si="61"/>
        <v>43340.208333333328</v>
      </c>
      <c r="P830" s="8">
        <f t="shared" si="62"/>
        <v>43365.208333333328</v>
      </c>
      <c r="Q830" t="b">
        <v>0</v>
      </c>
      <c r="R830" t="b">
        <v>0</v>
      </c>
      <c r="S830" t="s">
        <v>33</v>
      </c>
      <c r="T830" t="str" cm="1">
        <f t="array" ref="T830:U830">_xlfn.TEXTSPLIT(S830,"/")</f>
        <v>theater</v>
      </c>
      <c r="U830" t="str">
        <v>plays</v>
      </c>
    </row>
    <row r="831" spans="1:2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tr">
        <f t="shared" si="63"/>
        <v>5000 to 9999</v>
      </c>
      <c r="G831" s="19">
        <f t="shared" si="64"/>
        <v>51.34375</v>
      </c>
      <c r="H831" t="s">
        <v>14</v>
      </c>
      <c r="I831">
        <v>154</v>
      </c>
      <c r="J831" s="10">
        <f t="shared" si="60"/>
        <v>32.006493506493506</v>
      </c>
      <c r="K831" t="s">
        <v>21</v>
      </c>
      <c r="L831" t="s">
        <v>22</v>
      </c>
      <c r="M831">
        <v>1433826000</v>
      </c>
      <c r="N831">
        <v>1435122000</v>
      </c>
      <c r="O831" s="8">
        <f t="shared" si="61"/>
        <v>42164.208333333328</v>
      </c>
      <c r="P831" s="8">
        <f t="shared" si="62"/>
        <v>42179.208333333328</v>
      </c>
      <c r="Q831" t="b">
        <v>0</v>
      </c>
      <c r="R831" t="b">
        <v>0</v>
      </c>
      <c r="S831" t="s">
        <v>33</v>
      </c>
      <c r="T831" t="str" cm="1">
        <f t="array" ref="T831:U831">_xlfn.TEXTSPLIT(S831,"/")</f>
        <v>theater</v>
      </c>
      <c r="U831" t="str">
        <v>plays</v>
      </c>
    </row>
    <row r="832" spans="1:21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tr">
        <f t="shared" si="63"/>
        <v>Greater than or equal to 50000</v>
      </c>
      <c r="G832" s="19">
        <f t="shared" si="64"/>
        <v>1.1710526315789473</v>
      </c>
      <c r="H832" t="s">
        <v>14</v>
      </c>
      <c r="I832">
        <v>22</v>
      </c>
      <c r="J832" s="10">
        <f t="shared" si="60"/>
        <v>64.727272727272734</v>
      </c>
      <c r="K832" t="s">
        <v>21</v>
      </c>
      <c r="L832" t="s">
        <v>22</v>
      </c>
      <c r="M832">
        <v>1514959200</v>
      </c>
      <c r="N832">
        <v>1520056800</v>
      </c>
      <c r="O832" s="8">
        <f t="shared" si="61"/>
        <v>43103.25</v>
      </c>
      <c r="P832" s="8">
        <f t="shared" si="62"/>
        <v>43162.25</v>
      </c>
      <c r="Q832" t="b">
        <v>0</v>
      </c>
      <c r="R832" t="b">
        <v>0</v>
      </c>
      <c r="S832" t="s">
        <v>33</v>
      </c>
      <c r="T832" t="str" cm="1">
        <f t="array" ref="T832:U832">_xlfn.TEXTSPLIT(S832,"/")</f>
        <v>theater</v>
      </c>
      <c r="U832" t="str">
        <v>plays</v>
      </c>
    </row>
    <row r="833" spans="1:21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tr">
        <f t="shared" si="63"/>
        <v>Greater than or equal to 50000</v>
      </c>
      <c r="G833" s="19">
        <f t="shared" si="64"/>
        <v>108.97734294541709</v>
      </c>
      <c r="H833" t="s">
        <v>20</v>
      </c>
      <c r="I833">
        <v>4233</v>
      </c>
      <c r="J833" s="10">
        <f t="shared" si="60"/>
        <v>24.998110087408456</v>
      </c>
      <c r="K833" t="s">
        <v>21</v>
      </c>
      <c r="L833" t="s">
        <v>22</v>
      </c>
      <c r="M833">
        <v>1332738000</v>
      </c>
      <c r="N833">
        <v>1335675600</v>
      </c>
      <c r="O833" s="8">
        <f t="shared" si="61"/>
        <v>40994.208333333336</v>
      </c>
      <c r="P833" s="8">
        <f t="shared" si="62"/>
        <v>41028.208333333336</v>
      </c>
      <c r="Q833" t="b">
        <v>0</v>
      </c>
      <c r="R833" t="b">
        <v>0</v>
      </c>
      <c r="S833" t="s">
        <v>122</v>
      </c>
      <c r="T833" t="str" cm="1">
        <f t="array" ref="T833:U833">_xlfn.TEXTSPLIT(S833,"/")</f>
        <v>photography</v>
      </c>
      <c r="U833" t="str">
        <v>photography books</v>
      </c>
    </row>
    <row r="834" spans="1:2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tr">
        <f t="shared" si="63"/>
        <v>40000 to 44999</v>
      </c>
      <c r="G834" s="19">
        <f t="shared" si="64"/>
        <v>315.17592592592592</v>
      </c>
      <c r="H834" t="s">
        <v>20</v>
      </c>
      <c r="I834">
        <v>1297</v>
      </c>
      <c r="J834" s="10">
        <f t="shared" ref="J834:J897" si="65">IFERROR(E834/I834,0)</f>
        <v>104.97764070932922</v>
      </c>
      <c r="K834" t="s">
        <v>36</v>
      </c>
      <c r="L834" t="s">
        <v>37</v>
      </c>
      <c r="M834">
        <v>1445490000</v>
      </c>
      <c r="N834">
        <v>1448431200</v>
      </c>
      <c r="O834" s="8">
        <f t="shared" ref="O834:O897" si="66">(((M834/60)/60)/24)+DATE(1970,1,1)</f>
        <v>42299.208333333328</v>
      </c>
      <c r="P834" s="8">
        <f t="shared" ref="P834:P897" si="67">(((N834/60)/60)/24)+DATE(1970,1,1)</f>
        <v>42333.25</v>
      </c>
      <c r="Q834" t="b">
        <v>1</v>
      </c>
      <c r="R834" t="b">
        <v>0</v>
      </c>
      <c r="S834" t="s">
        <v>206</v>
      </c>
      <c r="T834" t="str" cm="1">
        <f t="array" ref="T834:U834">_xlfn.TEXTSPLIT(S834,"/")</f>
        <v>publishing</v>
      </c>
      <c r="U834" t="str">
        <v>translations</v>
      </c>
    </row>
    <row r="835" spans="1:2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tr">
        <f t="shared" ref="F835:F898" si="68">IF(D835&lt;1000,"Less Than 1000",IF(AND(D835&gt;=1000,D835&lt;=4999),"1000 to 4999",IF(AND(D835&gt;=5000,D835&lt;=9999),"5000 to 9999",IF(AND(D835&gt;=10000,D835&lt;=14999),"10000 to 14999",IF(AND(D835&gt;=15000,D835&lt;=19999),"15000 to 19999",IF(AND(D835&gt;=20000,D835&lt;=24999),"20000 to 24999",IF(AND(D835&gt;=25000,D835&lt;=29999),"25000 to 29999",IF(AND(D835&gt;=30000,D835&lt;=34999),"30000 to 34999",IF(AND(D835&gt;=35000,D835&lt;=39999),"35000 to 39999",IF(AND(D835&gt;=40000,D835&lt;=44999),"40000 to 44999",IF(AND(D835&gt;=45000,D835&lt;=49999),"45000 to 49999",IF(D835&gt;=50000,"Greater than or equal to 50000"))))))))))))</f>
        <v>5000 to 9999</v>
      </c>
      <c r="G835" s="19">
        <f t="shared" ref="G835:G898" si="69">(E835/D835)*100</f>
        <v>157.69117647058823</v>
      </c>
      <c r="H835" t="s">
        <v>20</v>
      </c>
      <c r="I835">
        <v>165</v>
      </c>
      <c r="J835" s="10">
        <f t="shared" si="65"/>
        <v>64.987878787878785</v>
      </c>
      <c r="K835" t="s">
        <v>36</v>
      </c>
      <c r="L835" t="s">
        <v>37</v>
      </c>
      <c r="M835">
        <v>1297663200</v>
      </c>
      <c r="N835">
        <v>1298613600</v>
      </c>
      <c r="O835" s="8">
        <f t="shared" si="66"/>
        <v>40588.25</v>
      </c>
      <c r="P835" s="8">
        <f t="shared" si="67"/>
        <v>40599.25</v>
      </c>
      <c r="Q835" t="b">
        <v>0</v>
      </c>
      <c r="R835" t="b">
        <v>0</v>
      </c>
      <c r="S835" t="s">
        <v>206</v>
      </c>
      <c r="T835" t="str" cm="1">
        <f t="array" ref="T835:U835">_xlfn.TEXTSPLIT(S835,"/")</f>
        <v>publishing</v>
      </c>
      <c r="U835" t="str">
        <v>translations</v>
      </c>
    </row>
    <row r="836" spans="1:21" x14ac:dyDescent="0.25">
      <c r="A836">
        <v>834</v>
      </c>
      <c r="B836" t="s">
        <v>1701</v>
      </c>
      <c r="C836" s="3" t="s">
        <v>1702</v>
      </c>
      <c r="D836" s="16">
        <v>7300</v>
      </c>
      <c r="E836">
        <v>11228</v>
      </c>
      <c r="F836" t="str">
        <f t="shared" si="68"/>
        <v>5000 to 9999</v>
      </c>
      <c r="G836" s="19">
        <f t="shared" si="69"/>
        <v>153.8082191780822</v>
      </c>
      <c r="H836" t="s">
        <v>20</v>
      </c>
      <c r="I836">
        <v>119</v>
      </c>
      <c r="J836" s="10">
        <f t="shared" si="65"/>
        <v>94.352941176470594</v>
      </c>
      <c r="K836" t="s">
        <v>21</v>
      </c>
      <c r="L836" t="s">
        <v>22</v>
      </c>
      <c r="M836">
        <v>1371963600</v>
      </c>
      <c r="N836">
        <v>1372482000</v>
      </c>
      <c r="O836" s="8">
        <f t="shared" si="66"/>
        <v>41448.208333333336</v>
      </c>
      <c r="P836" s="8">
        <f t="shared" si="67"/>
        <v>41454.208333333336</v>
      </c>
      <c r="Q836" t="b">
        <v>0</v>
      </c>
      <c r="R836" t="b">
        <v>0</v>
      </c>
      <c r="S836" t="s">
        <v>33</v>
      </c>
      <c r="T836" t="str" cm="1">
        <f t="array" ref="T836:U836">_xlfn.TEXTSPLIT(S836,"/")</f>
        <v>theater</v>
      </c>
      <c r="U836" t="str">
        <v>plays</v>
      </c>
    </row>
    <row r="837" spans="1:2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tr">
        <f t="shared" si="68"/>
        <v>Greater than or equal to 50000</v>
      </c>
      <c r="G837" s="19">
        <f t="shared" si="69"/>
        <v>89.738979118329468</v>
      </c>
      <c r="H837" t="s">
        <v>14</v>
      </c>
      <c r="I837">
        <v>1758</v>
      </c>
      <c r="J837" s="10">
        <f t="shared" si="65"/>
        <v>44.001706484641637</v>
      </c>
      <c r="K837" t="s">
        <v>21</v>
      </c>
      <c r="L837" t="s">
        <v>22</v>
      </c>
      <c r="M837">
        <v>1425103200</v>
      </c>
      <c r="N837">
        <v>1425621600</v>
      </c>
      <c r="O837" s="8">
        <f t="shared" si="66"/>
        <v>42063.25</v>
      </c>
      <c r="P837" s="8">
        <f t="shared" si="67"/>
        <v>42069.25</v>
      </c>
      <c r="Q837" t="b">
        <v>0</v>
      </c>
      <c r="R837" t="b">
        <v>0</v>
      </c>
      <c r="S837" t="s">
        <v>28</v>
      </c>
      <c r="T837" t="str" cm="1">
        <f t="array" ref="T837:U837">_xlfn.TEXTSPLIT(S837,"/")</f>
        <v>technology</v>
      </c>
      <c r="U837" t="str">
        <v>web</v>
      </c>
    </row>
    <row r="838" spans="1:2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tr">
        <f t="shared" si="68"/>
        <v>5000 to 9999</v>
      </c>
      <c r="G838" s="19">
        <f t="shared" si="69"/>
        <v>75.135802469135797</v>
      </c>
      <c r="H838" t="s">
        <v>14</v>
      </c>
      <c r="I838">
        <v>94</v>
      </c>
      <c r="J838" s="10">
        <f t="shared" si="65"/>
        <v>64.744680851063833</v>
      </c>
      <c r="K838" t="s">
        <v>21</v>
      </c>
      <c r="L838" t="s">
        <v>22</v>
      </c>
      <c r="M838">
        <v>1265349600</v>
      </c>
      <c r="N838">
        <v>1266300000</v>
      </c>
      <c r="O838" s="8">
        <f t="shared" si="66"/>
        <v>40214.25</v>
      </c>
      <c r="P838" s="8">
        <f t="shared" si="67"/>
        <v>40225.25</v>
      </c>
      <c r="Q838" t="b">
        <v>0</v>
      </c>
      <c r="R838" t="b">
        <v>0</v>
      </c>
      <c r="S838" t="s">
        <v>60</v>
      </c>
      <c r="T838" t="str" cm="1">
        <f t="array" ref="T838:U838">_xlfn.TEXTSPLIT(S838,"/")</f>
        <v>music</v>
      </c>
      <c r="U838" t="str">
        <v>indie rock</v>
      </c>
    </row>
    <row r="839" spans="1:2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tr">
        <f t="shared" si="68"/>
        <v>15000 to 19999</v>
      </c>
      <c r="G839" s="19">
        <f t="shared" si="69"/>
        <v>852.88135593220341</v>
      </c>
      <c r="H839" t="s">
        <v>20</v>
      </c>
      <c r="I839">
        <v>1797</v>
      </c>
      <c r="J839" s="10">
        <f t="shared" si="65"/>
        <v>84.00667779632721</v>
      </c>
      <c r="K839" t="s">
        <v>21</v>
      </c>
      <c r="L839" t="s">
        <v>22</v>
      </c>
      <c r="M839">
        <v>1301202000</v>
      </c>
      <c r="N839">
        <v>1305867600</v>
      </c>
      <c r="O839" s="8">
        <f t="shared" si="66"/>
        <v>40629.208333333336</v>
      </c>
      <c r="P839" s="8">
        <f t="shared" si="67"/>
        <v>40683.208333333336</v>
      </c>
      <c r="Q839" t="b">
        <v>0</v>
      </c>
      <c r="R839" t="b">
        <v>0</v>
      </c>
      <c r="S839" t="s">
        <v>159</v>
      </c>
      <c r="T839" t="str" cm="1">
        <f t="array" ref="T839:U839">_xlfn.TEXTSPLIT(S839,"/")</f>
        <v>music</v>
      </c>
      <c r="U839" t="str">
        <v>jazz</v>
      </c>
    </row>
    <row r="840" spans="1:21" x14ac:dyDescent="0.25">
      <c r="A840">
        <v>838</v>
      </c>
      <c r="B840" t="s">
        <v>1709</v>
      </c>
      <c r="C840" s="3" t="s">
        <v>1710</v>
      </c>
      <c r="D840" s="16">
        <v>6400</v>
      </c>
      <c r="E840">
        <v>8890</v>
      </c>
      <c r="F840" t="str">
        <f t="shared" si="68"/>
        <v>5000 to 9999</v>
      </c>
      <c r="G840" s="19">
        <f t="shared" si="69"/>
        <v>138.90625</v>
      </c>
      <c r="H840" t="s">
        <v>20</v>
      </c>
      <c r="I840">
        <v>261</v>
      </c>
      <c r="J840" s="10">
        <f t="shared" si="65"/>
        <v>34.061302681992338</v>
      </c>
      <c r="K840" t="s">
        <v>21</v>
      </c>
      <c r="L840" t="s">
        <v>22</v>
      </c>
      <c r="M840">
        <v>1538024400</v>
      </c>
      <c r="N840">
        <v>1538802000</v>
      </c>
      <c r="O840" s="8">
        <f t="shared" si="66"/>
        <v>43370.208333333328</v>
      </c>
      <c r="P840" s="8">
        <f t="shared" si="67"/>
        <v>43379.208333333328</v>
      </c>
      <c r="Q840" t="b">
        <v>0</v>
      </c>
      <c r="R840" t="b">
        <v>0</v>
      </c>
      <c r="S840" t="s">
        <v>33</v>
      </c>
      <c r="T840" t="str" cm="1">
        <f t="array" ref="T840:U840">_xlfn.TEXTSPLIT(S840,"/")</f>
        <v>theater</v>
      </c>
      <c r="U840" t="str">
        <v>plays</v>
      </c>
    </row>
    <row r="841" spans="1:2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tr">
        <f t="shared" si="68"/>
        <v>5000 to 9999</v>
      </c>
      <c r="G841" s="19">
        <f t="shared" si="69"/>
        <v>190.18181818181819</v>
      </c>
      <c r="H841" t="s">
        <v>20</v>
      </c>
      <c r="I841">
        <v>157</v>
      </c>
      <c r="J841" s="10">
        <f t="shared" si="65"/>
        <v>93.273885350318466</v>
      </c>
      <c r="K841" t="s">
        <v>21</v>
      </c>
      <c r="L841" t="s">
        <v>22</v>
      </c>
      <c r="M841">
        <v>1395032400</v>
      </c>
      <c r="N841">
        <v>1398920400</v>
      </c>
      <c r="O841" s="8">
        <f t="shared" si="66"/>
        <v>41715.208333333336</v>
      </c>
      <c r="P841" s="8">
        <f t="shared" si="67"/>
        <v>41760.208333333336</v>
      </c>
      <c r="Q841" t="b">
        <v>0</v>
      </c>
      <c r="R841" t="b">
        <v>1</v>
      </c>
      <c r="S841" t="s">
        <v>42</v>
      </c>
      <c r="T841" t="str" cm="1">
        <f t="array" ref="T841:U841">_xlfn.TEXTSPLIT(S841,"/")</f>
        <v>film &amp; video</v>
      </c>
      <c r="U841" t="str">
        <v>documentary</v>
      </c>
    </row>
    <row r="842" spans="1:21" x14ac:dyDescent="0.25">
      <c r="A842">
        <v>840</v>
      </c>
      <c r="B842" t="s">
        <v>1713</v>
      </c>
      <c r="C842" s="3" t="s">
        <v>1714</v>
      </c>
      <c r="D842" s="16">
        <v>116300</v>
      </c>
      <c r="E842">
        <v>116583</v>
      </c>
      <c r="F842" t="str">
        <f t="shared" si="68"/>
        <v>Greater than or equal to 50000</v>
      </c>
      <c r="G842" s="19">
        <f t="shared" si="69"/>
        <v>100.24333619948409</v>
      </c>
      <c r="H842" t="s">
        <v>20</v>
      </c>
      <c r="I842">
        <v>3533</v>
      </c>
      <c r="J842" s="10">
        <f t="shared" si="65"/>
        <v>32.998301726577978</v>
      </c>
      <c r="K842" t="s">
        <v>21</v>
      </c>
      <c r="L842" t="s">
        <v>22</v>
      </c>
      <c r="M842">
        <v>1405486800</v>
      </c>
      <c r="N842">
        <v>1405659600</v>
      </c>
      <c r="O842" s="8">
        <f t="shared" si="66"/>
        <v>41836.208333333336</v>
      </c>
      <c r="P842" s="8">
        <f t="shared" si="67"/>
        <v>41838.208333333336</v>
      </c>
      <c r="Q842" t="b">
        <v>0</v>
      </c>
      <c r="R842" t="b">
        <v>1</v>
      </c>
      <c r="S842" t="s">
        <v>33</v>
      </c>
      <c r="T842" t="str" cm="1">
        <f t="array" ref="T842:U842">_xlfn.TEXTSPLIT(S842,"/")</f>
        <v>theater</v>
      </c>
      <c r="U842" t="str">
        <v>plays</v>
      </c>
    </row>
    <row r="843" spans="1:2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tr">
        <f t="shared" si="68"/>
        <v>5000 to 9999</v>
      </c>
      <c r="G843" s="19">
        <f t="shared" si="69"/>
        <v>142.75824175824175</v>
      </c>
      <c r="H843" t="s">
        <v>20</v>
      </c>
      <c r="I843">
        <v>155</v>
      </c>
      <c r="J843" s="10">
        <f t="shared" si="65"/>
        <v>83.812903225806451</v>
      </c>
      <c r="K843" t="s">
        <v>21</v>
      </c>
      <c r="L843" t="s">
        <v>22</v>
      </c>
      <c r="M843">
        <v>1455861600</v>
      </c>
      <c r="N843">
        <v>1457244000</v>
      </c>
      <c r="O843" s="8">
        <f t="shared" si="66"/>
        <v>42419.25</v>
      </c>
      <c r="P843" s="8">
        <f t="shared" si="67"/>
        <v>42435.25</v>
      </c>
      <c r="Q843" t="b">
        <v>0</v>
      </c>
      <c r="R843" t="b">
        <v>0</v>
      </c>
      <c r="S843" t="s">
        <v>28</v>
      </c>
      <c r="T843" t="str" cm="1">
        <f t="array" ref="T843:U843">_xlfn.TEXTSPLIT(S843,"/")</f>
        <v>technology</v>
      </c>
      <c r="U843" t="str">
        <v>web</v>
      </c>
    </row>
    <row r="844" spans="1:21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tr">
        <f t="shared" si="68"/>
        <v>1000 to 4999</v>
      </c>
      <c r="G844" s="19">
        <f t="shared" si="69"/>
        <v>563.13333333333333</v>
      </c>
      <c r="H844" t="s">
        <v>20</v>
      </c>
      <c r="I844">
        <v>132</v>
      </c>
      <c r="J844" s="10">
        <f t="shared" si="65"/>
        <v>63.992424242424242</v>
      </c>
      <c r="K844" t="s">
        <v>107</v>
      </c>
      <c r="L844" t="s">
        <v>108</v>
      </c>
      <c r="M844">
        <v>1529038800</v>
      </c>
      <c r="N844">
        <v>1529298000</v>
      </c>
      <c r="O844" s="8">
        <f t="shared" si="66"/>
        <v>43266.208333333328</v>
      </c>
      <c r="P844" s="8">
        <f t="shared" si="67"/>
        <v>43269.208333333328</v>
      </c>
      <c r="Q844" t="b">
        <v>0</v>
      </c>
      <c r="R844" t="b">
        <v>0</v>
      </c>
      <c r="S844" t="s">
        <v>65</v>
      </c>
      <c r="T844" t="str" cm="1">
        <f t="array" ref="T844:U844">_xlfn.TEXTSPLIT(S844,"/")</f>
        <v>technology</v>
      </c>
      <c r="U844" t="str">
        <v>wearables</v>
      </c>
    </row>
    <row r="845" spans="1:21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tr">
        <f t="shared" si="68"/>
        <v>5000 to 9999</v>
      </c>
      <c r="G845" s="19">
        <f t="shared" si="69"/>
        <v>30.715909090909086</v>
      </c>
      <c r="H845" t="s">
        <v>14</v>
      </c>
      <c r="I845">
        <v>33</v>
      </c>
      <c r="J845" s="10">
        <f t="shared" si="65"/>
        <v>81.909090909090907</v>
      </c>
      <c r="K845" t="s">
        <v>21</v>
      </c>
      <c r="L845" t="s">
        <v>22</v>
      </c>
      <c r="M845">
        <v>1535259600</v>
      </c>
      <c r="N845">
        <v>1535778000</v>
      </c>
      <c r="O845" s="8">
        <f t="shared" si="66"/>
        <v>43338.208333333328</v>
      </c>
      <c r="P845" s="8">
        <f t="shared" si="67"/>
        <v>43344.208333333328</v>
      </c>
      <c r="Q845" t="b">
        <v>0</v>
      </c>
      <c r="R845" t="b">
        <v>0</v>
      </c>
      <c r="S845" t="s">
        <v>122</v>
      </c>
      <c r="T845" t="str" cm="1">
        <f t="array" ref="T845:U845">_xlfn.TEXTSPLIT(S845,"/")</f>
        <v>photography</v>
      </c>
      <c r="U845" t="str">
        <v>photography books</v>
      </c>
    </row>
    <row r="846" spans="1:2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tr">
        <f t="shared" si="68"/>
        <v>5000 to 9999</v>
      </c>
      <c r="G846" s="19">
        <f t="shared" si="69"/>
        <v>99.39772727272728</v>
      </c>
      <c r="H846" t="s">
        <v>74</v>
      </c>
      <c r="I846">
        <v>94</v>
      </c>
      <c r="J846" s="10">
        <f t="shared" si="65"/>
        <v>93.053191489361708</v>
      </c>
      <c r="K846" t="s">
        <v>21</v>
      </c>
      <c r="L846" t="s">
        <v>22</v>
      </c>
      <c r="M846">
        <v>1327212000</v>
      </c>
      <c r="N846">
        <v>1327471200</v>
      </c>
      <c r="O846" s="8">
        <f t="shared" si="66"/>
        <v>40930.25</v>
      </c>
      <c r="P846" s="8">
        <f t="shared" si="67"/>
        <v>40933.25</v>
      </c>
      <c r="Q846" t="b">
        <v>0</v>
      </c>
      <c r="R846" t="b">
        <v>0</v>
      </c>
      <c r="S846" t="s">
        <v>42</v>
      </c>
      <c r="T846" t="str" cm="1">
        <f t="array" ref="T846:U846">_xlfn.TEXTSPLIT(S846,"/")</f>
        <v>film &amp; video</v>
      </c>
      <c r="U846" t="str">
        <v>documentary</v>
      </c>
    </row>
    <row r="847" spans="1:2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tr">
        <f t="shared" si="68"/>
        <v>Greater than or equal to 50000</v>
      </c>
      <c r="G847" s="19">
        <f t="shared" si="69"/>
        <v>197.54935622317598</v>
      </c>
      <c r="H847" t="s">
        <v>20</v>
      </c>
      <c r="I847">
        <v>1354</v>
      </c>
      <c r="J847" s="10">
        <f t="shared" si="65"/>
        <v>101.98449039881831</v>
      </c>
      <c r="K847" t="s">
        <v>40</v>
      </c>
      <c r="L847" t="s">
        <v>41</v>
      </c>
      <c r="M847">
        <v>1526360400</v>
      </c>
      <c r="N847">
        <v>1529557200</v>
      </c>
      <c r="O847" s="8">
        <f t="shared" si="66"/>
        <v>43235.208333333328</v>
      </c>
      <c r="P847" s="8">
        <f t="shared" si="67"/>
        <v>43272.208333333328</v>
      </c>
      <c r="Q847" t="b">
        <v>0</v>
      </c>
      <c r="R847" t="b">
        <v>0</v>
      </c>
      <c r="S847" t="s">
        <v>28</v>
      </c>
      <c r="T847" t="str" cm="1">
        <f t="array" ref="T847:U847">_xlfn.TEXTSPLIT(S847,"/")</f>
        <v>technology</v>
      </c>
      <c r="U847" t="str">
        <v>web</v>
      </c>
    </row>
    <row r="848" spans="1:2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tr">
        <f t="shared" si="68"/>
        <v>1000 to 4999</v>
      </c>
      <c r="G848" s="19">
        <f t="shared" si="69"/>
        <v>508.5</v>
      </c>
      <c r="H848" t="s">
        <v>20</v>
      </c>
      <c r="I848">
        <v>48</v>
      </c>
      <c r="J848" s="10">
        <f t="shared" si="65"/>
        <v>105.9375</v>
      </c>
      <c r="K848" t="s">
        <v>21</v>
      </c>
      <c r="L848" t="s">
        <v>22</v>
      </c>
      <c r="M848">
        <v>1532149200</v>
      </c>
      <c r="N848">
        <v>1535259600</v>
      </c>
      <c r="O848" s="8">
        <f t="shared" si="66"/>
        <v>43302.208333333328</v>
      </c>
      <c r="P848" s="8">
        <f t="shared" si="67"/>
        <v>43338.208333333328</v>
      </c>
      <c r="Q848" t="b">
        <v>1</v>
      </c>
      <c r="R848" t="b">
        <v>1</v>
      </c>
      <c r="S848" t="s">
        <v>28</v>
      </c>
      <c r="T848" t="str" cm="1">
        <f t="array" ref="T848:U848">_xlfn.TEXTSPLIT(S848,"/")</f>
        <v>technology</v>
      </c>
      <c r="U848" t="str">
        <v>web</v>
      </c>
    </row>
    <row r="849" spans="1:2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tr">
        <f t="shared" si="68"/>
        <v>1000 to 4999</v>
      </c>
      <c r="G849" s="19">
        <f t="shared" si="69"/>
        <v>237.74468085106383</v>
      </c>
      <c r="H849" t="s">
        <v>20</v>
      </c>
      <c r="I849">
        <v>110</v>
      </c>
      <c r="J849" s="10">
        <f t="shared" si="65"/>
        <v>101.58181818181818</v>
      </c>
      <c r="K849" t="s">
        <v>21</v>
      </c>
      <c r="L849" t="s">
        <v>22</v>
      </c>
      <c r="M849">
        <v>1515304800</v>
      </c>
      <c r="N849">
        <v>1515564000</v>
      </c>
      <c r="O849" s="8">
        <f t="shared" si="66"/>
        <v>43107.25</v>
      </c>
      <c r="P849" s="8">
        <f t="shared" si="67"/>
        <v>43110.25</v>
      </c>
      <c r="Q849" t="b">
        <v>0</v>
      </c>
      <c r="R849" t="b">
        <v>0</v>
      </c>
      <c r="S849" t="s">
        <v>17</v>
      </c>
      <c r="T849" t="str" cm="1">
        <f t="array" ref="T849:U849">_xlfn.TEXTSPLIT(S849,"/")</f>
        <v>food</v>
      </c>
      <c r="U849" t="str">
        <v>food trucks</v>
      </c>
    </row>
    <row r="850" spans="1:2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tr">
        <f t="shared" si="68"/>
        <v>1000 to 4999</v>
      </c>
      <c r="G850" s="19">
        <f t="shared" si="69"/>
        <v>338.46875</v>
      </c>
      <c r="H850" t="s">
        <v>20</v>
      </c>
      <c r="I850">
        <v>172</v>
      </c>
      <c r="J850" s="10">
        <f t="shared" si="65"/>
        <v>62.970930232558139</v>
      </c>
      <c r="K850" t="s">
        <v>21</v>
      </c>
      <c r="L850" t="s">
        <v>22</v>
      </c>
      <c r="M850">
        <v>1276318800</v>
      </c>
      <c r="N850">
        <v>1277096400</v>
      </c>
      <c r="O850" s="8">
        <f t="shared" si="66"/>
        <v>40341.208333333336</v>
      </c>
      <c r="P850" s="8">
        <f t="shared" si="67"/>
        <v>40350.208333333336</v>
      </c>
      <c r="Q850" t="b">
        <v>0</v>
      </c>
      <c r="R850" t="b">
        <v>0</v>
      </c>
      <c r="S850" t="s">
        <v>53</v>
      </c>
      <c r="T850" t="str" cm="1">
        <f t="array" ref="T850:U850">_xlfn.TEXTSPLIT(S850,"/")</f>
        <v>film &amp; video</v>
      </c>
      <c r="U850" t="str">
        <v>drama</v>
      </c>
    </row>
    <row r="851" spans="1:2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tr">
        <f t="shared" si="68"/>
        <v>5000 to 9999</v>
      </c>
      <c r="G851" s="19">
        <f t="shared" si="69"/>
        <v>133.08955223880596</v>
      </c>
      <c r="H851" t="s">
        <v>20</v>
      </c>
      <c r="I851">
        <v>307</v>
      </c>
      <c r="J851" s="10">
        <f t="shared" si="65"/>
        <v>29.045602605863191</v>
      </c>
      <c r="K851" t="s">
        <v>21</v>
      </c>
      <c r="L851" t="s">
        <v>22</v>
      </c>
      <c r="M851">
        <v>1328767200</v>
      </c>
      <c r="N851">
        <v>1329026400</v>
      </c>
      <c r="O851" s="8">
        <f t="shared" si="66"/>
        <v>40948.25</v>
      </c>
      <c r="P851" s="8">
        <f t="shared" si="67"/>
        <v>40951.25</v>
      </c>
      <c r="Q851" t="b">
        <v>0</v>
      </c>
      <c r="R851" t="b">
        <v>1</v>
      </c>
      <c r="S851" t="s">
        <v>60</v>
      </c>
      <c r="T851" t="str" cm="1">
        <f t="array" ref="T851:U851">_xlfn.TEXTSPLIT(S851,"/")</f>
        <v>music</v>
      </c>
      <c r="U851" t="str">
        <v>indie rock</v>
      </c>
    </row>
    <row r="852" spans="1:2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tr">
        <f t="shared" si="68"/>
        <v>Less Than 1000</v>
      </c>
      <c r="G852" s="19">
        <f t="shared" si="69"/>
        <v>1</v>
      </c>
      <c r="H852" t="s">
        <v>14</v>
      </c>
      <c r="I852">
        <v>1</v>
      </c>
      <c r="J852" s="10">
        <f t="shared" si="65"/>
        <v>1</v>
      </c>
      <c r="K852" t="s">
        <v>21</v>
      </c>
      <c r="L852" t="s">
        <v>22</v>
      </c>
      <c r="M852">
        <v>1321682400</v>
      </c>
      <c r="N852">
        <v>1322978400</v>
      </c>
      <c r="O852" s="8">
        <f t="shared" si="66"/>
        <v>40866.25</v>
      </c>
      <c r="P852" s="8">
        <f t="shared" si="67"/>
        <v>40881.25</v>
      </c>
      <c r="Q852" t="b">
        <v>1</v>
      </c>
      <c r="R852" t="b">
        <v>0</v>
      </c>
      <c r="S852" t="s">
        <v>23</v>
      </c>
      <c r="T852" t="str" cm="1">
        <f t="array" ref="T852:U852">_xlfn.TEXTSPLIT(S852,"/")</f>
        <v>music</v>
      </c>
      <c r="U852" t="str">
        <v>rock</v>
      </c>
    </row>
    <row r="853" spans="1:21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tr">
        <f t="shared" si="68"/>
        <v>5000 to 9999</v>
      </c>
      <c r="G853" s="19">
        <f t="shared" si="69"/>
        <v>207.79999999999998</v>
      </c>
      <c r="H853" t="s">
        <v>20</v>
      </c>
      <c r="I853">
        <v>160</v>
      </c>
      <c r="J853" s="10">
        <f t="shared" si="65"/>
        <v>77.924999999999997</v>
      </c>
      <c r="K853" t="s">
        <v>21</v>
      </c>
      <c r="L853" t="s">
        <v>22</v>
      </c>
      <c r="M853">
        <v>1335934800</v>
      </c>
      <c r="N853">
        <v>1338786000</v>
      </c>
      <c r="O853" s="8">
        <f t="shared" si="66"/>
        <v>41031.208333333336</v>
      </c>
      <c r="P853" s="8">
        <f t="shared" si="67"/>
        <v>41064.208333333336</v>
      </c>
      <c r="Q853" t="b">
        <v>0</v>
      </c>
      <c r="R853" t="b">
        <v>0</v>
      </c>
      <c r="S853" t="s">
        <v>50</v>
      </c>
      <c r="T853" t="str" cm="1">
        <f t="array" ref="T853:U853">_xlfn.TEXTSPLIT(S853,"/")</f>
        <v>music</v>
      </c>
      <c r="U853" t="str">
        <v>electric music</v>
      </c>
    </row>
    <row r="854" spans="1:2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tr">
        <f t="shared" si="68"/>
        <v>1000 to 4999</v>
      </c>
      <c r="G854" s="19">
        <f t="shared" si="69"/>
        <v>51.122448979591837</v>
      </c>
      <c r="H854" t="s">
        <v>14</v>
      </c>
      <c r="I854">
        <v>31</v>
      </c>
      <c r="J854" s="10">
        <f t="shared" si="65"/>
        <v>80.806451612903231</v>
      </c>
      <c r="K854" t="s">
        <v>21</v>
      </c>
      <c r="L854" t="s">
        <v>22</v>
      </c>
      <c r="M854">
        <v>1310792400</v>
      </c>
      <c r="N854">
        <v>1311656400</v>
      </c>
      <c r="O854" s="8">
        <f t="shared" si="66"/>
        <v>40740.208333333336</v>
      </c>
      <c r="P854" s="8">
        <f t="shared" si="67"/>
        <v>40750.208333333336</v>
      </c>
      <c r="Q854" t="b">
        <v>0</v>
      </c>
      <c r="R854" t="b">
        <v>1</v>
      </c>
      <c r="S854" t="s">
        <v>89</v>
      </c>
      <c r="T854" t="str" cm="1">
        <f t="array" ref="T854:U854">_xlfn.TEXTSPLIT(S854,"/")</f>
        <v>games</v>
      </c>
      <c r="U854" t="str">
        <v>video games</v>
      </c>
    </row>
    <row r="855" spans="1:2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tr">
        <f t="shared" si="68"/>
        <v>15000 to 19999</v>
      </c>
      <c r="G855" s="19">
        <f t="shared" si="69"/>
        <v>652.05847953216369</v>
      </c>
      <c r="H855" t="s">
        <v>20</v>
      </c>
      <c r="I855">
        <v>1467</v>
      </c>
      <c r="J855" s="10">
        <f t="shared" si="65"/>
        <v>76.006816632583508</v>
      </c>
      <c r="K855" t="s">
        <v>15</v>
      </c>
      <c r="L855" t="s">
        <v>16</v>
      </c>
      <c r="M855">
        <v>1308546000</v>
      </c>
      <c r="N855">
        <v>1308978000</v>
      </c>
      <c r="O855" s="8">
        <f t="shared" si="66"/>
        <v>40714.208333333336</v>
      </c>
      <c r="P855" s="8">
        <f t="shared" si="67"/>
        <v>40719.208333333336</v>
      </c>
      <c r="Q855" t="b">
        <v>0</v>
      </c>
      <c r="R855" t="b">
        <v>1</v>
      </c>
      <c r="S855" t="s">
        <v>60</v>
      </c>
      <c r="T855" t="str" cm="1">
        <f t="array" ref="T855:U855">_xlfn.TEXTSPLIT(S855,"/")</f>
        <v>music</v>
      </c>
      <c r="U855" t="str">
        <v>indie rock</v>
      </c>
    </row>
    <row r="856" spans="1:2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tr">
        <f t="shared" si="68"/>
        <v>Greater than or equal to 50000</v>
      </c>
      <c r="G856" s="19">
        <f t="shared" si="69"/>
        <v>113.63099415204678</v>
      </c>
      <c r="H856" t="s">
        <v>20</v>
      </c>
      <c r="I856">
        <v>2662</v>
      </c>
      <c r="J856" s="10">
        <f t="shared" si="65"/>
        <v>72.993613824192337</v>
      </c>
      <c r="K856" t="s">
        <v>15</v>
      </c>
      <c r="L856" t="s">
        <v>16</v>
      </c>
      <c r="M856">
        <v>1574056800</v>
      </c>
      <c r="N856">
        <v>1576389600</v>
      </c>
      <c r="O856" s="8">
        <f t="shared" si="66"/>
        <v>43787.25</v>
      </c>
      <c r="P856" s="8">
        <f t="shared" si="67"/>
        <v>43814.25</v>
      </c>
      <c r="Q856" t="b">
        <v>0</v>
      </c>
      <c r="R856" t="b">
        <v>0</v>
      </c>
      <c r="S856" t="s">
        <v>119</v>
      </c>
      <c r="T856" t="str" cm="1">
        <f t="array" ref="T856:U856">_xlfn.TEXTSPLIT(S856,"/")</f>
        <v>publishing</v>
      </c>
      <c r="U856" t="str">
        <v>fiction</v>
      </c>
    </row>
    <row r="857" spans="1:21" x14ac:dyDescent="0.25">
      <c r="A857">
        <v>855</v>
      </c>
      <c r="B857" t="s">
        <v>1743</v>
      </c>
      <c r="C857" s="3" t="s">
        <v>1744</v>
      </c>
      <c r="D857" s="16">
        <v>23400</v>
      </c>
      <c r="E857">
        <v>23956</v>
      </c>
      <c r="F857" t="str">
        <f t="shared" si="68"/>
        <v>20000 to 24999</v>
      </c>
      <c r="G857" s="19">
        <f t="shared" si="69"/>
        <v>102.37606837606839</v>
      </c>
      <c r="H857" t="s">
        <v>20</v>
      </c>
      <c r="I857">
        <v>452</v>
      </c>
      <c r="J857" s="10">
        <f t="shared" si="65"/>
        <v>53</v>
      </c>
      <c r="K857" t="s">
        <v>26</v>
      </c>
      <c r="L857" t="s">
        <v>27</v>
      </c>
      <c r="M857">
        <v>1308373200</v>
      </c>
      <c r="N857">
        <v>1311051600</v>
      </c>
      <c r="O857" s="8">
        <f t="shared" si="66"/>
        <v>40712.208333333336</v>
      </c>
      <c r="P857" s="8">
        <f t="shared" si="67"/>
        <v>40743.208333333336</v>
      </c>
      <c r="Q857" t="b">
        <v>0</v>
      </c>
      <c r="R857" t="b">
        <v>0</v>
      </c>
      <c r="S857" t="s">
        <v>33</v>
      </c>
      <c r="T857" t="str" cm="1">
        <f t="array" ref="T857:U857">_xlfn.TEXTSPLIT(S857,"/")</f>
        <v>theater</v>
      </c>
      <c r="U857" t="str">
        <v>plays</v>
      </c>
    </row>
    <row r="858" spans="1:2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tr">
        <f t="shared" si="68"/>
        <v>1000 to 4999</v>
      </c>
      <c r="G858" s="19">
        <f t="shared" si="69"/>
        <v>356.58333333333331</v>
      </c>
      <c r="H858" t="s">
        <v>20</v>
      </c>
      <c r="I858">
        <v>158</v>
      </c>
      <c r="J858" s="10">
        <f t="shared" si="65"/>
        <v>54.164556962025316</v>
      </c>
      <c r="K858" t="s">
        <v>21</v>
      </c>
      <c r="L858" t="s">
        <v>22</v>
      </c>
      <c r="M858">
        <v>1335243600</v>
      </c>
      <c r="N858">
        <v>1336712400</v>
      </c>
      <c r="O858" s="8">
        <f t="shared" si="66"/>
        <v>41023.208333333336</v>
      </c>
      <c r="P858" s="8">
        <f t="shared" si="67"/>
        <v>41040.208333333336</v>
      </c>
      <c r="Q858" t="b">
        <v>0</v>
      </c>
      <c r="R858" t="b">
        <v>0</v>
      </c>
      <c r="S858" t="s">
        <v>17</v>
      </c>
      <c r="T858" t="str" cm="1">
        <f t="array" ref="T858:U858">_xlfn.TEXTSPLIT(S858,"/")</f>
        <v>food</v>
      </c>
      <c r="U858" t="str">
        <v>food trucks</v>
      </c>
    </row>
    <row r="859" spans="1:21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tr">
        <f t="shared" si="68"/>
        <v>5000 to 9999</v>
      </c>
      <c r="G859" s="19">
        <f t="shared" si="69"/>
        <v>139.86792452830187</v>
      </c>
      <c r="H859" t="s">
        <v>20</v>
      </c>
      <c r="I859">
        <v>225</v>
      </c>
      <c r="J859" s="10">
        <f t="shared" si="65"/>
        <v>32.946666666666665</v>
      </c>
      <c r="K859" t="s">
        <v>98</v>
      </c>
      <c r="L859" t="s">
        <v>99</v>
      </c>
      <c r="M859">
        <v>1328421600</v>
      </c>
      <c r="N859">
        <v>1330408800</v>
      </c>
      <c r="O859" s="8">
        <f t="shared" si="66"/>
        <v>40944.25</v>
      </c>
      <c r="P859" s="8">
        <f t="shared" si="67"/>
        <v>40967.25</v>
      </c>
      <c r="Q859" t="b">
        <v>1</v>
      </c>
      <c r="R859" t="b">
        <v>0</v>
      </c>
      <c r="S859" t="s">
        <v>100</v>
      </c>
      <c r="T859" t="str" cm="1">
        <f t="array" ref="T859:U859">_xlfn.TEXTSPLIT(S859,"/")</f>
        <v>film &amp; video</v>
      </c>
      <c r="U859" t="str">
        <v>shorts</v>
      </c>
    </row>
    <row r="860" spans="1:21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tr">
        <f t="shared" si="68"/>
        <v>1000 to 4999</v>
      </c>
      <c r="G860" s="19">
        <f t="shared" si="69"/>
        <v>69.45</v>
      </c>
      <c r="H860" t="s">
        <v>14</v>
      </c>
      <c r="I860">
        <v>35</v>
      </c>
      <c r="J860" s="10">
        <f t="shared" si="65"/>
        <v>79.371428571428567</v>
      </c>
      <c r="K860" t="s">
        <v>21</v>
      </c>
      <c r="L860" t="s">
        <v>22</v>
      </c>
      <c r="M860">
        <v>1524286800</v>
      </c>
      <c r="N860">
        <v>1524891600</v>
      </c>
      <c r="O860" s="8">
        <f t="shared" si="66"/>
        <v>43211.208333333328</v>
      </c>
      <c r="P860" s="8">
        <f t="shared" si="67"/>
        <v>43218.208333333328</v>
      </c>
      <c r="Q860" t="b">
        <v>1</v>
      </c>
      <c r="R860" t="b">
        <v>0</v>
      </c>
      <c r="S860" t="s">
        <v>17</v>
      </c>
      <c r="T860" t="str" cm="1">
        <f t="array" ref="T860:U860">_xlfn.TEXTSPLIT(S860,"/")</f>
        <v>food</v>
      </c>
      <c r="U860" t="str">
        <v>food trucks</v>
      </c>
    </row>
    <row r="861" spans="1:21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tr">
        <f t="shared" si="68"/>
        <v>5000 to 9999</v>
      </c>
      <c r="G861" s="19">
        <f t="shared" si="69"/>
        <v>35.534246575342465</v>
      </c>
      <c r="H861" t="s">
        <v>14</v>
      </c>
      <c r="I861">
        <v>63</v>
      </c>
      <c r="J861" s="10">
        <f t="shared" si="65"/>
        <v>41.174603174603178</v>
      </c>
      <c r="K861" t="s">
        <v>21</v>
      </c>
      <c r="L861" t="s">
        <v>22</v>
      </c>
      <c r="M861">
        <v>1362117600</v>
      </c>
      <c r="N861">
        <v>1363669200</v>
      </c>
      <c r="O861" s="8">
        <f t="shared" si="66"/>
        <v>41334.25</v>
      </c>
      <c r="P861" s="8">
        <f t="shared" si="67"/>
        <v>41352.208333333336</v>
      </c>
      <c r="Q861" t="b">
        <v>0</v>
      </c>
      <c r="R861" t="b">
        <v>1</v>
      </c>
      <c r="S861" t="s">
        <v>33</v>
      </c>
      <c r="T861" t="str" cm="1">
        <f t="array" ref="T861:U861">_xlfn.TEXTSPLIT(S861,"/")</f>
        <v>theater</v>
      </c>
      <c r="U861" t="str">
        <v>plays</v>
      </c>
    </row>
    <row r="862" spans="1:21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tr">
        <f t="shared" si="68"/>
        <v>1000 to 4999</v>
      </c>
      <c r="G862" s="19">
        <f t="shared" si="69"/>
        <v>251.65</v>
      </c>
      <c r="H862" t="s">
        <v>20</v>
      </c>
      <c r="I862">
        <v>65</v>
      </c>
      <c r="J862" s="10">
        <f t="shared" si="65"/>
        <v>77.430769230769229</v>
      </c>
      <c r="K862" t="s">
        <v>21</v>
      </c>
      <c r="L862" t="s">
        <v>22</v>
      </c>
      <c r="M862">
        <v>1550556000</v>
      </c>
      <c r="N862">
        <v>1551420000</v>
      </c>
      <c r="O862" s="8">
        <f t="shared" si="66"/>
        <v>43515.25</v>
      </c>
      <c r="P862" s="8">
        <f t="shared" si="67"/>
        <v>43525.25</v>
      </c>
      <c r="Q862" t="b">
        <v>0</v>
      </c>
      <c r="R862" t="b">
        <v>1</v>
      </c>
      <c r="S862" t="s">
        <v>65</v>
      </c>
      <c r="T862" t="str" cm="1">
        <f t="array" ref="T862:U862">_xlfn.TEXTSPLIT(S862,"/")</f>
        <v>technology</v>
      </c>
      <c r="U862" t="str">
        <v>wearables</v>
      </c>
    </row>
    <row r="863" spans="1:21" x14ac:dyDescent="0.25">
      <c r="A863">
        <v>861</v>
      </c>
      <c r="B863" t="s">
        <v>1754</v>
      </c>
      <c r="C863" s="3" t="s">
        <v>1755</v>
      </c>
      <c r="D863" s="16">
        <v>8800</v>
      </c>
      <c r="E863">
        <v>9317</v>
      </c>
      <c r="F863" t="str">
        <f t="shared" si="68"/>
        <v>5000 to 9999</v>
      </c>
      <c r="G863" s="19">
        <f t="shared" si="69"/>
        <v>105.87500000000001</v>
      </c>
      <c r="H863" t="s">
        <v>20</v>
      </c>
      <c r="I863">
        <v>163</v>
      </c>
      <c r="J863" s="10">
        <f t="shared" si="65"/>
        <v>57.159509202453989</v>
      </c>
      <c r="K863" t="s">
        <v>21</v>
      </c>
      <c r="L863" t="s">
        <v>22</v>
      </c>
      <c r="M863">
        <v>1269147600</v>
      </c>
      <c r="N863">
        <v>1269838800</v>
      </c>
      <c r="O863" s="8">
        <f t="shared" si="66"/>
        <v>40258.208333333336</v>
      </c>
      <c r="P863" s="8">
        <f t="shared" si="67"/>
        <v>40266.208333333336</v>
      </c>
      <c r="Q863" t="b">
        <v>0</v>
      </c>
      <c r="R863" t="b">
        <v>0</v>
      </c>
      <c r="S863" t="s">
        <v>33</v>
      </c>
      <c r="T863" t="str" cm="1">
        <f t="array" ref="T863:U863">_xlfn.TEXTSPLIT(S863,"/")</f>
        <v>theater</v>
      </c>
      <c r="U863" t="str">
        <v>plays</v>
      </c>
    </row>
    <row r="864" spans="1:21" x14ac:dyDescent="0.25">
      <c r="A864">
        <v>862</v>
      </c>
      <c r="B864" t="s">
        <v>1756</v>
      </c>
      <c r="C864" s="3" t="s">
        <v>1757</v>
      </c>
      <c r="D864" s="16">
        <v>3500</v>
      </c>
      <c r="E864">
        <v>6560</v>
      </c>
      <c r="F864" t="str">
        <f t="shared" si="68"/>
        <v>1000 to 4999</v>
      </c>
      <c r="G864" s="19">
        <f t="shared" si="69"/>
        <v>187.42857142857144</v>
      </c>
      <c r="H864" t="s">
        <v>20</v>
      </c>
      <c r="I864">
        <v>85</v>
      </c>
      <c r="J864" s="10">
        <f t="shared" si="65"/>
        <v>77.17647058823529</v>
      </c>
      <c r="K864" t="s">
        <v>21</v>
      </c>
      <c r="L864" t="s">
        <v>22</v>
      </c>
      <c r="M864">
        <v>1312174800</v>
      </c>
      <c r="N864">
        <v>1312520400</v>
      </c>
      <c r="O864" s="8">
        <f t="shared" si="66"/>
        <v>40756.208333333336</v>
      </c>
      <c r="P864" s="8">
        <f t="shared" si="67"/>
        <v>40760.208333333336</v>
      </c>
      <c r="Q864" t="b">
        <v>0</v>
      </c>
      <c r="R864" t="b">
        <v>0</v>
      </c>
      <c r="S864" t="s">
        <v>33</v>
      </c>
      <c r="T864" t="str" cm="1">
        <f t="array" ref="T864:U864">_xlfn.TEXTSPLIT(S864,"/")</f>
        <v>theater</v>
      </c>
      <c r="U864" t="str">
        <v>plays</v>
      </c>
    </row>
    <row r="865" spans="1:2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tr">
        <f t="shared" si="68"/>
        <v>1000 to 4999</v>
      </c>
      <c r="G865" s="19">
        <f t="shared" si="69"/>
        <v>386.78571428571428</v>
      </c>
      <c r="H865" t="s">
        <v>20</v>
      </c>
      <c r="I865">
        <v>217</v>
      </c>
      <c r="J865" s="10">
        <f t="shared" si="65"/>
        <v>24.953917050691246</v>
      </c>
      <c r="K865" t="s">
        <v>21</v>
      </c>
      <c r="L865" t="s">
        <v>22</v>
      </c>
      <c r="M865">
        <v>1434517200</v>
      </c>
      <c r="N865">
        <v>1436504400</v>
      </c>
      <c r="O865" s="8">
        <f t="shared" si="66"/>
        <v>42172.208333333328</v>
      </c>
      <c r="P865" s="8">
        <f t="shared" si="67"/>
        <v>42195.208333333328</v>
      </c>
      <c r="Q865" t="b">
        <v>0</v>
      </c>
      <c r="R865" t="b">
        <v>1</v>
      </c>
      <c r="S865" t="s">
        <v>269</v>
      </c>
      <c r="T865" t="str" cm="1">
        <f t="array" ref="T865:U865">_xlfn.TEXTSPLIT(S865,"/")</f>
        <v>film &amp; video</v>
      </c>
      <c r="U865" t="str">
        <v>television</v>
      </c>
    </row>
    <row r="866" spans="1:2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tr">
        <f t="shared" si="68"/>
        <v>1000 to 4999</v>
      </c>
      <c r="G866" s="19">
        <f t="shared" si="69"/>
        <v>347.07142857142856</v>
      </c>
      <c r="H866" t="s">
        <v>20</v>
      </c>
      <c r="I866">
        <v>150</v>
      </c>
      <c r="J866" s="10">
        <f t="shared" si="65"/>
        <v>97.18</v>
      </c>
      <c r="K866" t="s">
        <v>21</v>
      </c>
      <c r="L866" t="s">
        <v>22</v>
      </c>
      <c r="M866">
        <v>1471582800</v>
      </c>
      <c r="N866">
        <v>1472014800</v>
      </c>
      <c r="O866" s="8">
        <f t="shared" si="66"/>
        <v>42601.208333333328</v>
      </c>
      <c r="P866" s="8">
        <f t="shared" si="67"/>
        <v>42606.208333333328</v>
      </c>
      <c r="Q866" t="b">
        <v>0</v>
      </c>
      <c r="R866" t="b">
        <v>0</v>
      </c>
      <c r="S866" t="s">
        <v>100</v>
      </c>
      <c r="T866" t="str" cm="1">
        <f t="array" ref="T866:U866">_xlfn.TEXTSPLIT(S866,"/")</f>
        <v>film &amp; video</v>
      </c>
      <c r="U866" t="str">
        <v>shorts</v>
      </c>
    </row>
    <row r="867" spans="1:21" x14ac:dyDescent="0.25">
      <c r="A867">
        <v>865</v>
      </c>
      <c r="B867" t="s">
        <v>1762</v>
      </c>
      <c r="C867" s="3" t="s">
        <v>1763</v>
      </c>
      <c r="D867" s="16">
        <v>81000</v>
      </c>
      <c r="E867">
        <v>150515</v>
      </c>
      <c r="F867" t="str">
        <f t="shared" si="68"/>
        <v>Greater than or equal to 50000</v>
      </c>
      <c r="G867" s="19">
        <f t="shared" si="69"/>
        <v>185.82098765432099</v>
      </c>
      <c r="H867" t="s">
        <v>20</v>
      </c>
      <c r="I867">
        <v>3272</v>
      </c>
      <c r="J867" s="10">
        <f t="shared" si="65"/>
        <v>46.000916870415651</v>
      </c>
      <c r="K867" t="s">
        <v>21</v>
      </c>
      <c r="L867" t="s">
        <v>22</v>
      </c>
      <c r="M867">
        <v>1410757200</v>
      </c>
      <c r="N867">
        <v>1411534800</v>
      </c>
      <c r="O867" s="8">
        <f t="shared" si="66"/>
        <v>41897.208333333336</v>
      </c>
      <c r="P867" s="8">
        <f t="shared" si="67"/>
        <v>41906.208333333336</v>
      </c>
      <c r="Q867" t="b">
        <v>0</v>
      </c>
      <c r="R867" t="b">
        <v>0</v>
      </c>
      <c r="S867" t="s">
        <v>33</v>
      </c>
      <c r="T867" t="str" cm="1">
        <f t="array" ref="T867:U867">_xlfn.TEXTSPLIT(S867,"/")</f>
        <v>theater</v>
      </c>
      <c r="U867" t="str">
        <v>plays</v>
      </c>
    </row>
    <row r="868" spans="1:2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tr">
        <f t="shared" si="68"/>
        <v>Greater than or equal to 50000</v>
      </c>
      <c r="G868" s="19">
        <f t="shared" si="69"/>
        <v>43.241247264770237</v>
      </c>
      <c r="H868" t="s">
        <v>74</v>
      </c>
      <c r="I868">
        <v>898</v>
      </c>
      <c r="J868" s="10">
        <f t="shared" si="65"/>
        <v>88.023385300668153</v>
      </c>
      <c r="K868" t="s">
        <v>21</v>
      </c>
      <c r="L868" t="s">
        <v>22</v>
      </c>
      <c r="M868">
        <v>1304830800</v>
      </c>
      <c r="N868">
        <v>1304917200</v>
      </c>
      <c r="O868" s="8">
        <f t="shared" si="66"/>
        <v>40671.208333333336</v>
      </c>
      <c r="P868" s="8">
        <f t="shared" si="67"/>
        <v>40672.208333333336</v>
      </c>
      <c r="Q868" t="b">
        <v>0</v>
      </c>
      <c r="R868" t="b">
        <v>0</v>
      </c>
      <c r="S868" t="s">
        <v>122</v>
      </c>
      <c r="T868" t="str" cm="1">
        <f t="array" ref="T868:U868">_xlfn.TEXTSPLIT(S868,"/")</f>
        <v>photography</v>
      </c>
      <c r="U868" t="str">
        <v>photography books</v>
      </c>
    </row>
    <row r="869" spans="1:21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tr">
        <f t="shared" si="68"/>
        <v>1000 to 4999</v>
      </c>
      <c r="G869" s="19">
        <f t="shared" si="69"/>
        <v>162.4375</v>
      </c>
      <c r="H869" t="s">
        <v>20</v>
      </c>
      <c r="I869">
        <v>300</v>
      </c>
      <c r="J869" s="10">
        <f t="shared" si="65"/>
        <v>25.99</v>
      </c>
      <c r="K869" t="s">
        <v>21</v>
      </c>
      <c r="L869" t="s">
        <v>22</v>
      </c>
      <c r="M869">
        <v>1539061200</v>
      </c>
      <c r="N869">
        <v>1539579600</v>
      </c>
      <c r="O869" s="8">
        <f t="shared" si="66"/>
        <v>43382.208333333328</v>
      </c>
      <c r="P869" s="8">
        <f t="shared" si="67"/>
        <v>43388.208333333328</v>
      </c>
      <c r="Q869" t="b">
        <v>0</v>
      </c>
      <c r="R869" t="b">
        <v>0</v>
      </c>
      <c r="S869" t="s">
        <v>17</v>
      </c>
      <c r="T869" t="str" cm="1">
        <f t="array" ref="T869:U869">_xlfn.TEXTSPLIT(S869,"/")</f>
        <v>food</v>
      </c>
      <c r="U869" t="str">
        <v>food trucks</v>
      </c>
    </row>
    <row r="870" spans="1:21" x14ac:dyDescent="0.25">
      <c r="A870">
        <v>868</v>
      </c>
      <c r="B870" t="s">
        <v>1768</v>
      </c>
      <c r="C870" s="3" t="s">
        <v>1769</v>
      </c>
      <c r="D870" s="16">
        <v>7000</v>
      </c>
      <c r="E870">
        <v>12939</v>
      </c>
      <c r="F870" t="str">
        <f t="shared" si="68"/>
        <v>5000 to 9999</v>
      </c>
      <c r="G870" s="19">
        <f t="shared" si="69"/>
        <v>184.84285714285716</v>
      </c>
      <c r="H870" t="s">
        <v>20</v>
      </c>
      <c r="I870">
        <v>126</v>
      </c>
      <c r="J870" s="10">
        <f t="shared" si="65"/>
        <v>102.69047619047619</v>
      </c>
      <c r="K870" t="s">
        <v>21</v>
      </c>
      <c r="L870" t="s">
        <v>22</v>
      </c>
      <c r="M870">
        <v>1381554000</v>
      </c>
      <c r="N870">
        <v>1382504400</v>
      </c>
      <c r="O870" s="8">
        <f t="shared" si="66"/>
        <v>41559.208333333336</v>
      </c>
      <c r="P870" s="8">
        <f t="shared" si="67"/>
        <v>41570.208333333336</v>
      </c>
      <c r="Q870" t="b">
        <v>0</v>
      </c>
      <c r="R870" t="b">
        <v>0</v>
      </c>
      <c r="S870" t="s">
        <v>33</v>
      </c>
      <c r="T870" t="str" cm="1">
        <f t="array" ref="T870:U870">_xlfn.TEXTSPLIT(S870,"/")</f>
        <v>theater</v>
      </c>
      <c r="U870" t="str">
        <v>plays</v>
      </c>
    </row>
    <row r="871" spans="1:2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tr">
        <f t="shared" si="68"/>
        <v>Greater than or equal to 50000</v>
      </c>
      <c r="G871" s="19">
        <f t="shared" si="69"/>
        <v>23.703520691785052</v>
      </c>
      <c r="H871" t="s">
        <v>14</v>
      </c>
      <c r="I871">
        <v>526</v>
      </c>
      <c r="J871" s="10">
        <f t="shared" si="65"/>
        <v>72.958174904942965</v>
      </c>
      <c r="K871" t="s">
        <v>21</v>
      </c>
      <c r="L871" t="s">
        <v>22</v>
      </c>
      <c r="M871">
        <v>1277096400</v>
      </c>
      <c r="N871">
        <v>1278306000</v>
      </c>
      <c r="O871" s="8">
        <f t="shared" si="66"/>
        <v>40350.208333333336</v>
      </c>
      <c r="P871" s="8">
        <f t="shared" si="67"/>
        <v>40364.208333333336</v>
      </c>
      <c r="Q871" t="b">
        <v>0</v>
      </c>
      <c r="R871" t="b">
        <v>0</v>
      </c>
      <c r="S871" t="s">
        <v>53</v>
      </c>
      <c r="T871" t="str" cm="1">
        <f t="array" ref="T871:U871">_xlfn.TEXTSPLIT(S871,"/")</f>
        <v>film &amp; video</v>
      </c>
      <c r="U871" t="str">
        <v>drama</v>
      </c>
    </row>
    <row r="872" spans="1:2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tr">
        <f t="shared" si="68"/>
        <v>5000 to 9999</v>
      </c>
      <c r="G872" s="19">
        <f t="shared" si="69"/>
        <v>89.870129870129873</v>
      </c>
      <c r="H872" t="s">
        <v>14</v>
      </c>
      <c r="I872">
        <v>121</v>
      </c>
      <c r="J872" s="10">
        <f t="shared" si="65"/>
        <v>57.190082644628099</v>
      </c>
      <c r="K872" t="s">
        <v>21</v>
      </c>
      <c r="L872" t="s">
        <v>22</v>
      </c>
      <c r="M872">
        <v>1440392400</v>
      </c>
      <c r="N872">
        <v>1442552400</v>
      </c>
      <c r="O872" s="8">
        <f t="shared" si="66"/>
        <v>42240.208333333328</v>
      </c>
      <c r="P872" s="8">
        <f t="shared" si="67"/>
        <v>42265.208333333328</v>
      </c>
      <c r="Q872" t="b">
        <v>0</v>
      </c>
      <c r="R872" t="b">
        <v>0</v>
      </c>
      <c r="S872" t="s">
        <v>33</v>
      </c>
      <c r="T872" t="str" cm="1">
        <f t="array" ref="T872:U872">_xlfn.TEXTSPLIT(S872,"/")</f>
        <v>theater</v>
      </c>
      <c r="U872" t="str">
        <v>plays</v>
      </c>
    </row>
    <row r="873" spans="1:21" ht="31.5" x14ac:dyDescent="0.25">
      <c r="A873">
        <v>871</v>
      </c>
      <c r="B873" t="s">
        <v>1774</v>
      </c>
      <c r="C873" s="3" t="s">
        <v>1775</v>
      </c>
      <c r="D873" s="16">
        <v>71500</v>
      </c>
      <c r="E873">
        <v>194912</v>
      </c>
      <c r="F873" t="str">
        <f t="shared" si="68"/>
        <v>Greater than or equal to 50000</v>
      </c>
      <c r="G873" s="19">
        <f t="shared" si="69"/>
        <v>272.6041958041958</v>
      </c>
      <c r="H873" t="s">
        <v>20</v>
      </c>
      <c r="I873">
        <v>2320</v>
      </c>
      <c r="J873" s="10">
        <f t="shared" si="65"/>
        <v>84.013793103448279</v>
      </c>
      <c r="K873" t="s">
        <v>21</v>
      </c>
      <c r="L873" t="s">
        <v>22</v>
      </c>
      <c r="M873">
        <v>1509512400</v>
      </c>
      <c r="N873">
        <v>1511071200</v>
      </c>
      <c r="O873" s="8">
        <f t="shared" si="66"/>
        <v>43040.208333333328</v>
      </c>
      <c r="P873" s="8">
        <f t="shared" si="67"/>
        <v>43058.25</v>
      </c>
      <c r="Q873" t="b">
        <v>0</v>
      </c>
      <c r="R873" t="b">
        <v>1</v>
      </c>
      <c r="S873" t="s">
        <v>33</v>
      </c>
      <c r="T873" t="str" cm="1">
        <f t="array" ref="T873:U873">_xlfn.TEXTSPLIT(S873,"/")</f>
        <v>theater</v>
      </c>
      <c r="U873" t="str">
        <v>plays</v>
      </c>
    </row>
    <row r="874" spans="1:2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tr">
        <f t="shared" si="68"/>
        <v>1000 to 4999</v>
      </c>
      <c r="G874" s="19">
        <f t="shared" si="69"/>
        <v>170.04255319148936</v>
      </c>
      <c r="H874" t="s">
        <v>20</v>
      </c>
      <c r="I874">
        <v>81</v>
      </c>
      <c r="J874" s="10">
        <f t="shared" si="65"/>
        <v>98.666666666666671</v>
      </c>
      <c r="K874" t="s">
        <v>26</v>
      </c>
      <c r="L874" t="s">
        <v>27</v>
      </c>
      <c r="M874">
        <v>1535950800</v>
      </c>
      <c r="N874">
        <v>1536382800</v>
      </c>
      <c r="O874" s="8">
        <f t="shared" si="66"/>
        <v>43346.208333333328</v>
      </c>
      <c r="P874" s="8">
        <f t="shared" si="67"/>
        <v>43351.208333333328</v>
      </c>
      <c r="Q874" t="b">
        <v>0</v>
      </c>
      <c r="R874" t="b">
        <v>0</v>
      </c>
      <c r="S874" t="s">
        <v>474</v>
      </c>
      <c r="T874" t="str" cm="1">
        <f t="array" ref="T874:U874">_xlfn.TEXTSPLIT(S874,"/")</f>
        <v>film &amp; video</v>
      </c>
      <c r="U874" t="str">
        <v>science fiction</v>
      </c>
    </row>
    <row r="875" spans="1:2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tr">
        <f t="shared" si="68"/>
        <v>40000 to 44999</v>
      </c>
      <c r="G875" s="19">
        <f t="shared" si="69"/>
        <v>188.28503562945369</v>
      </c>
      <c r="H875" t="s">
        <v>20</v>
      </c>
      <c r="I875">
        <v>1887</v>
      </c>
      <c r="J875" s="10">
        <f t="shared" si="65"/>
        <v>42.007419183889773</v>
      </c>
      <c r="K875" t="s">
        <v>21</v>
      </c>
      <c r="L875" t="s">
        <v>22</v>
      </c>
      <c r="M875">
        <v>1389160800</v>
      </c>
      <c r="N875">
        <v>1389592800</v>
      </c>
      <c r="O875" s="8">
        <f t="shared" si="66"/>
        <v>41647.25</v>
      </c>
      <c r="P875" s="8">
        <f t="shared" si="67"/>
        <v>41652.25</v>
      </c>
      <c r="Q875" t="b">
        <v>0</v>
      </c>
      <c r="R875" t="b">
        <v>0</v>
      </c>
      <c r="S875" t="s">
        <v>122</v>
      </c>
      <c r="T875" t="str" cm="1">
        <f t="array" ref="T875:U875">_xlfn.TEXTSPLIT(S875,"/")</f>
        <v>photography</v>
      </c>
      <c r="U875" t="str">
        <v>photography books</v>
      </c>
    </row>
    <row r="876" spans="1:2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tr">
        <f t="shared" si="68"/>
        <v>40000 to 44999</v>
      </c>
      <c r="G876" s="19">
        <f t="shared" si="69"/>
        <v>346.93532338308455</v>
      </c>
      <c r="H876" t="s">
        <v>20</v>
      </c>
      <c r="I876">
        <v>4358</v>
      </c>
      <c r="J876" s="10">
        <f t="shared" si="65"/>
        <v>32.002753556677376</v>
      </c>
      <c r="K876" t="s">
        <v>21</v>
      </c>
      <c r="L876" t="s">
        <v>22</v>
      </c>
      <c r="M876">
        <v>1271998800</v>
      </c>
      <c r="N876">
        <v>1275282000</v>
      </c>
      <c r="O876" s="8">
        <f t="shared" si="66"/>
        <v>40291.208333333336</v>
      </c>
      <c r="P876" s="8">
        <f t="shared" si="67"/>
        <v>40329.208333333336</v>
      </c>
      <c r="Q876" t="b">
        <v>0</v>
      </c>
      <c r="R876" t="b">
        <v>1</v>
      </c>
      <c r="S876" t="s">
        <v>122</v>
      </c>
      <c r="T876" t="str" cm="1">
        <f t="array" ref="T876:U876">_xlfn.TEXTSPLIT(S876,"/")</f>
        <v>photography</v>
      </c>
      <c r="U876" t="str">
        <v>photography books</v>
      </c>
    </row>
    <row r="877" spans="1:2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tr">
        <f t="shared" si="68"/>
        <v>5000 to 9999</v>
      </c>
      <c r="G877" s="19">
        <f t="shared" si="69"/>
        <v>69.177215189873422</v>
      </c>
      <c r="H877" t="s">
        <v>14</v>
      </c>
      <c r="I877">
        <v>67</v>
      </c>
      <c r="J877" s="10">
        <f t="shared" si="65"/>
        <v>81.567164179104481</v>
      </c>
      <c r="K877" t="s">
        <v>21</v>
      </c>
      <c r="L877" t="s">
        <v>22</v>
      </c>
      <c r="M877">
        <v>1294898400</v>
      </c>
      <c r="N877">
        <v>1294984800</v>
      </c>
      <c r="O877" s="8">
        <f t="shared" si="66"/>
        <v>40556.25</v>
      </c>
      <c r="P877" s="8">
        <f t="shared" si="67"/>
        <v>40557.25</v>
      </c>
      <c r="Q877" t="b">
        <v>0</v>
      </c>
      <c r="R877" t="b">
        <v>0</v>
      </c>
      <c r="S877" t="s">
        <v>23</v>
      </c>
      <c r="T877" t="str" cm="1">
        <f t="array" ref="T877:U877">_xlfn.TEXTSPLIT(S877,"/")</f>
        <v>music</v>
      </c>
      <c r="U877" t="str">
        <v>rock</v>
      </c>
    </row>
    <row r="878" spans="1:21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tr">
        <f t="shared" si="68"/>
        <v>5000 to 9999</v>
      </c>
      <c r="G878" s="19">
        <f t="shared" si="69"/>
        <v>25.433734939759034</v>
      </c>
      <c r="H878" t="s">
        <v>14</v>
      </c>
      <c r="I878">
        <v>57</v>
      </c>
      <c r="J878" s="10">
        <f t="shared" si="65"/>
        <v>37.035087719298247</v>
      </c>
      <c r="K878" t="s">
        <v>15</v>
      </c>
      <c r="L878" t="s">
        <v>16</v>
      </c>
      <c r="M878">
        <v>1559970000</v>
      </c>
      <c r="N878">
        <v>1562043600</v>
      </c>
      <c r="O878" s="8">
        <f t="shared" si="66"/>
        <v>43624.208333333328</v>
      </c>
      <c r="P878" s="8">
        <f t="shared" si="67"/>
        <v>43648.208333333328</v>
      </c>
      <c r="Q878" t="b">
        <v>0</v>
      </c>
      <c r="R878" t="b">
        <v>0</v>
      </c>
      <c r="S878" t="s">
        <v>122</v>
      </c>
      <c r="T878" t="str" cm="1">
        <f t="array" ref="T878:U878">_xlfn.TEXTSPLIT(S878,"/")</f>
        <v>photography</v>
      </c>
      <c r="U878" t="str">
        <v>photography books</v>
      </c>
    </row>
    <row r="879" spans="1:2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tr">
        <f t="shared" si="68"/>
        <v>Greater than or equal to 50000</v>
      </c>
      <c r="G879" s="19">
        <f t="shared" si="69"/>
        <v>77.400977995110026</v>
      </c>
      <c r="H879" t="s">
        <v>14</v>
      </c>
      <c r="I879">
        <v>1229</v>
      </c>
      <c r="J879" s="10">
        <f t="shared" si="65"/>
        <v>103.033360455655</v>
      </c>
      <c r="K879" t="s">
        <v>21</v>
      </c>
      <c r="L879" t="s">
        <v>22</v>
      </c>
      <c r="M879">
        <v>1469509200</v>
      </c>
      <c r="N879">
        <v>1469595600</v>
      </c>
      <c r="O879" s="8">
        <f t="shared" si="66"/>
        <v>42577.208333333328</v>
      </c>
      <c r="P879" s="8">
        <f t="shared" si="67"/>
        <v>42578.208333333328</v>
      </c>
      <c r="Q879" t="b">
        <v>0</v>
      </c>
      <c r="R879" t="b">
        <v>0</v>
      </c>
      <c r="S879" t="s">
        <v>17</v>
      </c>
      <c r="T879" t="str" cm="1">
        <f t="array" ref="T879:U879">_xlfn.TEXTSPLIT(S879,"/")</f>
        <v>food</v>
      </c>
      <c r="U879" t="str">
        <v>food trucks</v>
      </c>
    </row>
    <row r="880" spans="1:2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tr">
        <f t="shared" si="68"/>
        <v>1000 to 4999</v>
      </c>
      <c r="G880" s="19">
        <f t="shared" si="69"/>
        <v>37.481481481481481</v>
      </c>
      <c r="H880" t="s">
        <v>14</v>
      </c>
      <c r="I880">
        <v>12</v>
      </c>
      <c r="J880" s="10">
        <f t="shared" si="65"/>
        <v>84.333333333333329</v>
      </c>
      <c r="K880" t="s">
        <v>107</v>
      </c>
      <c r="L880" t="s">
        <v>108</v>
      </c>
      <c r="M880">
        <v>1579068000</v>
      </c>
      <c r="N880">
        <v>1581141600</v>
      </c>
      <c r="O880" s="8">
        <f t="shared" si="66"/>
        <v>43845.25</v>
      </c>
      <c r="P880" s="8">
        <f t="shared" si="67"/>
        <v>43869.25</v>
      </c>
      <c r="Q880" t="b">
        <v>0</v>
      </c>
      <c r="R880" t="b">
        <v>0</v>
      </c>
      <c r="S880" t="s">
        <v>148</v>
      </c>
      <c r="T880" t="str" cm="1">
        <f t="array" ref="T880:U880">_xlfn.TEXTSPLIT(S880,"/")</f>
        <v>music</v>
      </c>
      <c r="U880" t="str">
        <v>metal</v>
      </c>
    </row>
    <row r="881" spans="1:2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tr">
        <f t="shared" si="68"/>
        <v>1000 to 4999</v>
      </c>
      <c r="G881" s="19">
        <f t="shared" si="69"/>
        <v>543.79999999999995</v>
      </c>
      <c r="H881" t="s">
        <v>20</v>
      </c>
      <c r="I881">
        <v>53</v>
      </c>
      <c r="J881" s="10">
        <f t="shared" si="65"/>
        <v>102.60377358490567</v>
      </c>
      <c r="K881" t="s">
        <v>21</v>
      </c>
      <c r="L881" t="s">
        <v>22</v>
      </c>
      <c r="M881">
        <v>1487743200</v>
      </c>
      <c r="N881">
        <v>1488520800</v>
      </c>
      <c r="O881" s="8">
        <f t="shared" si="66"/>
        <v>42788.25</v>
      </c>
      <c r="P881" s="8">
        <f t="shared" si="67"/>
        <v>42797.25</v>
      </c>
      <c r="Q881" t="b">
        <v>0</v>
      </c>
      <c r="R881" t="b">
        <v>0</v>
      </c>
      <c r="S881" t="s">
        <v>68</v>
      </c>
      <c r="T881" t="str" cm="1">
        <f t="array" ref="T881:U881">_xlfn.TEXTSPLIT(S881,"/")</f>
        <v>publishing</v>
      </c>
      <c r="U881" t="str">
        <v>nonfiction</v>
      </c>
    </row>
    <row r="882" spans="1:2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tr">
        <f t="shared" si="68"/>
        <v>Greater than or equal to 50000</v>
      </c>
      <c r="G882" s="19">
        <f t="shared" si="69"/>
        <v>228.52189349112427</v>
      </c>
      <c r="H882" t="s">
        <v>20</v>
      </c>
      <c r="I882">
        <v>2414</v>
      </c>
      <c r="J882" s="10">
        <f t="shared" si="65"/>
        <v>79.992129246064621</v>
      </c>
      <c r="K882" t="s">
        <v>21</v>
      </c>
      <c r="L882" t="s">
        <v>22</v>
      </c>
      <c r="M882">
        <v>1563685200</v>
      </c>
      <c r="N882">
        <v>1563858000</v>
      </c>
      <c r="O882" s="8">
        <f t="shared" si="66"/>
        <v>43667.208333333328</v>
      </c>
      <c r="P882" s="8">
        <f t="shared" si="67"/>
        <v>43669.208333333328</v>
      </c>
      <c r="Q882" t="b">
        <v>0</v>
      </c>
      <c r="R882" t="b">
        <v>0</v>
      </c>
      <c r="S882" t="s">
        <v>50</v>
      </c>
      <c r="T882" t="str" cm="1">
        <f t="array" ref="T882:U882">_xlfn.TEXTSPLIT(S882,"/")</f>
        <v>music</v>
      </c>
      <c r="U882" t="str">
        <v>electric music</v>
      </c>
    </row>
    <row r="883" spans="1:2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tr">
        <f t="shared" si="68"/>
        <v>Greater than or equal to 50000</v>
      </c>
      <c r="G883" s="19">
        <f t="shared" si="69"/>
        <v>38.948339483394832</v>
      </c>
      <c r="H883" t="s">
        <v>14</v>
      </c>
      <c r="I883">
        <v>452</v>
      </c>
      <c r="J883" s="10">
        <f t="shared" si="65"/>
        <v>70.055309734513273</v>
      </c>
      <c r="K883" t="s">
        <v>21</v>
      </c>
      <c r="L883" t="s">
        <v>22</v>
      </c>
      <c r="M883">
        <v>1436418000</v>
      </c>
      <c r="N883">
        <v>1438923600</v>
      </c>
      <c r="O883" s="8">
        <f t="shared" si="66"/>
        <v>42194.208333333328</v>
      </c>
      <c r="P883" s="8">
        <f t="shared" si="67"/>
        <v>42223.208333333328</v>
      </c>
      <c r="Q883" t="b">
        <v>0</v>
      </c>
      <c r="R883" t="b">
        <v>1</v>
      </c>
      <c r="S883" t="s">
        <v>33</v>
      </c>
      <c r="T883" t="str" cm="1">
        <f t="array" ref="T883:U883">_xlfn.TEXTSPLIT(S883,"/")</f>
        <v>theater</v>
      </c>
      <c r="U883" t="str">
        <v>plays</v>
      </c>
    </row>
    <row r="884" spans="1:21" x14ac:dyDescent="0.25">
      <c r="A884">
        <v>882</v>
      </c>
      <c r="B884" t="s">
        <v>1796</v>
      </c>
      <c r="C884" s="3" t="s">
        <v>1797</v>
      </c>
      <c r="D884" s="16">
        <v>800</v>
      </c>
      <c r="E884">
        <v>2960</v>
      </c>
      <c r="F884" t="str">
        <f t="shared" si="68"/>
        <v>Less Than 1000</v>
      </c>
      <c r="G884" s="19">
        <f t="shared" si="69"/>
        <v>370</v>
      </c>
      <c r="H884" t="s">
        <v>20</v>
      </c>
      <c r="I884">
        <v>80</v>
      </c>
      <c r="J884" s="10">
        <f t="shared" si="65"/>
        <v>37</v>
      </c>
      <c r="K884" t="s">
        <v>21</v>
      </c>
      <c r="L884" t="s">
        <v>22</v>
      </c>
      <c r="M884">
        <v>1421820000</v>
      </c>
      <c r="N884">
        <v>1422165600</v>
      </c>
      <c r="O884" s="8">
        <f t="shared" si="66"/>
        <v>42025.25</v>
      </c>
      <c r="P884" s="8">
        <f t="shared" si="67"/>
        <v>42029.25</v>
      </c>
      <c r="Q884" t="b">
        <v>0</v>
      </c>
      <c r="R884" t="b">
        <v>0</v>
      </c>
      <c r="S884" t="s">
        <v>33</v>
      </c>
      <c r="T884" t="str" cm="1">
        <f t="array" ref="T884:U884">_xlfn.TEXTSPLIT(S884,"/")</f>
        <v>theater</v>
      </c>
      <c r="U884" t="str">
        <v>plays</v>
      </c>
    </row>
    <row r="885" spans="1:21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tr">
        <f t="shared" si="68"/>
        <v>1000 to 4999</v>
      </c>
      <c r="G885" s="19">
        <f t="shared" si="69"/>
        <v>237.91176470588232</v>
      </c>
      <c r="H885" t="s">
        <v>20</v>
      </c>
      <c r="I885">
        <v>193</v>
      </c>
      <c r="J885" s="10">
        <f t="shared" si="65"/>
        <v>41.911917098445599</v>
      </c>
      <c r="K885" t="s">
        <v>21</v>
      </c>
      <c r="L885" t="s">
        <v>22</v>
      </c>
      <c r="M885">
        <v>1274763600</v>
      </c>
      <c r="N885">
        <v>1277874000</v>
      </c>
      <c r="O885" s="8">
        <f t="shared" si="66"/>
        <v>40323.208333333336</v>
      </c>
      <c r="P885" s="8">
        <f t="shared" si="67"/>
        <v>40359.208333333336</v>
      </c>
      <c r="Q885" t="b">
        <v>0</v>
      </c>
      <c r="R885" t="b">
        <v>0</v>
      </c>
      <c r="S885" t="s">
        <v>100</v>
      </c>
      <c r="T885" t="str" cm="1">
        <f t="array" ref="T885:U885">_xlfn.TEXTSPLIT(S885,"/")</f>
        <v>film &amp; video</v>
      </c>
      <c r="U885" t="str">
        <v>shorts</v>
      </c>
    </row>
    <row r="886" spans="1:2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tr">
        <f t="shared" si="68"/>
        <v>Greater than or equal to 50000</v>
      </c>
      <c r="G886" s="19">
        <f t="shared" si="69"/>
        <v>64.036299765807954</v>
      </c>
      <c r="H886" t="s">
        <v>14</v>
      </c>
      <c r="I886">
        <v>1886</v>
      </c>
      <c r="J886" s="10">
        <f t="shared" si="65"/>
        <v>57.992576882290564</v>
      </c>
      <c r="K886" t="s">
        <v>21</v>
      </c>
      <c r="L886" t="s">
        <v>22</v>
      </c>
      <c r="M886">
        <v>1399179600</v>
      </c>
      <c r="N886">
        <v>1399352400</v>
      </c>
      <c r="O886" s="8">
        <f t="shared" si="66"/>
        <v>41763.208333333336</v>
      </c>
      <c r="P886" s="8">
        <f t="shared" si="67"/>
        <v>41765.208333333336</v>
      </c>
      <c r="Q886" t="b">
        <v>0</v>
      </c>
      <c r="R886" t="b">
        <v>1</v>
      </c>
      <c r="S886" t="s">
        <v>33</v>
      </c>
      <c r="T886" t="str" cm="1">
        <f t="array" ref="T886:U886">_xlfn.TEXTSPLIT(S886,"/")</f>
        <v>theater</v>
      </c>
      <c r="U886" t="str">
        <v>plays</v>
      </c>
    </row>
    <row r="887" spans="1:21" x14ac:dyDescent="0.25">
      <c r="A887">
        <v>885</v>
      </c>
      <c r="B887" t="s">
        <v>1802</v>
      </c>
      <c r="C887" s="3" t="s">
        <v>1803</v>
      </c>
      <c r="D887" s="16">
        <v>1800</v>
      </c>
      <c r="E887">
        <v>2129</v>
      </c>
      <c r="F887" t="str">
        <f t="shared" si="68"/>
        <v>1000 to 4999</v>
      </c>
      <c r="G887" s="19">
        <f t="shared" si="69"/>
        <v>118.27777777777777</v>
      </c>
      <c r="H887" t="s">
        <v>20</v>
      </c>
      <c r="I887">
        <v>52</v>
      </c>
      <c r="J887" s="10">
        <f t="shared" si="65"/>
        <v>40.942307692307693</v>
      </c>
      <c r="K887" t="s">
        <v>21</v>
      </c>
      <c r="L887" t="s">
        <v>22</v>
      </c>
      <c r="M887">
        <v>1275800400</v>
      </c>
      <c r="N887">
        <v>1279083600</v>
      </c>
      <c r="O887" s="8">
        <f t="shared" si="66"/>
        <v>40335.208333333336</v>
      </c>
      <c r="P887" s="8">
        <f t="shared" si="67"/>
        <v>40373.208333333336</v>
      </c>
      <c r="Q887" t="b">
        <v>0</v>
      </c>
      <c r="R887" t="b">
        <v>0</v>
      </c>
      <c r="S887" t="s">
        <v>33</v>
      </c>
      <c r="T887" t="str" cm="1">
        <f t="array" ref="T887:U887">_xlfn.TEXTSPLIT(S887,"/")</f>
        <v>theater</v>
      </c>
      <c r="U887" t="str">
        <v>plays</v>
      </c>
    </row>
    <row r="888" spans="1:2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tr">
        <f t="shared" si="68"/>
        <v>Greater than or equal to 50000</v>
      </c>
      <c r="G888" s="19">
        <f t="shared" si="69"/>
        <v>84.824037184594957</v>
      </c>
      <c r="H888" t="s">
        <v>14</v>
      </c>
      <c r="I888">
        <v>1825</v>
      </c>
      <c r="J888" s="10">
        <f t="shared" si="65"/>
        <v>69.9972602739726</v>
      </c>
      <c r="K888" t="s">
        <v>21</v>
      </c>
      <c r="L888" t="s">
        <v>22</v>
      </c>
      <c r="M888">
        <v>1282798800</v>
      </c>
      <c r="N888">
        <v>1284354000</v>
      </c>
      <c r="O888" s="8">
        <f t="shared" si="66"/>
        <v>40416.208333333336</v>
      </c>
      <c r="P888" s="8">
        <f t="shared" si="67"/>
        <v>40434.208333333336</v>
      </c>
      <c r="Q888" t="b">
        <v>0</v>
      </c>
      <c r="R888" t="b">
        <v>0</v>
      </c>
      <c r="S888" t="s">
        <v>60</v>
      </c>
      <c r="T888" t="str" cm="1">
        <f t="array" ref="T888:U888">_xlfn.TEXTSPLIT(S888,"/")</f>
        <v>music</v>
      </c>
      <c r="U888" t="str">
        <v>indie rock</v>
      </c>
    </row>
    <row r="889" spans="1:21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tr">
        <f t="shared" si="68"/>
        <v>5000 to 9999</v>
      </c>
      <c r="G889" s="19">
        <f t="shared" si="69"/>
        <v>29.346153846153843</v>
      </c>
      <c r="H889" t="s">
        <v>14</v>
      </c>
      <c r="I889">
        <v>31</v>
      </c>
      <c r="J889" s="10">
        <f t="shared" si="65"/>
        <v>73.838709677419359</v>
      </c>
      <c r="K889" t="s">
        <v>21</v>
      </c>
      <c r="L889" t="s">
        <v>22</v>
      </c>
      <c r="M889">
        <v>1437109200</v>
      </c>
      <c r="N889">
        <v>1441170000</v>
      </c>
      <c r="O889" s="8">
        <f t="shared" si="66"/>
        <v>42202.208333333328</v>
      </c>
      <c r="P889" s="8">
        <f t="shared" si="67"/>
        <v>42249.208333333328</v>
      </c>
      <c r="Q889" t="b">
        <v>0</v>
      </c>
      <c r="R889" t="b">
        <v>1</v>
      </c>
      <c r="S889" t="s">
        <v>33</v>
      </c>
      <c r="T889" t="str" cm="1">
        <f t="array" ref="T889:U889">_xlfn.TEXTSPLIT(S889,"/")</f>
        <v>theater</v>
      </c>
      <c r="U889" t="str">
        <v>plays</v>
      </c>
    </row>
    <row r="890" spans="1:21" ht="31.5" x14ac:dyDescent="0.25">
      <c r="A890">
        <v>888</v>
      </c>
      <c r="B890" t="s">
        <v>1808</v>
      </c>
      <c r="C890" s="3" t="s">
        <v>1809</v>
      </c>
      <c r="D890" s="16">
        <v>5800</v>
      </c>
      <c r="E890">
        <v>12174</v>
      </c>
      <c r="F890" t="str">
        <f t="shared" si="68"/>
        <v>5000 to 9999</v>
      </c>
      <c r="G890" s="19">
        <f t="shared" si="69"/>
        <v>209.89655172413794</v>
      </c>
      <c r="H890" t="s">
        <v>20</v>
      </c>
      <c r="I890">
        <v>290</v>
      </c>
      <c r="J890" s="10">
        <f t="shared" si="65"/>
        <v>41.979310344827589</v>
      </c>
      <c r="K890" t="s">
        <v>21</v>
      </c>
      <c r="L890" t="s">
        <v>22</v>
      </c>
      <c r="M890">
        <v>1491886800</v>
      </c>
      <c r="N890">
        <v>1493528400</v>
      </c>
      <c r="O890" s="8">
        <f t="shared" si="66"/>
        <v>42836.208333333328</v>
      </c>
      <c r="P890" s="8">
        <f t="shared" si="67"/>
        <v>42855.208333333328</v>
      </c>
      <c r="Q890" t="b">
        <v>0</v>
      </c>
      <c r="R890" t="b">
        <v>0</v>
      </c>
      <c r="S890" t="s">
        <v>33</v>
      </c>
      <c r="T890" t="str" cm="1">
        <f t="array" ref="T890:U890">_xlfn.TEXTSPLIT(S890,"/")</f>
        <v>theater</v>
      </c>
      <c r="U890" t="str">
        <v>plays</v>
      </c>
    </row>
    <row r="891" spans="1:2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tr">
        <f t="shared" si="68"/>
        <v>5000 to 9999</v>
      </c>
      <c r="G891" s="19">
        <f t="shared" si="69"/>
        <v>169.78571428571431</v>
      </c>
      <c r="H891" t="s">
        <v>20</v>
      </c>
      <c r="I891">
        <v>122</v>
      </c>
      <c r="J891" s="10">
        <f t="shared" si="65"/>
        <v>77.93442622950819</v>
      </c>
      <c r="K891" t="s">
        <v>21</v>
      </c>
      <c r="L891" t="s">
        <v>22</v>
      </c>
      <c r="M891">
        <v>1394600400</v>
      </c>
      <c r="N891">
        <v>1395205200</v>
      </c>
      <c r="O891" s="8">
        <f t="shared" si="66"/>
        <v>41710.208333333336</v>
      </c>
      <c r="P891" s="8">
        <f t="shared" si="67"/>
        <v>41717.208333333336</v>
      </c>
      <c r="Q891" t="b">
        <v>0</v>
      </c>
      <c r="R891" t="b">
        <v>1</v>
      </c>
      <c r="S891" t="s">
        <v>50</v>
      </c>
      <c r="T891" t="str" cm="1">
        <f t="array" ref="T891:U891">_xlfn.TEXTSPLIT(S891,"/")</f>
        <v>music</v>
      </c>
      <c r="U891" t="str">
        <v>electric music</v>
      </c>
    </row>
    <row r="892" spans="1:2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tr">
        <f t="shared" si="68"/>
        <v>Greater than or equal to 50000</v>
      </c>
      <c r="G892" s="19">
        <f t="shared" si="69"/>
        <v>115.95907738095239</v>
      </c>
      <c r="H892" t="s">
        <v>20</v>
      </c>
      <c r="I892">
        <v>1470</v>
      </c>
      <c r="J892" s="10">
        <f t="shared" si="65"/>
        <v>106.01972789115646</v>
      </c>
      <c r="K892" t="s">
        <v>21</v>
      </c>
      <c r="L892" t="s">
        <v>22</v>
      </c>
      <c r="M892">
        <v>1561352400</v>
      </c>
      <c r="N892">
        <v>1561438800</v>
      </c>
      <c r="O892" s="8">
        <f t="shared" si="66"/>
        <v>43640.208333333328</v>
      </c>
      <c r="P892" s="8">
        <f t="shared" si="67"/>
        <v>43641.208333333328</v>
      </c>
      <c r="Q892" t="b">
        <v>0</v>
      </c>
      <c r="R892" t="b">
        <v>0</v>
      </c>
      <c r="S892" t="s">
        <v>60</v>
      </c>
      <c r="T892" t="str" cm="1">
        <f t="array" ref="T892:U892">_xlfn.TEXTSPLIT(S892,"/")</f>
        <v>music</v>
      </c>
      <c r="U892" t="str">
        <v>indie rock</v>
      </c>
    </row>
    <row r="893" spans="1:21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tr">
        <f t="shared" si="68"/>
        <v>1000 to 4999</v>
      </c>
      <c r="G893" s="19">
        <f t="shared" si="69"/>
        <v>258.59999999999997</v>
      </c>
      <c r="H893" t="s">
        <v>20</v>
      </c>
      <c r="I893">
        <v>165</v>
      </c>
      <c r="J893" s="10">
        <f t="shared" si="65"/>
        <v>47.018181818181816</v>
      </c>
      <c r="K893" t="s">
        <v>15</v>
      </c>
      <c r="L893" t="s">
        <v>16</v>
      </c>
      <c r="M893">
        <v>1322892000</v>
      </c>
      <c r="N893">
        <v>1326693600</v>
      </c>
      <c r="O893" s="8">
        <f t="shared" si="66"/>
        <v>40880.25</v>
      </c>
      <c r="P893" s="8">
        <f t="shared" si="67"/>
        <v>40924.25</v>
      </c>
      <c r="Q893" t="b">
        <v>0</v>
      </c>
      <c r="R893" t="b">
        <v>0</v>
      </c>
      <c r="S893" t="s">
        <v>42</v>
      </c>
      <c r="T893" t="str" cm="1">
        <f t="array" ref="T893:U893">_xlfn.TEXTSPLIT(S893,"/")</f>
        <v>film &amp; video</v>
      </c>
      <c r="U893" t="str">
        <v>documentary</v>
      </c>
    </row>
    <row r="894" spans="1:2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tr">
        <f t="shared" si="68"/>
        <v>5000 to 9999</v>
      </c>
      <c r="G894" s="19">
        <f t="shared" si="69"/>
        <v>230.58333333333331</v>
      </c>
      <c r="H894" t="s">
        <v>20</v>
      </c>
      <c r="I894">
        <v>182</v>
      </c>
      <c r="J894" s="10">
        <f t="shared" si="65"/>
        <v>76.016483516483518</v>
      </c>
      <c r="K894" t="s">
        <v>21</v>
      </c>
      <c r="L894" t="s">
        <v>22</v>
      </c>
      <c r="M894">
        <v>1274418000</v>
      </c>
      <c r="N894">
        <v>1277960400</v>
      </c>
      <c r="O894" s="8">
        <f t="shared" si="66"/>
        <v>40319.208333333336</v>
      </c>
      <c r="P894" s="8">
        <f t="shared" si="67"/>
        <v>40360.208333333336</v>
      </c>
      <c r="Q894" t="b">
        <v>0</v>
      </c>
      <c r="R894" t="b">
        <v>0</v>
      </c>
      <c r="S894" t="s">
        <v>206</v>
      </c>
      <c r="T894" t="str" cm="1">
        <f t="array" ref="T894:U894">_xlfn.TEXTSPLIT(S894,"/")</f>
        <v>publishing</v>
      </c>
      <c r="U894" t="str">
        <v>translations</v>
      </c>
    </row>
    <row r="895" spans="1:2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tr">
        <f t="shared" si="68"/>
        <v>5000 to 9999</v>
      </c>
      <c r="G895" s="19">
        <f t="shared" si="69"/>
        <v>128.21428571428572</v>
      </c>
      <c r="H895" t="s">
        <v>20</v>
      </c>
      <c r="I895">
        <v>199</v>
      </c>
      <c r="J895" s="10">
        <f t="shared" si="65"/>
        <v>54.120603015075375</v>
      </c>
      <c r="K895" t="s">
        <v>107</v>
      </c>
      <c r="L895" t="s">
        <v>108</v>
      </c>
      <c r="M895">
        <v>1434344400</v>
      </c>
      <c r="N895">
        <v>1434690000</v>
      </c>
      <c r="O895" s="8">
        <f t="shared" si="66"/>
        <v>42170.208333333328</v>
      </c>
      <c r="P895" s="8">
        <f t="shared" si="67"/>
        <v>42174.208333333328</v>
      </c>
      <c r="Q895" t="b">
        <v>0</v>
      </c>
      <c r="R895" t="b">
        <v>1</v>
      </c>
      <c r="S895" t="s">
        <v>42</v>
      </c>
      <c r="T895" t="str" cm="1">
        <f t="array" ref="T895:U895">_xlfn.TEXTSPLIT(S895,"/")</f>
        <v>film &amp; video</v>
      </c>
      <c r="U895" t="str">
        <v>documentary</v>
      </c>
    </row>
    <row r="896" spans="1:2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tr">
        <f t="shared" si="68"/>
        <v>1000 to 4999</v>
      </c>
      <c r="G896" s="19">
        <f t="shared" si="69"/>
        <v>188.70588235294116</v>
      </c>
      <c r="H896" t="s">
        <v>20</v>
      </c>
      <c r="I896">
        <v>56</v>
      </c>
      <c r="J896" s="10">
        <f t="shared" si="65"/>
        <v>57.285714285714285</v>
      </c>
      <c r="K896" t="s">
        <v>40</v>
      </c>
      <c r="L896" t="s">
        <v>41</v>
      </c>
      <c r="M896">
        <v>1373518800</v>
      </c>
      <c r="N896">
        <v>1376110800</v>
      </c>
      <c r="O896" s="8">
        <f t="shared" si="66"/>
        <v>41466.208333333336</v>
      </c>
      <c r="P896" s="8">
        <f t="shared" si="67"/>
        <v>41496.208333333336</v>
      </c>
      <c r="Q896" t="b">
        <v>0</v>
      </c>
      <c r="R896" t="b">
        <v>1</v>
      </c>
      <c r="S896" t="s">
        <v>269</v>
      </c>
      <c r="T896" t="str" cm="1">
        <f t="array" ref="T896:U896">_xlfn.TEXTSPLIT(S896,"/")</f>
        <v>film &amp; video</v>
      </c>
      <c r="U896" t="str">
        <v>television</v>
      </c>
    </row>
    <row r="897" spans="1:21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tr">
        <f t="shared" si="68"/>
        <v>Greater than or equal to 50000</v>
      </c>
      <c r="G897" s="19">
        <f t="shared" si="69"/>
        <v>6.9511889862327907</v>
      </c>
      <c r="H897" t="s">
        <v>14</v>
      </c>
      <c r="I897">
        <v>107</v>
      </c>
      <c r="J897" s="10">
        <f t="shared" si="65"/>
        <v>103.81308411214954</v>
      </c>
      <c r="K897" t="s">
        <v>21</v>
      </c>
      <c r="L897" t="s">
        <v>22</v>
      </c>
      <c r="M897">
        <v>1517637600</v>
      </c>
      <c r="N897">
        <v>1518415200</v>
      </c>
      <c r="O897" s="8">
        <f t="shared" si="66"/>
        <v>43134.25</v>
      </c>
      <c r="P897" s="8">
        <f t="shared" si="67"/>
        <v>43143.25</v>
      </c>
      <c r="Q897" t="b">
        <v>0</v>
      </c>
      <c r="R897" t="b">
        <v>0</v>
      </c>
      <c r="S897" t="s">
        <v>33</v>
      </c>
      <c r="T897" t="str" cm="1">
        <f t="array" ref="T897:U897">_xlfn.TEXTSPLIT(S897,"/")</f>
        <v>theater</v>
      </c>
      <c r="U897" t="str">
        <v>plays</v>
      </c>
    </row>
    <row r="898" spans="1:21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tr">
        <f t="shared" si="68"/>
        <v>15000 to 19999</v>
      </c>
      <c r="G898" s="19">
        <f t="shared" si="69"/>
        <v>774.43434343434342</v>
      </c>
      <c r="H898" t="s">
        <v>20</v>
      </c>
      <c r="I898">
        <v>1460</v>
      </c>
      <c r="J898" s="10">
        <f t="shared" ref="J898:J961" si="70">IFERROR(E898/I898,0)</f>
        <v>105.02602739726028</v>
      </c>
      <c r="K898" t="s">
        <v>26</v>
      </c>
      <c r="L898" t="s">
        <v>27</v>
      </c>
      <c r="M898">
        <v>1310619600</v>
      </c>
      <c r="N898">
        <v>1310878800</v>
      </c>
      <c r="O898" s="8">
        <f t="shared" ref="O898:O961" si="71">(((M898/60)/60)/24)+DATE(1970,1,1)</f>
        <v>40738.208333333336</v>
      </c>
      <c r="P898" s="8">
        <f t="shared" ref="P898:P961" si="72">(((N898/60)/60)/24)+DATE(1970,1,1)</f>
        <v>40741.208333333336</v>
      </c>
      <c r="Q898" t="b">
        <v>0</v>
      </c>
      <c r="R898" t="b">
        <v>1</v>
      </c>
      <c r="S898" t="s">
        <v>17</v>
      </c>
      <c r="T898" t="str" cm="1">
        <f t="array" ref="T898:U898">_xlfn.TEXTSPLIT(S898,"/")</f>
        <v>food</v>
      </c>
      <c r="U898" t="str">
        <v>food trucks</v>
      </c>
    </row>
    <row r="899" spans="1:2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tr">
        <f t="shared" ref="F899:F962" si="73">IF(D899&lt;1000,"Less Than 1000",IF(AND(D899&gt;=1000,D899&lt;=4999),"1000 to 4999",IF(AND(D899&gt;=5000,D899&lt;=9999),"5000 to 9999",IF(AND(D899&gt;=10000,D899&lt;=14999),"10000 to 14999",IF(AND(D899&gt;=15000,D899&lt;=19999),"15000 to 19999",IF(AND(D899&gt;=20000,D899&lt;=24999),"20000 to 24999",IF(AND(D899&gt;=25000,D899&lt;=29999),"25000 to 29999",IF(AND(D899&gt;=30000,D899&lt;=34999),"30000 to 34999",IF(AND(D899&gt;=35000,D899&lt;=39999),"35000 to 39999",IF(AND(D899&gt;=40000,D899&lt;=44999),"40000 to 44999",IF(AND(D899&gt;=45000,D899&lt;=49999),"45000 to 49999",IF(D899&gt;=50000,"Greater than or equal to 50000"))))))))))))</f>
        <v>5000 to 9999</v>
      </c>
      <c r="G899" s="19">
        <f t="shared" ref="G899:G962" si="74">(E899/D899)*100</f>
        <v>27.693181818181817</v>
      </c>
      <c r="H899" t="s">
        <v>14</v>
      </c>
      <c r="I899">
        <v>27</v>
      </c>
      <c r="J899" s="10">
        <f t="shared" si="70"/>
        <v>90.259259259259252</v>
      </c>
      <c r="K899" t="s">
        <v>21</v>
      </c>
      <c r="L899" t="s">
        <v>22</v>
      </c>
      <c r="M899">
        <v>1556427600</v>
      </c>
      <c r="N899">
        <v>1556600400</v>
      </c>
      <c r="O899" s="8">
        <f t="shared" si="71"/>
        <v>43583.208333333328</v>
      </c>
      <c r="P899" s="8">
        <f t="shared" si="72"/>
        <v>43585.208333333328</v>
      </c>
      <c r="Q899" t="b">
        <v>0</v>
      </c>
      <c r="R899" t="b">
        <v>0</v>
      </c>
      <c r="S899" t="s">
        <v>33</v>
      </c>
      <c r="T899" t="str" cm="1">
        <f t="array" ref="T899:U899">_xlfn.TEXTSPLIT(S899,"/")</f>
        <v>theater</v>
      </c>
      <c r="U899" t="str">
        <v>plays</v>
      </c>
    </row>
    <row r="900" spans="1:2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tr">
        <f t="shared" si="73"/>
        <v>Greater than or equal to 50000</v>
      </c>
      <c r="G900" s="19">
        <f t="shared" si="74"/>
        <v>52.479620323841424</v>
      </c>
      <c r="H900" t="s">
        <v>14</v>
      </c>
      <c r="I900">
        <v>1221</v>
      </c>
      <c r="J900" s="10">
        <f t="shared" si="70"/>
        <v>76.978705978705975</v>
      </c>
      <c r="K900" t="s">
        <v>21</v>
      </c>
      <c r="L900" t="s">
        <v>22</v>
      </c>
      <c r="M900">
        <v>1576476000</v>
      </c>
      <c r="N900">
        <v>1576994400</v>
      </c>
      <c r="O900" s="8">
        <f t="shared" si="71"/>
        <v>43815.25</v>
      </c>
      <c r="P900" s="8">
        <f t="shared" si="72"/>
        <v>43821.25</v>
      </c>
      <c r="Q900" t="b">
        <v>0</v>
      </c>
      <c r="R900" t="b">
        <v>0</v>
      </c>
      <c r="S900" t="s">
        <v>42</v>
      </c>
      <c r="T900" t="str" cm="1">
        <f t="array" ref="T900:U900">_xlfn.TEXTSPLIT(S900,"/")</f>
        <v>film &amp; video</v>
      </c>
      <c r="U900" t="str">
        <v>documentary</v>
      </c>
    </row>
    <row r="901" spans="1:2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tr">
        <f t="shared" si="73"/>
        <v>1000 to 4999</v>
      </c>
      <c r="G901" s="19">
        <f t="shared" si="74"/>
        <v>407.09677419354841</v>
      </c>
      <c r="H901" t="s">
        <v>20</v>
      </c>
      <c r="I901">
        <v>123</v>
      </c>
      <c r="J901" s="10">
        <f t="shared" si="70"/>
        <v>102.60162601626017</v>
      </c>
      <c r="K901" t="s">
        <v>98</v>
      </c>
      <c r="L901" t="s">
        <v>99</v>
      </c>
      <c r="M901">
        <v>1381122000</v>
      </c>
      <c r="N901">
        <v>1382677200</v>
      </c>
      <c r="O901" s="8">
        <f t="shared" si="71"/>
        <v>41554.208333333336</v>
      </c>
      <c r="P901" s="8">
        <f t="shared" si="72"/>
        <v>41572.208333333336</v>
      </c>
      <c r="Q901" t="b">
        <v>0</v>
      </c>
      <c r="R901" t="b">
        <v>0</v>
      </c>
      <c r="S901" t="s">
        <v>159</v>
      </c>
      <c r="T901" t="str" cm="1">
        <f t="array" ref="T901:U901">_xlfn.TEXTSPLIT(S901,"/")</f>
        <v>music</v>
      </c>
      <c r="U901" t="str">
        <v>jazz</v>
      </c>
    </row>
    <row r="902" spans="1:2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tr">
        <f t="shared" si="73"/>
        <v>Less Than 1000</v>
      </c>
      <c r="G902" s="19">
        <f t="shared" si="74"/>
        <v>2</v>
      </c>
      <c r="H902" t="s">
        <v>14</v>
      </c>
      <c r="I902">
        <v>1</v>
      </c>
      <c r="J902" s="10">
        <f t="shared" si="70"/>
        <v>2</v>
      </c>
      <c r="K902" t="s">
        <v>21</v>
      </c>
      <c r="L902" t="s">
        <v>22</v>
      </c>
      <c r="M902">
        <v>1411102800</v>
      </c>
      <c r="N902">
        <v>1411189200</v>
      </c>
      <c r="O902" s="8">
        <f t="shared" si="71"/>
        <v>41901.208333333336</v>
      </c>
      <c r="P902" s="8">
        <f t="shared" si="72"/>
        <v>41902.208333333336</v>
      </c>
      <c r="Q902" t="b">
        <v>0</v>
      </c>
      <c r="R902" t="b">
        <v>1</v>
      </c>
      <c r="S902" t="s">
        <v>28</v>
      </c>
      <c r="T902" t="str" cm="1">
        <f t="array" ref="T902:U902">_xlfn.TEXTSPLIT(S902,"/")</f>
        <v>technology</v>
      </c>
      <c r="U902" t="str">
        <v>web</v>
      </c>
    </row>
    <row r="903" spans="1:2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tr">
        <f t="shared" si="73"/>
        <v>5000 to 9999</v>
      </c>
      <c r="G903" s="19">
        <f t="shared" si="74"/>
        <v>156.17857142857144</v>
      </c>
      <c r="H903" t="s">
        <v>20</v>
      </c>
      <c r="I903">
        <v>159</v>
      </c>
      <c r="J903" s="10">
        <f t="shared" si="70"/>
        <v>55.0062893081761</v>
      </c>
      <c r="K903" t="s">
        <v>21</v>
      </c>
      <c r="L903" t="s">
        <v>22</v>
      </c>
      <c r="M903">
        <v>1531803600</v>
      </c>
      <c r="N903">
        <v>1534654800</v>
      </c>
      <c r="O903" s="8">
        <f t="shared" si="71"/>
        <v>43298.208333333328</v>
      </c>
      <c r="P903" s="8">
        <f t="shared" si="72"/>
        <v>43331.208333333328</v>
      </c>
      <c r="Q903" t="b">
        <v>0</v>
      </c>
      <c r="R903" t="b">
        <v>1</v>
      </c>
      <c r="S903" t="s">
        <v>23</v>
      </c>
      <c r="T903" t="str" cm="1">
        <f t="array" ref="T903:U903">_xlfn.TEXTSPLIT(S903,"/")</f>
        <v>music</v>
      </c>
      <c r="U903" t="str">
        <v>rock</v>
      </c>
    </row>
    <row r="904" spans="1:2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tr">
        <f t="shared" si="73"/>
        <v>1000 to 4999</v>
      </c>
      <c r="G904" s="19">
        <f t="shared" si="74"/>
        <v>252.42857142857144</v>
      </c>
      <c r="H904" t="s">
        <v>20</v>
      </c>
      <c r="I904">
        <v>110</v>
      </c>
      <c r="J904" s="10">
        <f t="shared" si="70"/>
        <v>32.127272727272725</v>
      </c>
      <c r="K904" t="s">
        <v>21</v>
      </c>
      <c r="L904" t="s">
        <v>22</v>
      </c>
      <c r="M904">
        <v>1454133600</v>
      </c>
      <c r="N904">
        <v>1457762400</v>
      </c>
      <c r="O904" s="8">
        <f t="shared" si="71"/>
        <v>42399.25</v>
      </c>
      <c r="P904" s="8">
        <f t="shared" si="72"/>
        <v>42441.25</v>
      </c>
      <c r="Q904" t="b">
        <v>0</v>
      </c>
      <c r="R904" t="b">
        <v>0</v>
      </c>
      <c r="S904" t="s">
        <v>28</v>
      </c>
      <c r="T904" t="str" cm="1">
        <f t="array" ref="T904:U904">_xlfn.TEXTSPLIT(S904,"/")</f>
        <v>technology</v>
      </c>
      <c r="U904" t="str">
        <v>web</v>
      </c>
    </row>
    <row r="905" spans="1:21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tr">
        <f t="shared" si="73"/>
        <v>40000 to 44999</v>
      </c>
      <c r="G905" s="19">
        <f t="shared" si="74"/>
        <v>1.729268292682927</v>
      </c>
      <c r="H905" t="s">
        <v>47</v>
      </c>
      <c r="I905">
        <v>14</v>
      </c>
      <c r="J905" s="10">
        <f t="shared" si="70"/>
        <v>50.642857142857146</v>
      </c>
      <c r="K905" t="s">
        <v>21</v>
      </c>
      <c r="L905" t="s">
        <v>22</v>
      </c>
      <c r="M905">
        <v>1336194000</v>
      </c>
      <c r="N905">
        <v>1337490000</v>
      </c>
      <c r="O905" s="8">
        <f t="shared" si="71"/>
        <v>41034.208333333336</v>
      </c>
      <c r="P905" s="8">
        <f t="shared" si="72"/>
        <v>41049.208333333336</v>
      </c>
      <c r="Q905" t="b">
        <v>0</v>
      </c>
      <c r="R905" t="b">
        <v>1</v>
      </c>
      <c r="S905" t="s">
        <v>68</v>
      </c>
      <c r="T905" t="str" cm="1">
        <f t="array" ref="T905:U905">_xlfn.TEXTSPLIT(S905,"/")</f>
        <v>publishing</v>
      </c>
      <c r="U905" t="str">
        <v>nonfiction</v>
      </c>
    </row>
    <row r="906" spans="1:2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tr">
        <f t="shared" si="73"/>
        <v>5000 to 9999</v>
      </c>
      <c r="G906" s="19">
        <f t="shared" si="74"/>
        <v>12.230769230769232</v>
      </c>
      <c r="H906" t="s">
        <v>14</v>
      </c>
      <c r="I906">
        <v>16</v>
      </c>
      <c r="J906" s="10">
        <f t="shared" si="70"/>
        <v>49.6875</v>
      </c>
      <c r="K906" t="s">
        <v>21</v>
      </c>
      <c r="L906" t="s">
        <v>22</v>
      </c>
      <c r="M906">
        <v>1349326800</v>
      </c>
      <c r="N906">
        <v>1349672400</v>
      </c>
      <c r="O906" s="8">
        <f t="shared" si="71"/>
        <v>41186.208333333336</v>
      </c>
      <c r="P906" s="8">
        <f t="shared" si="72"/>
        <v>41190.208333333336</v>
      </c>
      <c r="Q906" t="b">
        <v>0</v>
      </c>
      <c r="R906" t="b">
        <v>0</v>
      </c>
      <c r="S906" t="s">
        <v>133</v>
      </c>
      <c r="T906" t="str" cm="1">
        <f t="array" ref="T906:U906">_xlfn.TEXTSPLIT(S906,"/")</f>
        <v>publishing</v>
      </c>
      <c r="U906" t="str">
        <v>radio &amp; podcasts</v>
      </c>
    </row>
    <row r="907" spans="1:21" x14ac:dyDescent="0.25">
      <c r="A907">
        <v>905</v>
      </c>
      <c r="B907" t="s">
        <v>1842</v>
      </c>
      <c r="C907" s="3" t="s">
        <v>1843</v>
      </c>
      <c r="D907" s="16">
        <v>7900</v>
      </c>
      <c r="E907">
        <v>12955</v>
      </c>
      <c r="F907" t="str">
        <f t="shared" si="73"/>
        <v>5000 to 9999</v>
      </c>
      <c r="G907" s="19">
        <f t="shared" si="74"/>
        <v>163.98734177215189</v>
      </c>
      <c r="H907" t="s">
        <v>20</v>
      </c>
      <c r="I907">
        <v>236</v>
      </c>
      <c r="J907" s="10">
        <f t="shared" si="70"/>
        <v>54.894067796610166</v>
      </c>
      <c r="K907" t="s">
        <v>21</v>
      </c>
      <c r="L907" t="s">
        <v>22</v>
      </c>
      <c r="M907">
        <v>1379566800</v>
      </c>
      <c r="N907">
        <v>1379826000</v>
      </c>
      <c r="O907" s="8">
        <f t="shared" si="71"/>
        <v>41536.208333333336</v>
      </c>
      <c r="P907" s="8">
        <f t="shared" si="72"/>
        <v>41539.208333333336</v>
      </c>
      <c r="Q907" t="b">
        <v>0</v>
      </c>
      <c r="R907" t="b">
        <v>0</v>
      </c>
      <c r="S907" t="s">
        <v>33</v>
      </c>
      <c r="T907" t="str" cm="1">
        <f t="array" ref="T907:U907">_xlfn.TEXTSPLIT(S907,"/")</f>
        <v>theater</v>
      </c>
      <c r="U907" t="str">
        <v>plays</v>
      </c>
    </row>
    <row r="908" spans="1:21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tr">
        <f t="shared" si="73"/>
        <v>5000 to 9999</v>
      </c>
      <c r="G908" s="19">
        <f t="shared" si="74"/>
        <v>162.98181818181817</v>
      </c>
      <c r="H908" t="s">
        <v>20</v>
      </c>
      <c r="I908">
        <v>191</v>
      </c>
      <c r="J908" s="10">
        <f t="shared" si="70"/>
        <v>46.931937172774866</v>
      </c>
      <c r="K908" t="s">
        <v>21</v>
      </c>
      <c r="L908" t="s">
        <v>22</v>
      </c>
      <c r="M908">
        <v>1494651600</v>
      </c>
      <c r="N908">
        <v>1497762000</v>
      </c>
      <c r="O908" s="8">
        <f t="shared" si="71"/>
        <v>42868.208333333328</v>
      </c>
      <c r="P908" s="8">
        <f t="shared" si="72"/>
        <v>42904.208333333328</v>
      </c>
      <c r="Q908" t="b">
        <v>1</v>
      </c>
      <c r="R908" t="b">
        <v>1</v>
      </c>
      <c r="S908" t="s">
        <v>42</v>
      </c>
      <c r="T908" t="str" cm="1">
        <f t="array" ref="T908:U908">_xlfn.TEXTSPLIT(S908,"/")</f>
        <v>film &amp; video</v>
      </c>
      <c r="U908" t="str">
        <v>documentary</v>
      </c>
    </row>
    <row r="909" spans="1:2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tr">
        <f t="shared" si="73"/>
        <v>5000 to 9999</v>
      </c>
      <c r="G909" s="19">
        <f t="shared" si="74"/>
        <v>20.252747252747252</v>
      </c>
      <c r="H909" t="s">
        <v>14</v>
      </c>
      <c r="I909">
        <v>41</v>
      </c>
      <c r="J909" s="10">
        <f t="shared" si="70"/>
        <v>44.951219512195124</v>
      </c>
      <c r="K909" t="s">
        <v>21</v>
      </c>
      <c r="L909" t="s">
        <v>22</v>
      </c>
      <c r="M909">
        <v>1303880400</v>
      </c>
      <c r="N909">
        <v>1304485200</v>
      </c>
      <c r="O909" s="8">
        <f t="shared" si="71"/>
        <v>40660.208333333336</v>
      </c>
      <c r="P909" s="8">
        <f t="shared" si="72"/>
        <v>40667.208333333336</v>
      </c>
      <c r="Q909" t="b">
        <v>0</v>
      </c>
      <c r="R909" t="b">
        <v>0</v>
      </c>
      <c r="S909" t="s">
        <v>33</v>
      </c>
      <c r="T909" t="str" cm="1">
        <f t="array" ref="T909:U909">_xlfn.TEXTSPLIT(S909,"/")</f>
        <v>theater</v>
      </c>
      <c r="U909" t="str">
        <v>plays</v>
      </c>
    </row>
    <row r="910" spans="1:2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tr">
        <f t="shared" si="73"/>
        <v>35000 to 39999</v>
      </c>
      <c r="G910" s="19">
        <f t="shared" si="74"/>
        <v>319.24083769633506</v>
      </c>
      <c r="H910" t="s">
        <v>20</v>
      </c>
      <c r="I910">
        <v>3934</v>
      </c>
      <c r="J910" s="10">
        <f t="shared" si="70"/>
        <v>30.99898322318251</v>
      </c>
      <c r="K910" t="s">
        <v>21</v>
      </c>
      <c r="L910" t="s">
        <v>22</v>
      </c>
      <c r="M910">
        <v>1335934800</v>
      </c>
      <c r="N910">
        <v>1336885200</v>
      </c>
      <c r="O910" s="8">
        <f t="shared" si="71"/>
        <v>41031.208333333336</v>
      </c>
      <c r="P910" s="8">
        <f t="shared" si="72"/>
        <v>41042.208333333336</v>
      </c>
      <c r="Q910" t="b">
        <v>0</v>
      </c>
      <c r="R910" t="b">
        <v>0</v>
      </c>
      <c r="S910" t="s">
        <v>89</v>
      </c>
      <c r="T910" t="str" cm="1">
        <f t="array" ref="T910:U910">_xlfn.TEXTSPLIT(S910,"/")</f>
        <v>games</v>
      </c>
      <c r="U910" t="str">
        <v>video games</v>
      </c>
    </row>
    <row r="911" spans="1:21" x14ac:dyDescent="0.25">
      <c r="A911">
        <v>909</v>
      </c>
      <c r="B911" t="s">
        <v>1850</v>
      </c>
      <c r="C911" s="3" t="s">
        <v>1851</v>
      </c>
      <c r="D911" s="16">
        <v>1800</v>
      </c>
      <c r="E911">
        <v>8621</v>
      </c>
      <c r="F911" t="str">
        <f t="shared" si="73"/>
        <v>1000 to 4999</v>
      </c>
      <c r="G911" s="19">
        <f t="shared" si="74"/>
        <v>478.94444444444446</v>
      </c>
      <c r="H911" t="s">
        <v>20</v>
      </c>
      <c r="I911">
        <v>80</v>
      </c>
      <c r="J911" s="10">
        <f t="shared" si="70"/>
        <v>107.7625</v>
      </c>
      <c r="K911" t="s">
        <v>15</v>
      </c>
      <c r="L911" t="s">
        <v>16</v>
      </c>
      <c r="M911">
        <v>1528088400</v>
      </c>
      <c r="N911">
        <v>1530421200</v>
      </c>
      <c r="O911" s="8">
        <f t="shared" si="71"/>
        <v>43255.208333333328</v>
      </c>
      <c r="P911" s="8">
        <f t="shared" si="72"/>
        <v>43282.208333333328</v>
      </c>
      <c r="Q911" t="b">
        <v>0</v>
      </c>
      <c r="R911" t="b">
        <v>1</v>
      </c>
      <c r="S911" t="s">
        <v>33</v>
      </c>
      <c r="T911" t="str" cm="1">
        <f t="array" ref="T911:U911">_xlfn.TEXTSPLIT(S911,"/")</f>
        <v>theater</v>
      </c>
      <c r="U911" t="str">
        <v>plays</v>
      </c>
    </row>
    <row r="912" spans="1:2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tr">
        <f t="shared" si="73"/>
        <v>Greater than or equal to 50000</v>
      </c>
      <c r="G912" s="19">
        <f t="shared" si="74"/>
        <v>19.556634304207122</v>
      </c>
      <c r="H912" t="s">
        <v>74</v>
      </c>
      <c r="I912">
        <v>296</v>
      </c>
      <c r="J912" s="10">
        <f t="shared" si="70"/>
        <v>102.07770270270271</v>
      </c>
      <c r="K912" t="s">
        <v>21</v>
      </c>
      <c r="L912" t="s">
        <v>22</v>
      </c>
      <c r="M912">
        <v>1421906400</v>
      </c>
      <c r="N912">
        <v>1421992800</v>
      </c>
      <c r="O912" s="8">
        <f t="shared" si="71"/>
        <v>42026.25</v>
      </c>
      <c r="P912" s="8">
        <f t="shared" si="72"/>
        <v>42027.25</v>
      </c>
      <c r="Q912" t="b">
        <v>0</v>
      </c>
      <c r="R912" t="b">
        <v>0</v>
      </c>
      <c r="S912" t="s">
        <v>33</v>
      </c>
      <c r="T912" t="str" cm="1">
        <f t="array" ref="T912:U912">_xlfn.TEXTSPLIT(S912,"/")</f>
        <v>theater</v>
      </c>
      <c r="U912" t="str">
        <v>plays</v>
      </c>
    </row>
    <row r="913" spans="1:2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tr">
        <f t="shared" si="73"/>
        <v>5000 to 9999</v>
      </c>
      <c r="G913" s="19">
        <f t="shared" si="74"/>
        <v>198.94827586206895</v>
      </c>
      <c r="H913" t="s">
        <v>20</v>
      </c>
      <c r="I913">
        <v>462</v>
      </c>
      <c r="J913" s="10">
        <f t="shared" si="70"/>
        <v>24.976190476190474</v>
      </c>
      <c r="K913" t="s">
        <v>21</v>
      </c>
      <c r="L913" t="s">
        <v>22</v>
      </c>
      <c r="M913">
        <v>1568005200</v>
      </c>
      <c r="N913">
        <v>1568178000</v>
      </c>
      <c r="O913" s="8">
        <f t="shared" si="71"/>
        <v>43717.208333333328</v>
      </c>
      <c r="P913" s="8">
        <f t="shared" si="72"/>
        <v>43719.208333333328</v>
      </c>
      <c r="Q913" t="b">
        <v>1</v>
      </c>
      <c r="R913" t="b">
        <v>0</v>
      </c>
      <c r="S913" t="s">
        <v>28</v>
      </c>
      <c r="T913" t="str" cm="1">
        <f t="array" ref="T913:U913">_xlfn.TEXTSPLIT(S913,"/")</f>
        <v>technology</v>
      </c>
      <c r="U913" t="str">
        <v>web</v>
      </c>
    </row>
    <row r="914" spans="1:2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tr">
        <f t="shared" si="73"/>
        <v>1000 to 4999</v>
      </c>
      <c r="G914" s="19">
        <f t="shared" si="74"/>
        <v>795</v>
      </c>
      <c r="H914" t="s">
        <v>20</v>
      </c>
      <c r="I914">
        <v>179</v>
      </c>
      <c r="J914" s="10">
        <f t="shared" si="70"/>
        <v>79.944134078212286</v>
      </c>
      <c r="K914" t="s">
        <v>21</v>
      </c>
      <c r="L914" t="s">
        <v>22</v>
      </c>
      <c r="M914">
        <v>1346821200</v>
      </c>
      <c r="N914">
        <v>1347944400</v>
      </c>
      <c r="O914" s="8">
        <f t="shared" si="71"/>
        <v>41157.208333333336</v>
      </c>
      <c r="P914" s="8">
        <f t="shared" si="72"/>
        <v>41170.208333333336</v>
      </c>
      <c r="Q914" t="b">
        <v>1</v>
      </c>
      <c r="R914" t="b">
        <v>0</v>
      </c>
      <c r="S914" t="s">
        <v>53</v>
      </c>
      <c r="T914" t="str" cm="1">
        <f t="array" ref="T914:U914">_xlfn.TEXTSPLIT(S914,"/")</f>
        <v>film &amp; video</v>
      </c>
      <c r="U914" t="str">
        <v>drama</v>
      </c>
    </row>
    <row r="915" spans="1:2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tr">
        <f t="shared" si="73"/>
        <v>Greater than or equal to 50000</v>
      </c>
      <c r="G915" s="19">
        <f t="shared" si="74"/>
        <v>50.621082621082621</v>
      </c>
      <c r="H915" t="s">
        <v>14</v>
      </c>
      <c r="I915">
        <v>523</v>
      </c>
      <c r="J915" s="10">
        <f t="shared" si="70"/>
        <v>67.946462715105156</v>
      </c>
      <c r="K915" t="s">
        <v>26</v>
      </c>
      <c r="L915" t="s">
        <v>27</v>
      </c>
      <c r="M915">
        <v>1557637200</v>
      </c>
      <c r="N915">
        <v>1558760400</v>
      </c>
      <c r="O915" s="8">
        <f t="shared" si="71"/>
        <v>43597.208333333328</v>
      </c>
      <c r="P915" s="8">
        <f t="shared" si="72"/>
        <v>43610.208333333328</v>
      </c>
      <c r="Q915" t="b">
        <v>0</v>
      </c>
      <c r="R915" t="b">
        <v>0</v>
      </c>
      <c r="S915" t="s">
        <v>53</v>
      </c>
      <c r="T915" t="str" cm="1">
        <f t="array" ref="T915:U915">_xlfn.TEXTSPLIT(S915,"/")</f>
        <v>film &amp; video</v>
      </c>
      <c r="U915" t="str">
        <v>drama</v>
      </c>
    </row>
    <row r="916" spans="1:2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tr">
        <f t="shared" si="73"/>
        <v>5000 to 9999</v>
      </c>
      <c r="G916" s="19">
        <f t="shared" si="74"/>
        <v>57.4375</v>
      </c>
      <c r="H916" t="s">
        <v>14</v>
      </c>
      <c r="I916">
        <v>141</v>
      </c>
      <c r="J916" s="10">
        <f t="shared" si="70"/>
        <v>26.070921985815602</v>
      </c>
      <c r="K916" t="s">
        <v>40</v>
      </c>
      <c r="L916" t="s">
        <v>41</v>
      </c>
      <c r="M916">
        <v>1375592400</v>
      </c>
      <c r="N916">
        <v>1376629200</v>
      </c>
      <c r="O916" s="8">
        <f t="shared" si="71"/>
        <v>41490.208333333336</v>
      </c>
      <c r="P916" s="8">
        <f t="shared" si="72"/>
        <v>41502.208333333336</v>
      </c>
      <c r="Q916" t="b">
        <v>0</v>
      </c>
      <c r="R916" t="b">
        <v>0</v>
      </c>
      <c r="S916" t="s">
        <v>33</v>
      </c>
      <c r="T916" t="str" cm="1">
        <f t="array" ref="T916:U916">_xlfn.TEXTSPLIT(S916,"/")</f>
        <v>theater</v>
      </c>
      <c r="U916" t="str">
        <v>plays</v>
      </c>
    </row>
    <row r="917" spans="1:2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tr">
        <f t="shared" si="73"/>
        <v>Greater than or equal to 50000</v>
      </c>
      <c r="G917" s="19">
        <f t="shared" si="74"/>
        <v>155.62827640984909</v>
      </c>
      <c r="H917" t="s">
        <v>20</v>
      </c>
      <c r="I917">
        <v>1866</v>
      </c>
      <c r="J917" s="10">
        <f t="shared" si="70"/>
        <v>105.0032154340836</v>
      </c>
      <c r="K917" t="s">
        <v>40</v>
      </c>
      <c r="L917" t="s">
        <v>41</v>
      </c>
      <c r="M917">
        <v>1503982800</v>
      </c>
      <c r="N917">
        <v>1504760400</v>
      </c>
      <c r="O917" s="8">
        <f t="shared" si="71"/>
        <v>42976.208333333328</v>
      </c>
      <c r="P917" s="8">
        <f t="shared" si="72"/>
        <v>42985.208333333328</v>
      </c>
      <c r="Q917" t="b">
        <v>0</v>
      </c>
      <c r="R917" t="b">
        <v>0</v>
      </c>
      <c r="S917" t="s">
        <v>269</v>
      </c>
      <c r="T917" t="str" cm="1">
        <f t="array" ref="T917:U917">_xlfn.TEXTSPLIT(S917,"/")</f>
        <v>film &amp; video</v>
      </c>
      <c r="U917" t="str">
        <v>television</v>
      </c>
    </row>
    <row r="918" spans="1:21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tr">
        <f t="shared" si="73"/>
        <v>1000 to 4999</v>
      </c>
      <c r="G918" s="19">
        <f t="shared" si="74"/>
        <v>36.297297297297298</v>
      </c>
      <c r="H918" t="s">
        <v>14</v>
      </c>
      <c r="I918">
        <v>52</v>
      </c>
      <c r="J918" s="10">
        <f t="shared" si="70"/>
        <v>25.826923076923077</v>
      </c>
      <c r="K918" t="s">
        <v>21</v>
      </c>
      <c r="L918" t="s">
        <v>22</v>
      </c>
      <c r="M918">
        <v>1418882400</v>
      </c>
      <c r="N918">
        <v>1419660000</v>
      </c>
      <c r="O918" s="8">
        <f t="shared" si="71"/>
        <v>41991.25</v>
      </c>
      <c r="P918" s="8">
        <f t="shared" si="72"/>
        <v>42000.25</v>
      </c>
      <c r="Q918" t="b">
        <v>0</v>
      </c>
      <c r="R918" t="b">
        <v>0</v>
      </c>
      <c r="S918" t="s">
        <v>122</v>
      </c>
      <c r="T918" t="str" cm="1">
        <f t="array" ref="T918:U918">_xlfn.TEXTSPLIT(S918,"/")</f>
        <v>photography</v>
      </c>
      <c r="U918" t="str">
        <v>photography books</v>
      </c>
    </row>
    <row r="919" spans="1:2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tr">
        <f t="shared" si="73"/>
        <v>1000 to 4999</v>
      </c>
      <c r="G919" s="19">
        <f t="shared" si="74"/>
        <v>58.25</v>
      </c>
      <c r="H919" t="s">
        <v>47</v>
      </c>
      <c r="I919">
        <v>27</v>
      </c>
      <c r="J919" s="10">
        <f t="shared" si="70"/>
        <v>77.666666666666671</v>
      </c>
      <c r="K919" t="s">
        <v>40</v>
      </c>
      <c r="L919" t="s">
        <v>41</v>
      </c>
      <c r="M919">
        <v>1309237200</v>
      </c>
      <c r="N919">
        <v>1311310800</v>
      </c>
      <c r="O919" s="8">
        <f t="shared" si="71"/>
        <v>40722.208333333336</v>
      </c>
      <c r="P919" s="8">
        <f t="shared" si="72"/>
        <v>40746.208333333336</v>
      </c>
      <c r="Q919" t="b">
        <v>0</v>
      </c>
      <c r="R919" t="b">
        <v>1</v>
      </c>
      <c r="S919" t="s">
        <v>100</v>
      </c>
      <c r="T919" t="str" cm="1">
        <f t="array" ref="T919:U919">_xlfn.TEXTSPLIT(S919,"/")</f>
        <v>film &amp; video</v>
      </c>
      <c r="U919" t="str">
        <v>shorts</v>
      </c>
    </row>
    <row r="920" spans="1:2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tr">
        <f t="shared" si="73"/>
        <v>1000 to 4999</v>
      </c>
      <c r="G920" s="19">
        <f t="shared" si="74"/>
        <v>237.39473684210526</v>
      </c>
      <c r="H920" t="s">
        <v>20</v>
      </c>
      <c r="I920">
        <v>156</v>
      </c>
      <c r="J920" s="10">
        <f t="shared" si="70"/>
        <v>57.82692307692308</v>
      </c>
      <c r="K920" t="s">
        <v>98</v>
      </c>
      <c r="L920" t="s">
        <v>99</v>
      </c>
      <c r="M920">
        <v>1343365200</v>
      </c>
      <c r="N920">
        <v>1344315600</v>
      </c>
      <c r="O920" s="8">
        <f t="shared" si="71"/>
        <v>41117.208333333336</v>
      </c>
      <c r="P920" s="8">
        <f t="shared" si="72"/>
        <v>41128.208333333336</v>
      </c>
      <c r="Q920" t="b">
        <v>0</v>
      </c>
      <c r="R920" t="b">
        <v>0</v>
      </c>
      <c r="S920" t="s">
        <v>133</v>
      </c>
      <c r="T920" t="str" cm="1">
        <f t="array" ref="T920:U920">_xlfn.TEXTSPLIT(S920,"/")</f>
        <v>publishing</v>
      </c>
      <c r="U920" t="str">
        <v>radio &amp; podcasts</v>
      </c>
    </row>
    <row r="921" spans="1:2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tr">
        <f t="shared" si="73"/>
        <v>35000 to 39999</v>
      </c>
      <c r="G921" s="19">
        <f t="shared" si="74"/>
        <v>58.75</v>
      </c>
      <c r="H921" t="s">
        <v>14</v>
      </c>
      <c r="I921">
        <v>225</v>
      </c>
      <c r="J921" s="10">
        <f t="shared" si="70"/>
        <v>92.955555555555549</v>
      </c>
      <c r="K921" t="s">
        <v>26</v>
      </c>
      <c r="L921" t="s">
        <v>27</v>
      </c>
      <c r="M921">
        <v>1507957200</v>
      </c>
      <c r="N921">
        <v>1510725600</v>
      </c>
      <c r="O921" s="8">
        <f t="shared" si="71"/>
        <v>43022.208333333328</v>
      </c>
      <c r="P921" s="8">
        <f t="shared" si="72"/>
        <v>43054.25</v>
      </c>
      <c r="Q921" t="b">
        <v>0</v>
      </c>
      <c r="R921" t="b">
        <v>1</v>
      </c>
      <c r="S921" t="s">
        <v>33</v>
      </c>
      <c r="T921" t="str" cm="1">
        <f t="array" ref="T921:U921">_xlfn.TEXTSPLIT(S921,"/")</f>
        <v>theater</v>
      </c>
      <c r="U921" t="str">
        <v>plays</v>
      </c>
    </row>
    <row r="922" spans="1:2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tr">
        <f t="shared" si="73"/>
        <v>5000 to 9999</v>
      </c>
      <c r="G922" s="19">
        <f t="shared" si="74"/>
        <v>182.56603773584905</v>
      </c>
      <c r="H922" t="s">
        <v>20</v>
      </c>
      <c r="I922">
        <v>255</v>
      </c>
      <c r="J922" s="10">
        <f t="shared" si="70"/>
        <v>37.945098039215686</v>
      </c>
      <c r="K922" t="s">
        <v>21</v>
      </c>
      <c r="L922" t="s">
        <v>22</v>
      </c>
      <c r="M922">
        <v>1549519200</v>
      </c>
      <c r="N922">
        <v>1551247200</v>
      </c>
      <c r="O922" s="8">
        <f t="shared" si="71"/>
        <v>43503.25</v>
      </c>
      <c r="P922" s="8">
        <f t="shared" si="72"/>
        <v>43523.25</v>
      </c>
      <c r="Q922" t="b">
        <v>1</v>
      </c>
      <c r="R922" t="b">
        <v>0</v>
      </c>
      <c r="S922" t="s">
        <v>71</v>
      </c>
      <c r="T922" t="str" cm="1">
        <f t="array" ref="T922:U922">_xlfn.TEXTSPLIT(S922,"/")</f>
        <v>film &amp; video</v>
      </c>
      <c r="U922" t="str">
        <v>animation</v>
      </c>
    </row>
    <row r="923" spans="1:2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tr">
        <f t="shared" si="73"/>
        <v>Greater than or equal to 50000</v>
      </c>
      <c r="G923" s="19">
        <f t="shared" si="74"/>
        <v>0.75436408977556113</v>
      </c>
      <c r="H923" t="s">
        <v>14</v>
      </c>
      <c r="I923">
        <v>38</v>
      </c>
      <c r="J923" s="10">
        <f t="shared" si="70"/>
        <v>31.842105263157894</v>
      </c>
      <c r="K923" t="s">
        <v>21</v>
      </c>
      <c r="L923" t="s">
        <v>22</v>
      </c>
      <c r="M923">
        <v>1329026400</v>
      </c>
      <c r="N923">
        <v>1330236000</v>
      </c>
      <c r="O923" s="8">
        <f t="shared" si="71"/>
        <v>40951.25</v>
      </c>
      <c r="P923" s="8">
        <f t="shared" si="72"/>
        <v>40965.25</v>
      </c>
      <c r="Q923" t="b">
        <v>0</v>
      </c>
      <c r="R923" t="b">
        <v>0</v>
      </c>
      <c r="S923" t="s">
        <v>28</v>
      </c>
      <c r="T923" t="str" cm="1">
        <f t="array" ref="T923:U923">_xlfn.TEXTSPLIT(S923,"/")</f>
        <v>technology</v>
      </c>
      <c r="U923" t="str">
        <v>web</v>
      </c>
    </row>
    <row r="924" spans="1:2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tr">
        <f t="shared" si="73"/>
        <v>Greater than or equal to 50000</v>
      </c>
      <c r="G924" s="19">
        <f t="shared" si="74"/>
        <v>175.95330739299609</v>
      </c>
      <c r="H924" t="s">
        <v>20</v>
      </c>
      <c r="I924">
        <v>2261</v>
      </c>
      <c r="J924" s="10">
        <f t="shared" si="70"/>
        <v>40</v>
      </c>
      <c r="K924" t="s">
        <v>21</v>
      </c>
      <c r="L924" t="s">
        <v>22</v>
      </c>
      <c r="M924">
        <v>1544335200</v>
      </c>
      <c r="N924">
        <v>1545112800</v>
      </c>
      <c r="O924" s="8">
        <f t="shared" si="71"/>
        <v>43443.25</v>
      </c>
      <c r="P924" s="8">
        <f t="shared" si="72"/>
        <v>43452.25</v>
      </c>
      <c r="Q924" t="b">
        <v>0</v>
      </c>
      <c r="R924" t="b">
        <v>1</v>
      </c>
      <c r="S924" t="s">
        <v>319</v>
      </c>
      <c r="T924" t="str" cm="1">
        <f t="array" ref="T924:U924">_xlfn.TEXTSPLIT(S924,"/")</f>
        <v>music</v>
      </c>
      <c r="U924" t="str">
        <v>world music</v>
      </c>
    </row>
    <row r="925" spans="1:21" x14ac:dyDescent="0.25">
      <c r="A925">
        <v>923</v>
      </c>
      <c r="B925" t="s">
        <v>1878</v>
      </c>
      <c r="C925" s="3" t="s">
        <v>1879</v>
      </c>
      <c r="D925" s="16">
        <v>1700</v>
      </c>
      <c r="E925">
        <v>4044</v>
      </c>
      <c r="F925" t="str">
        <f t="shared" si="73"/>
        <v>1000 to 4999</v>
      </c>
      <c r="G925" s="19">
        <f t="shared" si="74"/>
        <v>237.88235294117646</v>
      </c>
      <c r="H925" t="s">
        <v>20</v>
      </c>
      <c r="I925">
        <v>40</v>
      </c>
      <c r="J925" s="10">
        <f t="shared" si="70"/>
        <v>101.1</v>
      </c>
      <c r="K925" t="s">
        <v>21</v>
      </c>
      <c r="L925" t="s">
        <v>22</v>
      </c>
      <c r="M925">
        <v>1279083600</v>
      </c>
      <c r="N925">
        <v>1279170000</v>
      </c>
      <c r="O925" s="8">
        <f t="shared" si="71"/>
        <v>40373.208333333336</v>
      </c>
      <c r="P925" s="8">
        <f t="shared" si="72"/>
        <v>40374.208333333336</v>
      </c>
      <c r="Q925" t="b">
        <v>0</v>
      </c>
      <c r="R925" t="b">
        <v>0</v>
      </c>
      <c r="S925" t="s">
        <v>33</v>
      </c>
      <c r="T925" t="str" cm="1">
        <f t="array" ref="T925:U925">_xlfn.TEXTSPLIT(S925,"/")</f>
        <v>theater</v>
      </c>
      <c r="U925" t="str">
        <v>plays</v>
      </c>
    </row>
    <row r="926" spans="1:21" x14ac:dyDescent="0.25">
      <c r="A926">
        <v>924</v>
      </c>
      <c r="B926" t="s">
        <v>1880</v>
      </c>
      <c r="C926" s="3" t="s">
        <v>1881</v>
      </c>
      <c r="D926" s="16">
        <v>39400</v>
      </c>
      <c r="E926">
        <v>192292</v>
      </c>
      <c r="F926" t="str">
        <f t="shared" si="73"/>
        <v>35000 to 39999</v>
      </c>
      <c r="G926" s="19">
        <f t="shared" si="74"/>
        <v>488.05076142131981</v>
      </c>
      <c r="H926" t="s">
        <v>20</v>
      </c>
      <c r="I926">
        <v>2289</v>
      </c>
      <c r="J926" s="10">
        <f t="shared" si="70"/>
        <v>84.006989951944078</v>
      </c>
      <c r="K926" t="s">
        <v>107</v>
      </c>
      <c r="L926" t="s">
        <v>108</v>
      </c>
      <c r="M926">
        <v>1572498000</v>
      </c>
      <c r="N926">
        <v>1573452000</v>
      </c>
      <c r="O926" s="8">
        <f t="shared" si="71"/>
        <v>43769.208333333328</v>
      </c>
      <c r="P926" s="8">
        <f t="shared" si="72"/>
        <v>43780.25</v>
      </c>
      <c r="Q926" t="b">
        <v>0</v>
      </c>
      <c r="R926" t="b">
        <v>0</v>
      </c>
      <c r="S926" t="s">
        <v>33</v>
      </c>
      <c r="T926" t="str" cm="1">
        <f t="array" ref="T926:U926">_xlfn.TEXTSPLIT(S926,"/")</f>
        <v>theater</v>
      </c>
      <c r="U926" t="str">
        <v>plays</v>
      </c>
    </row>
    <row r="927" spans="1:21" ht="31.5" x14ac:dyDescent="0.25">
      <c r="A927">
        <v>925</v>
      </c>
      <c r="B927" t="s">
        <v>1882</v>
      </c>
      <c r="C927" s="3" t="s">
        <v>1883</v>
      </c>
      <c r="D927" s="16">
        <v>3000</v>
      </c>
      <c r="E927">
        <v>6722</v>
      </c>
      <c r="F927" t="str">
        <f t="shared" si="73"/>
        <v>1000 to 4999</v>
      </c>
      <c r="G927" s="19">
        <f t="shared" si="74"/>
        <v>224.06666666666669</v>
      </c>
      <c r="H927" t="s">
        <v>20</v>
      </c>
      <c r="I927">
        <v>65</v>
      </c>
      <c r="J927" s="10">
        <f t="shared" si="70"/>
        <v>103.41538461538461</v>
      </c>
      <c r="K927" t="s">
        <v>21</v>
      </c>
      <c r="L927" t="s">
        <v>22</v>
      </c>
      <c r="M927">
        <v>1506056400</v>
      </c>
      <c r="N927">
        <v>1507093200</v>
      </c>
      <c r="O927" s="8">
        <f t="shared" si="71"/>
        <v>43000.208333333328</v>
      </c>
      <c r="P927" s="8">
        <f t="shared" si="72"/>
        <v>43012.208333333328</v>
      </c>
      <c r="Q927" t="b">
        <v>0</v>
      </c>
      <c r="R927" t="b">
        <v>0</v>
      </c>
      <c r="S927" t="s">
        <v>33</v>
      </c>
      <c r="T927" t="str" cm="1">
        <f t="array" ref="T927:U927">_xlfn.TEXTSPLIT(S927,"/")</f>
        <v>theater</v>
      </c>
      <c r="U927" t="str">
        <v>plays</v>
      </c>
    </row>
    <row r="928" spans="1:2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tr">
        <f t="shared" si="73"/>
        <v>5000 to 9999</v>
      </c>
      <c r="G928" s="19">
        <f t="shared" si="74"/>
        <v>18.126436781609197</v>
      </c>
      <c r="H928" t="s">
        <v>14</v>
      </c>
      <c r="I928">
        <v>15</v>
      </c>
      <c r="J928" s="10">
        <f t="shared" si="70"/>
        <v>105.13333333333334</v>
      </c>
      <c r="K928" t="s">
        <v>21</v>
      </c>
      <c r="L928" t="s">
        <v>22</v>
      </c>
      <c r="M928">
        <v>1463029200</v>
      </c>
      <c r="N928">
        <v>1463374800</v>
      </c>
      <c r="O928" s="8">
        <f t="shared" si="71"/>
        <v>42502.208333333328</v>
      </c>
      <c r="P928" s="8">
        <f t="shared" si="72"/>
        <v>42506.208333333328</v>
      </c>
      <c r="Q928" t="b">
        <v>0</v>
      </c>
      <c r="R928" t="b">
        <v>0</v>
      </c>
      <c r="S928" t="s">
        <v>17</v>
      </c>
      <c r="T928" t="str" cm="1">
        <f t="array" ref="T928:U928">_xlfn.TEXTSPLIT(S928,"/")</f>
        <v>food</v>
      </c>
      <c r="U928" t="str">
        <v>food trucks</v>
      </c>
    </row>
    <row r="929" spans="1:2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tr">
        <f t="shared" si="73"/>
        <v>5000 to 9999</v>
      </c>
      <c r="G929" s="19">
        <f t="shared" si="74"/>
        <v>45.847222222222221</v>
      </c>
      <c r="H929" t="s">
        <v>14</v>
      </c>
      <c r="I929">
        <v>37</v>
      </c>
      <c r="J929" s="10">
        <f t="shared" si="70"/>
        <v>89.21621621621621</v>
      </c>
      <c r="K929" t="s">
        <v>21</v>
      </c>
      <c r="L929" t="s">
        <v>22</v>
      </c>
      <c r="M929">
        <v>1342069200</v>
      </c>
      <c r="N929">
        <v>1344574800</v>
      </c>
      <c r="O929" s="8">
        <f t="shared" si="71"/>
        <v>41102.208333333336</v>
      </c>
      <c r="P929" s="8">
        <f t="shared" si="72"/>
        <v>41131.208333333336</v>
      </c>
      <c r="Q929" t="b">
        <v>0</v>
      </c>
      <c r="R929" t="b">
        <v>0</v>
      </c>
      <c r="S929" t="s">
        <v>33</v>
      </c>
      <c r="T929" t="str" cm="1">
        <f t="array" ref="T929:U929">_xlfn.TEXTSPLIT(S929,"/")</f>
        <v>theater</v>
      </c>
      <c r="U929" t="str">
        <v>plays</v>
      </c>
    </row>
    <row r="930" spans="1:2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tr">
        <f t="shared" si="73"/>
        <v>Greater than or equal to 50000</v>
      </c>
      <c r="G930" s="19">
        <f t="shared" si="74"/>
        <v>117.31541218637993</v>
      </c>
      <c r="H930" t="s">
        <v>20</v>
      </c>
      <c r="I930">
        <v>3777</v>
      </c>
      <c r="J930" s="10">
        <f t="shared" si="70"/>
        <v>51.995234312946785</v>
      </c>
      <c r="K930" t="s">
        <v>107</v>
      </c>
      <c r="L930" t="s">
        <v>108</v>
      </c>
      <c r="M930">
        <v>1388296800</v>
      </c>
      <c r="N930">
        <v>1389074400</v>
      </c>
      <c r="O930" s="8">
        <f t="shared" si="71"/>
        <v>41637.25</v>
      </c>
      <c r="P930" s="8">
        <f t="shared" si="72"/>
        <v>41646.25</v>
      </c>
      <c r="Q930" t="b">
        <v>0</v>
      </c>
      <c r="R930" t="b">
        <v>0</v>
      </c>
      <c r="S930" t="s">
        <v>28</v>
      </c>
      <c r="T930" t="str" cm="1">
        <f t="array" ref="T930:U930">_xlfn.TEXTSPLIT(S930,"/")</f>
        <v>technology</v>
      </c>
      <c r="U930" t="str">
        <v>web</v>
      </c>
    </row>
    <row r="931" spans="1:21" x14ac:dyDescent="0.25">
      <c r="A931">
        <v>929</v>
      </c>
      <c r="B931" t="s">
        <v>1890</v>
      </c>
      <c r="C931" s="3" t="s">
        <v>1891</v>
      </c>
      <c r="D931" s="16">
        <v>5500</v>
      </c>
      <c r="E931">
        <v>11952</v>
      </c>
      <c r="F931" t="str">
        <f t="shared" si="73"/>
        <v>5000 to 9999</v>
      </c>
      <c r="G931" s="19">
        <f t="shared" si="74"/>
        <v>217.30909090909088</v>
      </c>
      <c r="H931" t="s">
        <v>20</v>
      </c>
      <c r="I931">
        <v>184</v>
      </c>
      <c r="J931" s="10">
        <f t="shared" si="70"/>
        <v>64.956521739130437</v>
      </c>
      <c r="K931" t="s">
        <v>40</v>
      </c>
      <c r="L931" t="s">
        <v>41</v>
      </c>
      <c r="M931">
        <v>1493787600</v>
      </c>
      <c r="N931">
        <v>1494997200</v>
      </c>
      <c r="O931" s="8">
        <f t="shared" si="71"/>
        <v>42858.208333333328</v>
      </c>
      <c r="P931" s="8">
        <f t="shared" si="72"/>
        <v>42872.208333333328</v>
      </c>
      <c r="Q931" t="b">
        <v>0</v>
      </c>
      <c r="R931" t="b">
        <v>0</v>
      </c>
      <c r="S931" t="s">
        <v>33</v>
      </c>
      <c r="T931" t="str" cm="1">
        <f t="array" ref="T931:U931">_xlfn.TEXTSPLIT(S931,"/")</f>
        <v>theater</v>
      </c>
      <c r="U931" t="str">
        <v>plays</v>
      </c>
    </row>
    <row r="932" spans="1:21" x14ac:dyDescent="0.25">
      <c r="A932">
        <v>930</v>
      </c>
      <c r="B932" t="s">
        <v>1892</v>
      </c>
      <c r="C932" s="3" t="s">
        <v>1893</v>
      </c>
      <c r="D932" s="16">
        <v>3500</v>
      </c>
      <c r="E932">
        <v>3930</v>
      </c>
      <c r="F932" t="str">
        <f t="shared" si="73"/>
        <v>1000 to 4999</v>
      </c>
      <c r="G932" s="19">
        <f t="shared" si="74"/>
        <v>112.28571428571428</v>
      </c>
      <c r="H932" t="s">
        <v>20</v>
      </c>
      <c r="I932">
        <v>85</v>
      </c>
      <c r="J932" s="10">
        <f t="shared" si="70"/>
        <v>46.235294117647058</v>
      </c>
      <c r="K932" t="s">
        <v>21</v>
      </c>
      <c r="L932" t="s">
        <v>22</v>
      </c>
      <c r="M932">
        <v>1424844000</v>
      </c>
      <c r="N932">
        <v>1425448800</v>
      </c>
      <c r="O932" s="8">
        <f t="shared" si="71"/>
        <v>42060.25</v>
      </c>
      <c r="P932" s="8">
        <f t="shared" si="72"/>
        <v>42067.25</v>
      </c>
      <c r="Q932" t="b">
        <v>0</v>
      </c>
      <c r="R932" t="b">
        <v>1</v>
      </c>
      <c r="S932" t="s">
        <v>33</v>
      </c>
      <c r="T932" t="str" cm="1">
        <f t="array" ref="T932:U932">_xlfn.TEXTSPLIT(S932,"/")</f>
        <v>theater</v>
      </c>
      <c r="U932" t="str">
        <v>plays</v>
      </c>
    </row>
    <row r="933" spans="1:2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tr">
        <f t="shared" si="73"/>
        <v>5000 to 9999</v>
      </c>
      <c r="G933" s="19">
        <f t="shared" si="74"/>
        <v>72.51898734177216</v>
      </c>
      <c r="H933" t="s">
        <v>14</v>
      </c>
      <c r="I933">
        <v>112</v>
      </c>
      <c r="J933" s="10">
        <f t="shared" si="70"/>
        <v>51.151785714285715</v>
      </c>
      <c r="K933" t="s">
        <v>21</v>
      </c>
      <c r="L933" t="s">
        <v>22</v>
      </c>
      <c r="M933">
        <v>1403931600</v>
      </c>
      <c r="N933">
        <v>1404104400</v>
      </c>
      <c r="O933" s="8">
        <f t="shared" si="71"/>
        <v>41818.208333333336</v>
      </c>
      <c r="P933" s="8">
        <f t="shared" si="72"/>
        <v>41820.208333333336</v>
      </c>
      <c r="Q933" t="b">
        <v>0</v>
      </c>
      <c r="R933" t="b">
        <v>1</v>
      </c>
      <c r="S933" t="s">
        <v>33</v>
      </c>
      <c r="T933" t="str" cm="1">
        <f t="array" ref="T933:U933">_xlfn.TEXTSPLIT(S933,"/")</f>
        <v>theater</v>
      </c>
      <c r="U933" t="str">
        <v>plays</v>
      </c>
    </row>
    <row r="934" spans="1:2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tr">
        <f t="shared" si="73"/>
        <v>1000 to 4999</v>
      </c>
      <c r="G934" s="19">
        <f t="shared" si="74"/>
        <v>212.30434782608697</v>
      </c>
      <c r="H934" t="s">
        <v>20</v>
      </c>
      <c r="I934">
        <v>144</v>
      </c>
      <c r="J934" s="10">
        <f t="shared" si="70"/>
        <v>33.909722222222221</v>
      </c>
      <c r="K934" t="s">
        <v>21</v>
      </c>
      <c r="L934" t="s">
        <v>22</v>
      </c>
      <c r="M934">
        <v>1394514000</v>
      </c>
      <c r="N934">
        <v>1394773200</v>
      </c>
      <c r="O934" s="8">
        <f t="shared" si="71"/>
        <v>41709.208333333336</v>
      </c>
      <c r="P934" s="8">
        <f t="shared" si="72"/>
        <v>41712.208333333336</v>
      </c>
      <c r="Q934" t="b">
        <v>0</v>
      </c>
      <c r="R934" t="b">
        <v>0</v>
      </c>
      <c r="S934" t="s">
        <v>23</v>
      </c>
      <c r="T934" t="str" cm="1">
        <f t="array" ref="T934:U934">_xlfn.TEXTSPLIT(S934,"/")</f>
        <v>music</v>
      </c>
      <c r="U934" t="str">
        <v>rock</v>
      </c>
    </row>
    <row r="935" spans="1:21" x14ac:dyDescent="0.25">
      <c r="A935">
        <v>933</v>
      </c>
      <c r="B935" t="s">
        <v>1898</v>
      </c>
      <c r="C935" s="3" t="s">
        <v>1899</v>
      </c>
      <c r="D935" s="16">
        <v>73000</v>
      </c>
      <c r="E935">
        <v>175015</v>
      </c>
      <c r="F935" t="str">
        <f t="shared" si="73"/>
        <v>Greater than or equal to 50000</v>
      </c>
      <c r="G935" s="19">
        <f t="shared" si="74"/>
        <v>239.74657534246577</v>
      </c>
      <c r="H935" t="s">
        <v>20</v>
      </c>
      <c r="I935">
        <v>1902</v>
      </c>
      <c r="J935" s="10">
        <f t="shared" si="70"/>
        <v>92.016298633017882</v>
      </c>
      <c r="K935" t="s">
        <v>21</v>
      </c>
      <c r="L935" t="s">
        <v>22</v>
      </c>
      <c r="M935">
        <v>1365397200</v>
      </c>
      <c r="N935">
        <v>1366520400</v>
      </c>
      <c r="O935" s="8">
        <f t="shared" si="71"/>
        <v>41372.208333333336</v>
      </c>
      <c r="P935" s="8">
        <f t="shared" si="72"/>
        <v>41385.208333333336</v>
      </c>
      <c r="Q935" t="b">
        <v>0</v>
      </c>
      <c r="R935" t="b">
        <v>0</v>
      </c>
      <c r="S935" t="s">
        <v>33</v>
      </c>
      <c r="T935" t="str" cm="1">
        <f t="array" ref="T935:U935">_xlfn.TEXTSPLIT(S935,"/")</f>
        <v>theater</v>
      </c>
      <c r="U935" t="str">
        <v>plays</v>
      </c>
    </row>
    <row r="936" spans="1:21" x14ac:dyDescent="0.25">
      <c r="A936">
        <v>934</v>
      </c>
      <c r="B936" t="s">
        <v>1900</v>
      </c>
      <c r="C936" s="3" t="s">
        <v>1901</v>
      </c>
      <c r="D936" s="16">
        <v>6200</v>
      </c>
      <c r="E936">
        <v>11280</v>
      </c>
      <c r="F936" t="str">
        <f t="shared" si="73"/>
        <v>5000 to 9999</v>
      </c>
      <c r="G936" s="19">
        <f t="shared" si="74"/>
        <v>181.93548387096774</v>
      </c>
      <c r="H936" t="s">
        <v>20</v>
      </c>
      <c r="I936">
        <v>105</v>
      </c>
      <c r="J936" s="10">
        <f t="shared" si="70"/>
        <v>107.42857142857143</v>
      </c>
      <c r="K936" t="s">
        <v>21</v>
      </c>
      <c r="L936" t="s">
        <v>22</v>
      </c>
      <c r="M936">
        <v>1456120800</v>
      </c>
      <c r="N936">
        <v>1456639200</v>
      </c>
      <c r="O936" s="8">
        <f t="shared" si="71"/>
        <v>42422.25</v>
      </c>
      <c r="P936" s="8">
        <f t="shared" si="72"/>
        <v>42428.25</v>
      </c>
      <c r="Q936" t="b">
        <v>0</v>
      </c>
      <c r="R936" t="b">
        <v>0</v>
      </c>
      <c r="S936" t="s">
        <v>33</v>
      </c>
      <c r="T936" t="str" cm="1">
        <f t="array" ref="T936:U936">_xlfn.TEXTSPLIT(S936,"/")</f>
        <v>theater</v>
      </c>
      <c r="U936" t="str">
        <v>plays</v>
      </c>
    </row>
    <row r="937" spans="1:21" ht="31.5" x14ac:dyDescent="0.25">
      <c r="A937">
        <v>935</v>
      </c>
      <c r="B937" t="s">
        <v>1902</v>
      </c>
      <c r="C937" s="3" t="s">
        <v>1903</v>
      </c>
      <c r="D937" s="16">
        <v>6100</v>
      </c>
      <c r="E937">
        <v>10012</v>
      </c>
      <c r="F937" t="str">
        <f t="shared" si="73"/>
        <v>5000 to 9999</v>
      </c>
      <c r="G937" s="19">
        <f t="shared" si="74"/>
        <v>164.13114754098362</v>
      </c>
      <c r="H937" t="s">
        <v>20</v>
      </c>
      <c r="I937">
        <v>132</v>
      </c>
      <c r="J937" s="10">
        <f t="shared" si="70"/>
        <v>75.848484848484844</v>
      </c>
      <c r="K937" t="s">
        <v>21</v>
      </c>
      <c r="L937" t="s">
        <v>22</v>
      </c>
      <c r="M937">
        <v>1437714000</v>
      </c>
      <c r="N937">
        <v>1438318800</v>
      </c>
      <c r="O937" s="8">
        <f t="shared" si="71"/>
        <v>42209.208333333328</v>
      </c>
      <c r="P937" s="8">
        <f t="shared" si="72"/>
        <v>42216.208333333328</v>
      </c>
      <c r="Q937" t="b">
        <v>0</v>
      </c>
      <c r="R937" t="b">
        <v>0</v>
      </c>
      <c r="S937" t="s">
        <v>33</v>
      </c>
      <c r="T937" t="str" cm="1">
        <f t="array" ref="T937:U937">_xlfn.TEXTSPLIT(S937,"/")</f>
        <v>theater</v>
      </c>
      <c r="U937" t="str">
        <v>plays</v>
      </c>
    </row>
    <row r="938" spans="1:2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tr">
        <f t="shared" si="73"/>
        <v>Greater than or equal to 50000</v>
      </c>
      <c r="G938" s="19">
        <f t="shared" si="74"/>
        <v>1.6375968992248062</v>
      </c>
      <c r="H938" t="s">
        <v>14</v>
      </c>
      <c r="I938">
        <v>21</v>
      </c>
      <c r="J938" s="10">
        <f t="shared" si="70"/>
        <v>80.476190476190482</v>
      </c>
      <c r="K938" t="s">
        <v>21</v>
      </c>
      <c r="L938" t="s">
        <v>22</v>
      </c>
      <c r="M938">
        <v>1563771600</v>
      </c>
      <c r="N938">
        <v>1564030800</v>
      </c>
      <c r="O938" s="8">
        <f t="shared" si="71"/>
        <v>43668.208333333328</v>
      </c>
      <c r="P938" s="8">
        <f t="shared" si="72"/>
        <v>43671.208333333328</v>
      </c>
      <c r="Q938" t="b">
        <v>1</v>
      </c>
      <c r="R938" t="b">
        <v>0</v>
      </c>
      <c r="S938" t="s">
        <v>33</v>
      </c>
      <c r="T938" t="str" cm="1">
        <f t="array" ref="T938:U938">_xlfn.TEXTSPLIT(S938,"/")</f>
        <v>theater</v>
      </c>
      <c r="U938" t="str">
        <v>plays</v>
      </c>
    </row>
    <row r="939" spans="1:2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tr">
        <f t="shared" si="73"/>
        <v>Greater than or equal to 50000</v>
      </c>
      <c r="G939" s="19">
        <f t="shared" si="74"/>
        <v>49.64385964912281</v>
      </c>
      <c r="H939" t="s">
        <v>74</v>
      </c>
      <c r="I939">
        <v>976</v>
      </c>
      <c r="J939" s="10">
        <f t="shared" si="70"/>
        <v>86.978483606557376</v>
      </c>
      <c r="K939" t="s">
        <v>21</v>
      </c>
      <c r="L939" t="s">
        <v>22</v>
      </c>
      <c r="M939">
        <v>1448517600</v>
      </c>
      <c r="N939">
        <v>1449295200</v>
      </c>
      <c r="O939" s="8">
        <f t="shared" si="71"/>
        <v>42334.25</v>
      </c>
      <c r="P939" s="8">
        <f t="shared" si="72"/>
        <v>42343.25</v>
      </c>
      <c r="Q939" t="b">
        <v>0</v>
      </c>
      <c r="R939" t="b">
        <v>0</v>
      </c>
      <c r="S939" t="s">
        <v>42</v>
      </c>
      <c r="T939" t="str" cm="1">
        <f t="array" ref="T939:U939">_xlfn.TEXTSPLIT(S939,"/")</f>
        <v>film &amp; video</v>
      </c>
      <c r="U939" t="str">
        <v>documentary</v>
      </c>
    </row>
    <row r="940" spans="1:2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tr">
        <f t="shared" si="73"/>
        <v>5000 to 9999</v>
      </c>
      <c r="G940" s="19">
        <f t="shared" si="74"/>
        <v>109.70652173913042</v>
      </c>
      <c r="H940" t="s">
        <v>20</v>
      </c>
      <c r="I940">
        <v>96</v>
      </c>
      <c r="J940" s="10">
        <f t="shared" si="70"/>
        <v>105.13541666666667</v>
      </c>
      <c r="K940" t="s">
        <v>21</v>
      </c>
      <c r="L940" t="s">
        <v>22</v>
      </c>
      <c r="M940">
        <v>1528779600</v>
      </c>
      <c r="N940">
        <v>1531890000</v>
      </c>
      <c r="O940" s="8">
        <f t="shared" si="71"/>
        <v>43263.208333333328</v>
      </c>
      <c r="P940" s="8">
        <f t="shared" si="72"/>
        <v>43299.208333333328</v>
      </c>
      <c r="Q940" t="b">
        <v>0</v>
      </c>
      <c r="R940" t="b">
        <v>1</v>
      </c>
      <c r="S940" t="s">
        <v>119</v>
      </c>
      <c r="T940" t="str" cm="1">
        <f t="array" ref="T940:U940">_xlfn.TEXTSPLIT(S940,"/")</f>
        <v>publishing</v>
      </c>
      <c r="U940" t="str">
        <v>fiction</v>
      </c>
    </row>
    <row r="941" spans="1:21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tr">
        <f t="shared" si="73"/>
        <v>5000 to 9999</v>
      </c>
      <c r="G941" s="19">
        <f t="shared" si="74"/>
        <v>49.217948717948715</v>
      </c>
      <c r="H941" t="s">
        <v>14</v>
      </c>
      <c r="I941">
        <v>67</v>
      </c>
      <c r="J941" s="10">
        <f t="shared" si="70"/>
        <v>57.298507462686565</v>
      </c>
      <c r="K941" t="s">
        <v>21</v>
      </c>
      <c r="L941" t="s">
        <v>22</v>
      </c>
      <c r="M941">
        <v>1304744400</v>
      </c>
      <c r="N941">
        <v>1306213200</v>
      </c>
      <c r="O941" s="8">
        <f t="shared" si="71"/>
        <v>40670.208333333336</v>
      </c>
      <c r="P941" s="8">
        <f t="shared" si="72"/>
        <v>40687.208333333336</v>
      </c>
      <c r="Q941" t="b">
        <v>0</v>
      </c>
      <c r="R941" t="b">
        <v>1</v>
      </c>
      <c r="S941" t="s">
        <v>89</v>
      </c>
      <c r="T941" t="str" cm="1">
        <f t="array" ref="T941:U941">_xlfn.TEXTSPLIT(S941,"/")</f>
        <v>games</v>
      </c>
      <c r="U941" t="str">
        <v>video games</v>
      </c>
    </row>
    <row r="942" spans="1:2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tr">
        <f t="shared" si="73"/>
        <v>5000 to 9999</v>
      </c>
      <c r="G942" s="19">
        <f t="shared" si="74"/>
        <v>62.232323232323225</v>
      </c>
      <c r="H942" t="s">
        <v>47</v>
      </c>
      <c r="I942">
        <v>66</v>
      </c>
      <c r="J942" s="10">
        <f t="shared" si="70"/>
        <v>93.348484848484844</v>
      </c>
      <c r="K942" t="s">
        <v>15</v>
      </c>
      <c r="L942" t="s">
        <v>16</v>
      </c>
      <c r="M942">
        <v>1354341600</v>
      </c>
      <c r="N942">
        <v>1356242400</v>
      </c>
      <c r="O942" s="8">
        <f t="shared" si="71"/>
        <v>41244.25</v>
      </c>
      <c r="P942" s="8">
        <f t="shared" si="72"/>
        <v>41266.25</v>
      </c>
      <c r="Q942" t="b">
        <v>0</v>
      </c>
      <c r="R942" t="b">
        <v>0</v>
      </c>
      <c r="S942" t="s">
        <v>28</v>
      </c>
      <c r="T942" t="str" cm="1">
        <f t="array" ref="T942:U942">_xlfn.TEXTSPLIT(S942,"/")</f>
        <v>technology</v>
      </c>
      <c r="U942" t="str">
        <v>web</v>
      </c>
    </row>
    <row r="943" spans="1:2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tr">
        <f t="shared" si="73"/>
        <v>40000 to 44999</v>
      </c>
      <c r="G943" s="19">
        <f t="shared" si="74"/>
        <v>13.05813953488372</v>
      </c>
      <c r="H943" t="s">
        <v>14</v>
      </c>
      <c r="I943">
        <v>78</v>
      </c>
      <c r="J943" s="10">
        <f t="shared" si="70"/>
        <v>71.987179487179489</v>
      </c>
      <c r="K943" t="s">
        <v>21</v>
      </c>
      <c r="L943" t="s">
        <v>22</v>
      </c>
      <c r="M943">
        <v>1294552800</v>
      </c>
      <c r="N943">
        <v>1297576800</v>
      </c>
      <c r="O943" s="8">
        <f t="shared" si="71"/>
        <v>40552.25</v>
      </c>
      <c r="P943" s="8">
        <f t="shared" si="72"/>
        <v>40587.25</v>
      </c>
      <c r="Q943" t="b">
        <v>1</v>
      </c>
      <c r="R943" t="b">
        <v>0</v>
      </c>
      <c r="S943" t="s">
        <v>33</v>
      </c>
      <c r="T943" t="str" cm="1">
        <f t="array" ref="T943:U943">_xlfn.TEXTSPLIT(S943,"/")</f>
        <v>theater</v>
      </c>
      <c r="U943" t="str">
        <v>plays</v>
      </c>
    </row>
    <row r="944" spans="1:2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tr">
        <f t="shared" si="73"/>
        <v>5000 to 9999</v>
      </c>
      <c r="G944" s="19">
        <f t="shared" si="74"/>
        <v>64.635416666666671</v>
      </c>
      <c r="H944" t="s">
        <v>14</v>
      </c>
      <c r="I944">
        <v>67</v>
      </c>
      <c r="J944" s="10">
        <f t="shared" si="70"/>
        <v>92.611940298507463</v>
      </c>
      <c r="K944" t="s">
        <v>26</v>
      </c>
      <c r="L944" t="s">
        <v>27</v>
      </c>
      <c r="M944">
        <v>1295935200</v>
      </c>
      <c r="N944">
        <v>1296194400</v>
      </c>
      <c r="O944" s="8">
        <f t="shared" si="71"/>
        <v>40568.25</v>
      </c>
      <c r="P944" s="8">
        <f t="shared" si="72"/>
        <v>40571.25</v>
      </c>
      <c r="Q944" t="b">
        <v>0</v>
      </c>
      <c r="R944" t="b">
        <v>0</v>
      </c>
      <c r="S944" t="s">
        <v>33</v>
      </c>
      <c r="T944" t="str" cm="1">
        <f t="array" ref="T944:U944">_xlfn.TEXTSPLIT(S944,"/")</f>
        <v>theater</v>
      </c>
      <c r="U944" t="str">
        <v>plays</v>
      </c>
    </row>
    <row r="945" spans="1:2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tr">
        <f t="shared" si="73"/>
        <v>5000 to 9999</v>
      </c>
      <c r="G945" s="19">
        <f t="shared" si="74"/>
        <v>159.58666666666667</v>
      </c>
      <c r="H945" t="s">
        <v>20</v>
      </c>
      <c r="I945">
        <v>114</v>
      </c>
      <c r="J945" s="10">
        <f t="shared" si="70"/>
        <v>104.99122807017544</v>
      </c>
      <c r="K945" t="s">
        <v>21</v>
      </c>
      <c r="L945" t="s">
        <v>22</v>
      </c>
      <c r="M945">
        <v>1411534800</v>
      </c>
      <c r="N945">
        <v>1414558800</v>
      </c>
      <c r="O945" s="8">
        <f t="shared" si="71"/>
        <v>41906.208333333336</v>
      </c>
      <c r="P945" s="8">
        <f t="shared" si="72"/>
        <v>41941.208333333336</v>
      </c>
      <c r="Q945" t="b">
        <v>0</v>
      </c>
      <c r="R945" t="b">
        <v>0</v>
      </c>
      <c r="S945" t="s">
        <v>17</v>
      </c>
      <c r="T945" t="str" cm="1">
        <f t="array" ref="T945:U945">_xlfn.TEXTSPLIT(S945,"/")</f>
        <v>food</v>
      </c>
      <c r="U945" t="str">
        <v>food trucks</v>
      </c>
    </row>
    <row r="946" spans="1:2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tr">
        <f t="shared" si="73"/>
        <v>10000 to 14999</v>
      </c>
      <c r="G946" s="19">
        <f t="shared" si="74"/>
        <v>81.42</v>
      </c>
      <c r="H946" t="s">
        <v>14</v>
      </c>
      <c r="I946">
        <v>263</v>
      </c>
      <c r="J946" s="10">
        <f t="shared" si="70"/>
        <v>30.958174904942965</v>
      </c>
      <c r="K946" t="s">
        <v>26</v>
      </c>
      <c r="L946" t="s">
        <v>27</v>
      </c>
      <c r="M946">
        <v>1486706400</v>
      </c>
      <c r="N946">
        <v>1488348000</v>
      </c>
      <c r="O946" s="8">
        <f t="shared" si="71"/>
        <v>42776.25</v>
      </c>
      <c r="P946" s="8">
        <f t="shared" si="72"/>
        <v>42795.25</v>
      </c>
      <c r="Q946" t="b">
        <v>0</v>
      </c>
      <c r="R946" t="b">
        <v>0</v>
      </c>
      <c r="S946" t="s">
        <v>122</v>
      </c>
      <c r="T946" t="str" cm="1">
        <f t="array" ref="T946:U946">_xlfn.TEXTSPLIT(S946,"/")</f>
        <v>photography</v>
      </c>
      <c r="U946" t="str">
        <v>photography books</v>
      </c>
    </row>
    <row r="947" spans="1:2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tr">
        <f t="shared" si="73"/>
        <v>Greater than or equal to 50000</v>
      </c>
      <c r="G947" s="19">
        <f t="shared" si="74"/>
        <v>32.444767441860463</v>
      </c>
      <c r="H947" t="s">
        <v>14</v>
      </c>
      <c r="I947">
        <v>1691</v>
      </c>
      <c r="J947" s="10">
        <f t="shared" si="70"/>
        <v>33.001182732111175</v>
      </c>
      <c r="K947" t="s">
        <v>21</v>
      </c>
      <c r="L947" t="s">
        <v>22</v>
      </c>
      <c r="M947">
        <v>1333602000</v>
      </c>
      <c r="N947">
        <v>1334898000</v>
      </c>
      <c r="O947" s="8">
        <f t="shared" si="71"/>
        <v>41004.208333333336</v>
      </c>
      <c r="P947" s="8">
        <f t="shared" si="72"/>
        <v>41019.208333333336</v>
      </c>
      <c r="Q947" t="b">
        <v>1</v>
      </c>
      <c r="R947" t="b">
        <v>0</v>
      </c>
      <c r="S947" t="s">
        <v>122</v>
      </c>
      <c r="T947" t="str" cm="1">
        <f t="array" ref="T947:U947">_xlfn.TEXTSPLIT(S947,"/")</f>
        <v>photography</v>
      </c>
      <c r="U947" t="str">
        <v>photography books</v>
      </c>
    </row>
    <row r="948" spans="1:21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tr">
        <f t="shared" si="73"/>
        <v>Greater than or equal to 50000</v>
      </c>
      <c r="G948" s="19">
        <f t="shared" si="74"/>
        <v>9.9141184124918666</v>
      </c>
      <c r="H948" t="s">
        <v>14</v>
      </c>
      <c r="I948">
        <v>181</v>
      </c>
      <c r="J948" s="10">
        <f t="shared" si="70"/>
        <v>84.187845303867405</v>
      </c>
      <c r="K948" t="s">
        <v>21</v>
      </c>
      <c r="L948" t="s">
        <v>22</v>
      </c>
      <c r="M948">
        <v>1308200400</v>
      </c>
      <c r="N948">
        <v>1308373200</v>
      </c>
      <c r="O948" s="8">
        <f t="shared" si="71"/>
        <v>40710.208333333336</v>
      </c>
      <c r="P948" s="8">
        <f t="shared" si="72"/>
        <v>40712.208333333336</v>
      </c>
      <c r="Q948" t="b">
        <v>0</v>
      </c>
      <c r="R948" t="b">
        <v>0</v>
      </c>
      <c r="S948" t="s">
        <v>33</v>
      </c>
      <c r="T948" t="str" cm="1">
        <f t="array" ref="T948:U948">_xlfn.TEXTSPLIT(S948,"/")</f>
        <v>theater</v>
      </c>
      <c r="U948" t="str">
        <v>plays</v>
      </c>
    </row>
    <row r="949" spans="1:2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tr">
        <f t="shared" si="73"/>
        <v>1000 to 4999</v>
      </c>
      <c r="G949" s="19">
        <f t="shared" si="74"/>
        <v>26.694444444444443</v>
      </c>
      <c r="H949" t="s">
        <v>14</v>
      </c>
      <c r="I949">
        <v>13</v>
      </c>
      <c r="J949" s="10">
        <f t="shared" si="70"/>
        <v>73.92307692307692</v>
      </c>
      <c r="K949" t="s">
        <v>21</v>
      </c>
      <c r="L949" t="s">
        <v>22</v>
      </c>
      <c r="M949">
        <v>1411707600</v>
      </c>
      <c r="N949">
        <v>1412312400</v>
      </c>
      <c r="O949" s="8">
        <f t="shared" si="71"/>
        <v>41908.208333333336</v>
      </c>
      <c r="P949" s="8">
        <f t="shared" si="72"/>
        <v>41915.208333333336</v>
      </c>
      <c r="Q949" t="b">
        <v>0</v>
      </c>
      <c r="R949" t="b">
        <v>0</v>
      </c>
      <c r="S949" t="s">
        <v>33</v>
      </c>
      <c r="T949" t="str" cm="1">
        <f t="array" ref="T949:U949">_xlfn.TEXTSPLIT(S949,"/")</f>
        <v>theater</v>
      </c>
      <c r="U949" t="str">
        <v>plays</v>
      </c>
    </row>
    <row r="950" spans="1:2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tr">
        <f t="shared" si="73"/>
        <v>5000 to 9999</v>
      </c>
      <c r="G950" s="19">
        <f t="shared" si="74"/>
        <v>62.957446808510639</v>
      </c>
      <c r="H950" t="s">
        <v>74</v>
      </c>
      <c r="I950">
        <v>160</v>
      </c>
      <c r="J950" s="10">
        <f t="shared" si="70"/>
        <v>36.987499999999997</v>
      </c>
      <c r="K950" t="s">
        <v>21</v>
      </c>
      <c r="L950" t="s">
        <v>22</v>
      </c>
      <c r="M950">
        <v>1418364000</v>
      </c>
      <c r="N950">
        <v>1419228000</v>
      </c>
      <c r="O950" s="8">
        <f t="shared" si="71"/>
        <v>41985.25</v>
      </c>
      <c r="P950" s="8">
        <f t="shared" si="72"/>
        <v>41995.25</v>
      </c>
      <c r="Q950" t="b">
        <v>1</v>
      </c>
      <c r="R950" t="b">
        <v>1</v>
      </c>
      <c r="S950" t="s">
        <v>42</v>
      </c>
      <c r="T950" t="str" cm="1">
        <f t="array" ref="T950:U950">_xlfn.TEXTSPLIT(S950,"/")</f>
        <v>film &amp; video</v>
      </c>
      <c r="U950" t="str">
        <v>documentary</v>
      </c>
    </row>
    <row r="951" spans="1:21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tr">
        <f t="shared" si="73"/>
        <v>5000 to 9999</v>
      </c>
      <c r="G951" s="19">
        <f t="shared" si="74"/>
        <v>161.35593220338984</v>
      </c>
      <c r="H951" t="s">
        <v>20</v>
      </c>
      <c r="I951">
        <v>203</v>
      </c>
      <c r="J951" s="10">
        <f t="shared" si="70"/>
        <v>46.896551724137929</v>
      </c>
      <c r="K951" t="s">
        <v>21</v>
      </c>
      <c r="L951" t="s">
        <v>22</v>
      </c>
      <c r="M951">
        <v>1429333200</v>
      </c>
      <c r="N951">
        <v>1430974800</v>
      </c>
      <c r="O951" s="8">
        <f t="shared" si="71"/>
        <v>42112.208333333328</v>
      </c>
      <c r="P951" s="8">
        <f t="shared" si="72"/>
        <v>42131.208333333328</v>
      </c>
      <c r="Q951" t="b">
        <v>0</v>
      </c>
      <c r="R951" t="b">
        <v>0</v>
      </c>
      <c r="S951" t="s">
        <v>28</v>
      </c>
      <c r="T951" t="str" cm="1">
        <f t="array" ref="T951:U951">_xlfn.TEXTSPLIT(S951,"/")</f>
        <v>technology</v>
      </c>
      <c r="U951" t="str">
        <v>web</v>
      </c>
    </row>
    <row r="952" spans="1:2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tr">
        <f t="shared" si="73"/>
        <v>Less Than 1000</v>
      </c>
      <c r="G952" s="19">
        <f t="shared" si="74"/>
        <v>5</v>
      </c>
      <c r="H952" t="s">
        <v>14</v>
      </c>
      <c r="I952">
        <v>1</v>
      </c>
      <c r="J952" s="10">
        <f t="shared" si="70"/>
        <v>5</v>
      </c>
      <c r="K952" t="s">
        <v>21</v>
      </c>
      <c r="L952" t="s">
        <v>22</v>
      </c>
      <c r="M952">
        <v>1555390800</v>
      </c>
      <c r="N952">
        <v>1555822800</v>
      </c>
      <c r="O952" s="8">
        <f t="shared" si="71"/>
        <v>43571.208333333328</v>
      </c>
      <c r="P952" s="8">
        <f t="shared" si="72"/>
        <v>43576.208333333328</v>
      </c>
      <c r="Q952" t="b">
        <v>0</v>
      </c>
      <c r="R952" t="b">
        <v>1</v>
      </c>
      <c r="S952" t="s">
        <v>33</v>
      </c>
      <c r="T952" t="str" cm="1">
        <f t="array" ref="T952:U952">_xlfn.TEXTSPLIT(S952,"/")</f>
        <v>theater</v>
      </c>
      <c r="U952" t="str">
        <v>plays</v>
      </c>
    </row>
    <row r="953" spans="1:2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tr">
        <f t="shared" si="73"/>
        <v>10000 to 14999</v>
      </c>
      <c r="G953" s="19">
        <f t="shared" si="74"/>
        <v>1096.9379310344827</v>
      </c>
      <c r="H953" t="s">
        <v>20</v>
      </c>
      <c r="I953">
        <v>1559</v>
      </c>
      <c r="J953" s="10">
        <f t="shared" si="70"/>
        <v>102.02437459910199</v>
      </c>
      <c r="K953" t="s">
        <v>21</v>
      </c>
      <c r="L953" t="s">
        <v>22</v>
      </c>
      <c r="M953">
        <v>1482732000</v>
      </c>
      <c r="N953">
        <v>1482818400</v>
      </c>
      <c r="O953" s="8">
        <f t="shared" si="71"/>
        <v>42730.25</v>
      </c>
      <c r="P953" s="8">
        <f t="shared" si="72"/>
        <v>42731.25</v>
      </c>
      <c r="Q953" t="b">
        <v>0</v>
      </c>
      <c r="R953" t="b">
        <v>1</v>
      </c>
      <c r="S953" t="s">
        <v>23</v>
      </c>
      <c r="T953" t="str" cm="1">
        <f t="array" ref="T953:U953">_xlfn.TEXTSPLIT(S953,"/")</f>
        <v>music</v>
      </c>
      <c r="U953" t="str">
        <v>rock</v>
      </c>
    </row>
    <row r="954" spans="1:2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tr">
        <f t="shared" si="73"/>
        <v>Greater than or equal to 50000</v>
      </c>
      <c r="G954" s="19">
        <f t="shared" si="74"/>
        <v>70.094158075601371</v>
      </c>
      <c r="H954" t="s">
        <v>74</v>
      </c>
      <c r="I954">
        <v>2266</v>
      </c>
      <c r="J954" s="10">
        <f t="shared" si="70"/>
        <v>45.007502206531335</v>
      </c>
      <c r="K954" t="s">
        <v>21</v>
      </c>
      <c r="L954" t="s">
        <v>22</v>
      </c>
      <c r="M954">
        <v>1470718800</v>
      </c>
      <c r="N954">
        <v>1471928400</v>
      </c>
      <c r="O954" s="8">
        <f t="shared" si="71"/>
        <v>42591.208333333328</v>
      </c>
      <c r="P954" s="8">
        <f t="shared" si="72"/>
        <v>42605.208333333328</v>
      </c>
      <c r="Q954" t="b">
        <v>0</v>
      </c>
      <c r="R954" t="b">
        <v>0</v>
      </c>
      <c r="S954" t="s">
        <v>42</v>
      </c>
      <c r="T954" t="str" cm="1">
        <f t="array" ref="T954:U954">_xlfn.TEXTSPLIT(S954,"/")</f>
        <v>film &amp; video</v>
      </c>
      <c r="U954" t="str">
        <v>documentary</v>
      </c>
    </row>
    <row r="955" spans="1:21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tr">
        <f t="shared" si="73"/>
        <v>1000 to 4999</v>
      </c>
      <c r="G955" s="19">
        <f t="shared" si="74"/>
        <v>60</v>
      </c>
      <c r="H955" t="s">
        <v>14</v>
      </c>
      <c r="I955">
        <v>21</v>
      </c>
      <c r="J955" s="10">
        <f t="shared" si="70"/>
        <v>94.285714285714292</v>
      </c>
      <c r="K955" t="s">
        <v>21</v>
      </c>
      <c r="L955" t="s">
        <v>22</v>
      </c>
      <c r="M955">
        <v>1450591200</v>
      </c>
      <c r="N955">
        <v>1453701600</v>
      </c>
      <c r="O955" s="8">
        <f t="shared" si="71"/>
        <v>42358.25</v>
      </c>
      <c r="P955" s="8">
        <f t="shared" si="72"/>
        <v>42394.25</v>
      </c>
      <c r="Q955" t="b">
        <v>0</v>
      </c>
      <c r="R955" t="b">
        <v>1</v>
      </c>
      <c r="S955" t="s">
        <v>474</v>
      </c>
      <c r="T955" t="str" cm="1">
        <f t="array" ref="T955:U955">_xlfn.TEXTSPLIT(S955,"/")</f>
        <v>film &amp; video</v>
      </c>
      <c r="U955" t="str">
        <v>science fiction</v>
      </c>
    </row>
    <row r="956" spans="1:2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tr">
        <f t="shared" si="73"/>
        <v>40000 to 44999</v>
      </c>
      <c r="G956" s="19">
        <f t="shared" si="74"/>
        <v>367.0985915492958</v>
      </c>
      <c r="H956" t="s">
        <v>20</v>
      </c>
      <c r="I956">
        <v>1548</v>
      </c>
      <c r="J956" s="10">
        <f t="shared" si="70"/>
        <v>101.02325581395348</v>
      </c>
      <c r="K956" t="s">
        <v>26</v>
      </c>
      <c r="L956" t="s">
        <v>27</v>
      </c>
      <c r="M956">
        <v>1348290000</v>
      </c>
      <c r="N956">
        <v>1350363600</v>
      </c>
      <c r="O956" s="8">
        <f t="shared" si="71"/>
        <v>41174.208333333336</v>
      </c>
      <c r="P956" s="8">
        <f t="shared" si="72"/>
        <v>41198.208333333336</v>
      </c>
      <c r="Q956" t="b">
        <v>0</v>
      </c>
      <c r="R956" t="b">
        <v>0</v>
      </c>
      <c r="S956" t="s">
        <v>28</v>
      </c>
      <c r="T956" t="str" cm="1">
        <f t="array" ref="T956:U956">_xlfn.TEXTSPLIT(S956,"/")</f>
        <v>technology</v>
      </c>
      <c r="U956" t="str">
        <v>web</v>
      </c>
    </row>
    <row r="957" spans="1:21" ht="31.5" x14ac:dyDescent="0.25">
      <c r="A957">
        <v>955</v>
      </c>
      <c r="B957" t="s">
        <v>1940</v>
      </c>
      <c r="C957" s="3" t="s">
        <v>1941</v>
      </c>
      <c r="D957" s="16">
        <v>700</v>
      </c>
      <c r="E957">
        <v>7763</v>
      </c>
      <c r="F957" t="str">
        <f t="shared" si="73"/>
        <v>Less Than 1000</v>
      </c>
      <c r="G957" s="19">
        <f t="shared" si="74"/>
        <v>1109</v>
      </c>
      <c r="H957" t="s">
        <v>20</v>
      </c>
      <c r="I957">
        <v>80</v>
      </c>
      <c r="J957" s="10">
        <f t="shared" si="70"/>
        <v>97.037499999999994</v>
      </c>
      <c r="K957" t="s">
        <v>21</v>
      </c>
      <c r="L957" t="s">
        <v>22</v>
      </c>
      <c r="M957">
        <v>1353823200</v>
      </c>
      <c r="N957">
        <v>1353996000</v>
      </c>
      <c r="O957" s="8">
        <f t="shared" si="71"/>
        <v>41238.25</v>
      </c>
      <c r="P957" s="8">
        <f t="shared" si="72"/>
        <v>41240.25</v>
      </c>
      <c r="Q957" t="b">
        <v>0</v>
      </c>
      <c r="R957" t="b">
        <v>0</v>
      </c>
      <c r="S957" t="s">
        <v>33</v>
      </c>
      <c r="T957" t="str" cm="1">
        <f t="array" ref="T957:U957">_xlfn.TEXTSPLIT(S957,"/")</f>
        <v>theater</v>
      </c>
      <c r="U957" t="str">
        <v>plays</v>
      </c>
    </row>
    <row r="958" spans="1:2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tr">
        <f t="shared" si="73"/>
        <v>Greater than or equal to 50000</v>
      </c>
      <c r="G958" s="19">
        <f t="shared" si="74"/>
        <v>19.028784648187631</v>
      </c>
      <c r="H958" t="s">
        <v>14</v>
      </c>
      <c r="I958">
        <v>830</v>
      </c>
      <c r="J958" s="10">
        <f t="shared" si="70"/>
        <v>43.00963855421687</v>
      </c>
      <c r="K958" t="s">
        <v>21</v>
      </c>
      <c r="L958" t="s">
        <v>22</v>
      </c>
      <c r="M958">
        <v>1450764000</v>
      </c>
      <c r="N958">
        <v>1451109600</v>
      </c>
      <c r="O958" s="8">
        <f t="shared" si="71"/>
        <v>42360.25</v>
      </c>
      <c r="P958" s="8">
        <f t="shared" si="72"/>
        <v>42364.25</v>
      </c>
      <c r="Q958" t="b">
        <v>0</v>
      </c>
      <c r="R958" t="b">
        <v>0</v>
      </c>
      <c r="S958" t="s">
        <v>474</v>
      </c>
      <c r="T958" t="str" cm="1">
        <f t="array" ref="T958:U958">_xlfn.TEXTSPLIT(S958,"/")</f>
        <v>film &amp; video</v>
      </c>
      <c r="U958" t="str">
        <v>science fiction</v>
      </c>
    </row>
    <row r="959" spans="1:21" x14ac:dyDescent="0.25">
      <c r="A959">
        <v>957</v>
      </c>
      <c r="B959" t="s">
        <v>1944</v>
      </c>
      <c r="C959" s="3" t="s">
        <v>1945</v>
      </c>
      <c r="D959" s="16">
        <v>9800</v>
      </c>
      <c r="E959">
        <v>12434</v>
      </c>
      <c r="F959" t="str">
        <f t="shared" si="73"/>
        <v>5000 to 9999</v>
      </c>
      <c r="G959" s="19">
        <f t="shared" si="74"/>
        <v>126.87755102040816</v>
      </c>
      <c r="H959" t="s">
        <v>20</v>
      </c>
      <c r="I959">
        <v>131</v>
      </c>
      <c r="J959" s="10">
        <f t="shared" si="70"/>
        <v>94.916030534351151</v>
      </c>
      <c r="K959" t="s">
        <v>21</v>
      </c>
      <c r="L959" t="s">
        <v>22</v>
      </c>
      <c r="M959">
        <v>1329372000</v>
      </c>
      <c r="N959">
        <v>1329631200</v>
      </c>
      <c r="O959" s="8">
        <f t="shared" si="71"/>
        <v>40955.25</v>
      </c>
      <c r="P959" s="8">
        <f t="shared" si="72"/>
        <v>40958.25</v>
      </c>
      <c r="Q959" t="b">
        <v>0</v>
      </c>
      <c r="R959" t="b">
        <v>0</v>
      </c>
      <c r="S959" t="s">
        <v>33</v>
      </c>
      <c r="T959" t="str" cm="1">
        <f t="array" ref="T959:U959">_xlfn.TEXTSPLIT(S959,"/")</f>
        <v>theater</v>
      </c>
      <c r="U959" t="str">
        <v>plays</v>
      </c>
    </row>
    <row r="960" spans="1:21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tr">
        <f t="shared" si="73"/>
        <v>1000 to 4999</v>
      </c>
      <c r="G960" s="19">
        <f t="shared" si="74"/>
        <v>734.63636363636363</v>
      </c>
      <c r="H960" t="s">
        <v>20</v>
      </c>
      <c r="I960">
        <v>112</v>
      </c>
      <c r="J960" s="10">
        <f t="shared" si="70"/>
        <v>72.151785714285708</v>
      </c>
      <c r="K960" t="s">
        <v>21</v>
      </c>
      <c r="L960" t="s">
        <v>22</v>
      </c>
      <c r="M960">
        <v>1277096400</v>
      </c>
      <c r="N960">
        <v>1278997200</v>
      </c>
      <c r="O960" s="8">
        <f t="shared" si="71"/>
        <v>40350.208333333336</v>
      </c>
      <c r="P960" s="8">
        <f t="shared" si="72"/>
        <v>40372.208333333336</v>
      </c>
      <c r="Q960" t="b">
        <v>0</v>
      </c>
      <c r="R960" t="b">
        <v>0</v>
      </c>
      <c r="S960" t="s">
        <v>71</v>
      </c>
      <c r="T960" t="str" cm="1">
        <f t="array" ref="T960:U960">_xlfn.TEXTSPLIT(S960,"/")</f>
        <v>film &amp; video</v>
      </c>
      <c r="U960" t="str">
        <v>animation</v>
      </c>
    </row>
    <row r="961" spans="1:2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tr">
        <f t="shared" si="73"/>
        <v>Greater than or equal to 50000</v>
      </c>
      <c r="G961" s="19">
        <f t="shared" si="74"/>
        <v>4.5731034482758623</v>
      </c>
      <c r="H961" t="s">
        <v>14</v>
      </c>
      <c r="I961">
        <v>130</v>
      </c>
      <c r="J961" s="10">
        <f t="shared" si="70"/>
        <v>51.007692307692309</v>
      </c>
      <c r="K961" t="s">
        <v>21</v>
      </c>
      <c r="L961" t="s">
        <v>22</v>
      </c>
      <c r="M961">
        <v>1277701200</v>
      </c>
      <c r="N961">
        <v>1280120400</v>
      </c>
      <c r="O961" s="8">
        <f t="shared" si="71"/>
        <v>40357.208333333336</v>
      </c>
      <c r="P961" s="8">
        <f t="shared" si="72"/>
        <v>40385.208333333336</v>
      </c>
      <c r="Q961" t="b">
        <v>0</v>
      </c>
      <c r="R961" t="b">
        <v>0</v>
      </c>
      <c r="S961" t="s">
        <v>206</v>
      </c>
      <c r="T961" t="str" cm="1">
        <f t="array" ref="T961:U961">_xlfn.TEXTSPLIT(S961,"/")</f>
        <v>publishing</v>
      </c>
      <c r="U961" t="str">
        <v>translations</v>
      </c>
    </row>
    <row r="962" spans="1:2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tr">
        <f t="shared" si="73"/>
        <v>5000 to 9999</v>
      </c>
      <c r="G962" s="19">
        <f t="shared" si="74"/>
        <v>85.054545454545448</v>
      </c>
      <c r="H962" t="s">
        <v>14</v>
      </c>
      <c r="I962">
        <v>55</v>
      </c>
      <c r="J962" s="10">
        <f t="shared" ref="J962:J1025" si="75">IFERROR(E962/I962,0)</f>
        <v>85.054545454545448</v>
      </c>
      <c r="K962" t="s">
        <v>21</v>
      </c>
      <c r="L962" t="s">
        <v>22</v>
      </c>
      <c r="M962">
        <v>1454911200</v>
      </c>
      <c r="N962">
        <v>1458104400</v>
      </c>
      <c r="O962" s="8">
        <f t="shared" ref="O962:O1001" si="76">(((M962/60)/60)/24)+DATE(1970,1,1)</f>
        <v>42408.25</v>
      </c>
      <c r="P962" s="8">
        <f t="shared" ref="P962:P1001" si="77">(((N962/60)/60)/24)+DATE(1970,1,1)</f>
        <v>42445.208333333328</v>
      </c>
      <c r="Q962" t="b">
        <v>0</v>
      </c>
      <c r="R962" t="b">
        <v>0</v>
      </c>
      <c r="S962" t="s">
        <v>28</v>
      </c>
      <c r="T962" t="str" cm="1">
        <f t="array" ref="T962:U962">_xlfn.TEXTSPLIT(S962,"/")</f>
        <v>technology</v>
      </c>
      <c r="U962" t="str">
        <v>web</v>
      </c>
    </row>
    <row r="963" spans="1:2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tr">
        <f t="shared" ref="F963:F1001" si="78">IF(D963&lt;1000,"Less Than 1000",IF(AND(D963&gt;=1000,D963&lt;=4999),"1000 to 4999",IF(AND(D963&gt;=5000,D963&lt;=9999),"5000 to 9999",IF(AND(D963&gt;=10000,D963&lt;=14999),"10000 to 14999",IF(AND(D963&gt;=15000,D963&lt;=19999),"15000 to 19999",IF(AND(D963&gt;=20000,D963&lt;=24999),"20000 to 24999",IF(AND(D963&gt;=25000,D963&lt;=29999),"25000 to 29999",IF(AND(D963&gt;=30000,D963&lt;=34999),"30000 to 34999",IF(AND(D963&gt;=35000,D963&lt;=39999),"35000 to 39999",IF(AND(D963&gt;=40000,D963&lt;=44999),"40000 to 44999",IF(AND(D963&gt;=45000,D963&lt;=49999),"45000 to 49999",IF(D963&gt;=50000,"Greater than or equal to 50000"))))))))))))</f>
        <v>5000 to 9999</v>
      </c>
      <c r="G963" s="19">
        <f t="shared" ref="G963:G1001" si="79">(E963/D963)*100</f>
        <v>119.29824561403508</v>
      </c>
      <c r="H963" t="s">
        <v>20</v>
      </c>
      <c r="I963">
        <v>155</v>
      </c>
      <c r="J963" s="10">
        <f t="shared" si="75"/>
        <v>43.87096774193548</v>
      </c>
      <c r="K963" t="s">
        <v>21</v>
      </c>
      <c r="L963" t="s">
        <v>22</v>
      </c>
      <c r="M963">
        <v>1297922400</v>
      </c>
      <c r="N963">
        <v>1298268000</v>
      </c>
      <c r="O963" s="8">
        <f t="shared" si="76"/>
        <v>40591.25</v>
      </c>
      <c r="P963" s="8">
        <f t="shared" si="77"/>
        <v>40595.25</v>
      </c>
      <c r="Q963" t="b">
        <v>0</v>
      </c>
      <c r="R963" t="b">
        <v>0</v>
      </c>
      <c r="S963" t="s">
        <v>206</v>
      </c>
      <c r="T963" t="str" cm="1">
        <f t="array" ref="T963:U963">_xlfn.TEXTSPLIT(S963,"/")</f>
        <v>publishing</v>
      </c>
      <c r="U963" t="str">
        <v>translations</v>
      </c>
    </row>
    <row r="964" spans="1:2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tr">
        <f t="shared" si="78"/>
        <v>1000 to 4999</v>
      </c>
      <c r="G964" s="19">
        <f t="shared" si="79"/>
        <v>296.02777777777777</v>
      </c>
      <c r="H964" t="s">
        <v>20</v>
      </c>
      <c r="I964">
        <v>266</v>
      </c>
      <c r="J964" s="10">
        <f t="shared" si="75"/>
        <v>40.063909774436091</v>
      </c>
      <c r="K964" t="s">
        <v>21</v>
      </c>
      <c r="L964" t="s">
        <v>22</v>
      </c>
      <c r="M964">
        <v>1384408800</v>
      </c>
      <c r="N964">
        <v>1386223200</v>
      </c>
      <c r="O964" s="8">
        <f t="shared" si="76"/>
        <v>41592.25</v>
      </c>
      <c r="P964" s="8">
        <f t="shared" si="77"/>
        <v>41613.25</v>
      </c>
      <c r="Q964" t="b">
        <v>0</v>
      </c>
      <c r="R964" t="b">
        <v>0</v>
      </c>
      <c r="S964" t="s">
        <v>17</v>
      </c>
      <c r="T964" t="str" cm="1">
        <f t="array" ref="T964:U964">_xlfn.TEXTSPLIT(S964,"/")</f>
        <v>food</v>
      </c>
      <c r="U964" t="str">
        <v>food trucks</v>
      </c>
    </row>
    <row r="965" spans="1:2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tr">
        <f t="shared" si="78"/>
        <v>5000 to 9999</v>
      </c>
      <c r="G965" s="19">
        <f t="shared" si="79"/>
        <v>84.694915254237287</v>
      </c>
      <c r="H965" t="s">
        <v>14</v>
      </c>
      <c r="I965">
        <v>114</v>
      </c>
      <c r="J965" s="10">
        <f t="shared" si="75"/>
        <v>43.833333333333336</v>
      </c>
      <c r="K965" t="s">
        <v>107</v>
      </c>
      <c r="L965" t="s">
        <v>108</v>
      </c>
      <c r="M965">
        <v>1299304800</v>
      </c>
      <c r="N965">
        <v>1299823200</v>
      </c>
      <c r="O965" s="8">
        <f t="shared" si="76"/>
        <v>40607.25</v>
      </c>
      <c r="P965" s="8">
        <f t="shared" si="77"/>
        <v>40613.25</v>
      </c>
      <c r="Q965" t="b">
        <v>0</v>
      </c>
      <c r="R965" t="b">
        <v>1</v>
      </c>
      <c r="S965" t="s">
        <v>122</v>
      </c>
      <c r="T965" t="str" cm="1">
        <f t="array" ref="T965:U965">_xlfn.TEXTSPLIT(S965,"/")</f>
        <v>photography</v>
      </c>
      <c r="U965" t="str">
        <v>photography books</v>
      </c>
    </row>
    <row r="966" spans="1:21" x14ac:dyDescent="0.25">
      <c r="A966">
        <v>964</v>
      </c>
      <c r="B966" t="s">
        <v>1958</v>
      </c>
      <c r="C966" s="3" t="s">
        <v>1959</v>
      </c>
      <c r="D966" s="16">
        <v>3700</v>
      </c>
      <c r="E966">
        <v>13164</v>
      </c>
      <c r="F966" t="str">
        <f t="shared" si="78"/>
        <v>1000 to 4999</v>
      </c>
      <c r="G966" s="19">
        <f t="shared" si="79"/>
        <v>355.7837837837838</v>
      </c>
      <c r="H966" t="s">
        <v>20</v>
      </c>
      <c r="I966">
        <v>155</v>
      </c>
      <c r="J966" s="10">
        <f t="shared" si="75"/>
        <v>84.92903225806451</v>
      </c>
      <c r="K966" t="s">
        <v>21</v>
      </c>
      <c r="L966" t="s">
        <v>22</v>
      </c>
      <c r="M966">
        <v>1431320400</v>
      </c>
      <c r="N966">
        <v>1431752400</v>
      </c>
      <c r="O966" s="8">
        <f t="shared" si="76"/>
        <v>42135.208333333328</v>
      </c>
      <c r="P966" s="8">
        <f t="shared" si="77"/>
        <v>42140.208333333328</v>
      </c>
      <c r="Q966" t="b">
        <v>0</v>
      </c>
      <c r="R966" t="b">
        <v>0</v>
      </c>
      <c r="S966" t="s">
        <v>33</v>
      </c>
      <c r="T966" t="str" cm="1">
        <f t="array" ref="T966:U966">_xlfn.TEXTSPLIT(S966,"/")</f>
        <v>theater</v>
      </c>
      <c r="U966" t="str">
        <v>plays</v>
      </c>
    </row>
    <row r="967" spans="1:2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tr">
        <f t="shared" si="78"/>
        <v>1000 to 4999</v>
      </c>
      <c r="G967" s="19">
        <f t="shared" si="79"/>
        <v>386.40909090909093</v>
      </c>
      <c r="H967" t="s">
        <v>20</v>
      </c>
      <c r="I967">
        <v>207</v>
      </c>
      <c r="J967" s="10">
        <f t="shared" si="75"/>
        <v>41.067632850241544</v>
      </c>
      <c r="K967" t="s">
        <v>40</v>
      </c>
      <c r="L967" t="s">
        <v>41</v>
      </c>
      <c r="M967">
        <v>1264399200</v>
      </c>
      <c r="N967">
        <v>1267855200</v>
      </c>
      <c r="O967" s="8">
        <f t="shared" si="76"/>
        <v>40203.25</v>
      </c>
      <c r="P967" s="8">
        <f t="shared" si="77"/>
        <v>40243.25</v>
      </c>
      <c r="Q967" t="b">
        <v>0</v>
      </c>
      <c r="R967" t="b">
        <v>0</v>
      </c>
      <c r="S967" t="s">
        <v>23</v>
      </c>
      <c r="T967" t="str" cm="1">
        <f t="array" ref="T967:U967">_xlfn.TEXTSPLIT(S967,"/")</f>
        <v>music</v>
      </c>
      <c r="U967" t="str">
        <v>rock</v>
      </c>
    </row>
    <row r="968" spans="1:21" x14ac:dyDescent="0.25">
      <c r="A968">
        <v>966</v>
      </c>
      <c r="B968" t="s">
        <v>878</v>
      </c>
      <c r="C968" s="3" t="s">
        <v>1962</v>
      </c>
      <c r="D968" s="16">
        <v>1700</v>
      </c>
      <c r="E968">
        <v>13468</v>
      </c>
      <c r="F968" t="str">
        <f t="shared" si="78"/>
        <v>1000 to 4999</v>
      </c>
      <c r="G968" s="19">
        <f t="shared" si="79"/>
        <v>792.23529411764707</v>
      </c>
      <c r="H968" t="s">
        <v>20</v>
      </c>
      <c r="I968">
        <v>245</v>
      </c>
      <c r="J968" s="10">
        <f t="shared" si="75"/>
        <v>54.971428571428568</v>
      </c>
      <c r="K968" t="s">
        <v>21</v>
      </c>
      <c r="L968" t="s">
        <v>22</v>
      </c>
      <c r="M968">
        <v>1497502800</v>
      </c>
      <c r="N968">
        <v>1497675600</v>
      </c>
      <c r="O968" s="8">
        <f t="shared" si="76"/>
        <v>42901.208333333328</v>
      </c>
      <c r="P968" s="8">
        <f t="shared" si="77"/>
        <v>42903.208333333328</v>
      </c>
      <c r="Q968" t="b">
        <v>0</v>
      </c>
      <c r="R968" t="b">
        <v>0</v>
      </c>
      <c r="S968" t="s">
        <v>33</v>
      </c>
      <c r="T968" t="str" cm="1">
        <f t="array" ref="T968:U968">_xlfn.TEXTSPLIT(S968,"/")</f>
        <v>theater</v>
      </c>
      <c r="U968" t="str">
        <v>plays</v>
      </c>
    </row>
    <row r="969" spans="1:2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tr">
        <f t="shared" si="78"/>
        <v>Greater than or equal to 50000</v>
      </c>
      <c r="G969" s="19">
        <f t="shared" si="79"/>
        <v>137.03393665158373</v>
      </c>
      <c r="H969" t="s">
        <v>20</v>
      </c>
      <c r="I969">
        <v>1573</v>
      </c>
      <c r="J969" s="10">
        <f t="shared" si="75"/>
        <v>77.010807374443743</v>
      </c>
      <c r="K969" t="s">
        <v>21</v>
      </c>
      <c r="L969" t="s">
        <v>22</v>
      </c>
      <c r="M969">
        <v>1333688400</v>
      </c>
      <c r="N969">
        <v>1336885200</v>
      </c>
      <c r="O969" s="8">
        <f t="shared" si="76"/>
        <v>41005.208333333336</v>
      </c>
      <c r="P969" s="8">
        <f t="shared" si="77"/>
        <v>41042.208333333336</v>
      </c>
      <c r="Q969" t="b">
        <v>0</v>
      </c>
      <c r="R969" t="b">
        <v>0</v>
      </c>
      <c r="S969" t="s">
        <v>319</v>
      </c>
      <c r="T969" t="str" cm="1">
        <f t="array" ref="T969:U969">_xlfn.TEXTSPLIT(S969,"/")</f>
        <v>music</v>
      </c>
      <c r="U969" t="str">
        <v>world music</v>
      </c>
    </row>
    <row r="970" spans="1:21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tr">
        <f t="shared" si="78"/>
        <v>1000 to 4999</v>
      </c>
      <c r="G970" s="19">
        <f t="shared" si="79"/>
        <v>338.20833333333337</v>
      </c>
      <c r="H970" t="s">
        <v>20</v>
      </c>
      <c r="I970">
        <v>114</v>
      </c>
      <c r="J970" s="10">
        <f t="shared" si="75"/>
        <v>71.201754385964918</v>
      </c>
      <c r="K970" t="s">
        <v>21</v>
      </c>
      <c r="L970" t="s">
        <v>22</v>
      </c>
      <c r="M970">
        <v>1293861600</v>
      </c>
      <c r="N970">
        <v>1295157600</v>
      </c>
      <c r="O970" s="8">
        <f t="shared" si="76"/>
        <v>40544.25</v>
      </c>
      <c r="P970" s="8">
        <f t="shared" si="77"/>
        <v>40559.25</v>
      </c>
      <c r="Q970" t="b">
        <v>0</v>
      </c>
      <c r="R970" t="b">
        <v>0</v>
      </c>
      <c r="S970" t="s">
        <v>17</v>
      </c>
      <c r="T970" t="str" cm="1">
        <f t="array" ref="T970:U970">_xlfn.TEXTSPLIT(S970,"/")</f>
        <v>food</v>
      </c>
      <c r="U970" t="str">
        <v>food trucks</v>
      </c>
    </row>
    <row r="971" spans="1:21" x14ac:dyDescent="0.25">
      <c r="A971">
        <v>969</v>
      </c>
      <c r="B971" t="s">
        <v>1967</v>
      </c>
      <c r="C971" s="3" t="s">
        <v>1968</v>
      </c>
      <c r="D971" s="16">
        <v>7900</v>
      </c>
      <c r="E971">
        <v>8550</v>
      </c>
      <c r="F971" t="str">
        <f t="shared" si="78"/>
        <v>5000 to 9999</v>
      </c>
      <c r="G971" s="19">
        <f t="shared" si="79"/>
        <v>108.22784810126582</v>
      </c>
      <c r="H971" t="s">
        <v>20</v>
      </c>
      <c r="I971">
        <v>93</v>
      </c>
      <c r="J971" s="10">
        <f t="shared" si="75"/>
        <v>91.935483870967744</v>
      </c>
      <c r="K971" t="s">
        <v>21</v>
      </c>
      <c r="L971" t="s">
        <v>22</v>
      </c>
      <c r="M971">
        <v>1576994400</v>
      </c>
      <c r="N971">
        <v>1577599200</v>
      </c>
      <c r="O971" s="8">
        <f t="shared" si="76"/>
        <v>43821.25</v>
      </c>
      <c r="P971" s="8">
        <f t="shared" si="77"/>
        <v>43828.25</v>
      </c>
      <c r="Q971" t="b">
        <v>0</v>
      </c>
      <c r="R971" t="b">
        <v>0</v>
      </c>
      <c r="S971" t="s">
        <v>33</v>
      </c>
      <c r="T971" t="str" cm="1">
        <f t="array" ref="T971:U971">_xlfn.TEXTSPLIT(S971,"/")</f>
        <v>theater</v>
      </c>
      <c r="U971" t="str">
        <v>plays</v>
      </c>
    </row>
    <row r="972" spans="1:21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tr">
        <f t="shared" si="78"/>
        <v>Greater than or equal to 50000</v>
      </c>
      <c r="G972" s="19">
        <f t="shared" si="79"/>
        <v>60.757639620653315</v>
      </c>
      <c r="H972" t="s">
        <v>14</v>
      </c>
      <c r="I972">
        <v>594</v>
      </c>
      <c r="J972" s="10">
        <f t="shared" si="75"/>
        <v>97.069023569023571</v>
      </c>
      <c r="K972" t="s">
        <v>21</v>
      </c>
      <c r="L972" t="s">
        <v>22</v>
      </c>
      <c r="M972">
        <v>1304917200</v>
      </c>
      <c r="N972">
        <v>1305003600</v>
      </c>
      <c r="O972" s="8">
        <f t="shared" si="76"/>
        <v>40672.208333333336</v>
      </c>
      <c r="P972" s="8">
        <f t="shared" si="77"/>
        <v>40673.208333333336</v>
      </c>
      <c r="Q972" t="b">
        <v>0</v>
      </c>
      <c r="R972" t="b">
        <v>0</v>
      </c>
      <c r="S972" t="s">
        <v>33</v>
      </c>
      <c r="T972" t="str" cm="1">
        <f t="array" ref="T972:U972">_xlfn.TEXTSPLIT(S972,"/")</f>
        <v>theater</v>
      </c>
      <c r="U972" t="str">
        <v>plays</v>
      </c>
    </row>
    <row r="973" spans="1:2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tr">
        <f t="shared" si="78"/>
        <v>5000 to 9999</v>
      </c>
      <c r="G973" s="19">
        <f t="shared" si="79"/>
        <v>27.725490196078432</v>
      </c>
      <c r="H973" t="s">
        <v>14</v>
      </c>
      <c r="I973">
        <v>24</v>
      </c>
      <c r="J973" s="10">
        <f t="shared" si="75"/>
        <v>58.916666666666664</v>
      </c>
      <c r="K973" t="s">
        <v>21</v>
      </c>
      <c r="L973" t="s">
        <v>22</v>
      </c>
      <c r="M973">
        <v>1381208400</v>
      </c>
      <c r="N973">
        <v>1381726800</v>
      </c>
      <c r="O973" s="8">
        <f t="shared" si="76"/>
        <v>41555.208333333336</v>
      </c>
      <c r="P973" s="8">
        <f t="shared" si="77"/>
        <v>41561.208333333336</v>
      </c>
      <c r="Q973" t="b">
        <v>0</v>
      </c>
      <c r="R973" t="b">
        <v>0</v>
      </c>
      <c r="S973" t="s">
        <v>269</v>
      </c>
      <c r="T973" t="str" cm="1">
        <f t="array" ref="T973:U973">_xlfn.TEXTSPLIT(S973,"/")</f>
        <v>film &amp; video</v>
      </c>
      <c r="U973" t="str">
        <v>television</v>
      </c>
    </row>
    <row r="974" spans="1:21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tr">
        <f t="shared" si="78"/>
        <v>40000 to 44999</v>
      </c>
      <c r="G974" s="19">
        <f t="shared" si="79"/>
        <v>228.3934426229508</v>
      </c>
      <c r="H974" t="s">
        <v>20</v>
      </c>
      <c r="I974">
        <v>1681</v>
      </c>
      <c r="J974" s="10">
        <f t="shared" si="75"/>
        <v>58.015466983938133</v>
      </c>
      <c r="K974" t="s">
        <v>21</v>
      </c>
      <c r="L974" t="s">
        <v>22</v>
      </c>
      <c r="M974">
        <v>1401685200</v>
      </c>
      <c r="N974">
        <v>1402462800</v>
      </c>
      <c r="O974" s="8">
        <f t="shared" si="76"/>
        <v>41792.208333333336</v>
      </c>
      <c r="P974" s="8">
        <f t="shared" si="77"/>
        <v>41801.208333333336</v>
      </c>
      <c r="Q974" t="b">
        <v>0</v>
      </c>
      <c r="R974" t="b">
        <v>1</v>
      </c>
      <c r="S974" t="s">
        <v>28</v>
      </c>
      <c r="T974" t="str" cm="1">
        <f t="array" ref="T974:U974">_xlfn.TEXTSPLIT(S974,"/")</f>
        <v>technology</v>
      </c>
      <c r="U974" t="str">
        <v>web</v>
      </c>
    </row>
    <row r="975" spans="1:2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tr">
        <f t="shared" si="78"/>
        <v>Greater than or equal to 50000</v>
      </c>
      <c r="G975" s="19">
        <f t="shared" si="79"/>
        <v>21.615194054500414</v>
      </c>
      <c r="H975" t="s">
        <v>14</v>
      </c>
      <c r="I975">
        <v>252</v>
      </c>
      <c r="J975" s="10">
        <f t="shared" si="75"/>
        <v>103.87301587301587</v>
      </c>
      <c r="K975" t="s">
        <v>21</v>
      </c>
      <c r="L975" t="s">
        <v>22</v>
      </c>
      <c r="M975">
        <v>1291960800</v>
      </c>
      <c r="N975">
        <v>1292133600</v>
      </c>
      <c r="O975" s="8">
        <f t="shared" si="76"/>
        <v>40522.25</v>
      </c>
      <c r="P975" s="8">
        <f t="shared" si="77"/>
        <v>40524.25</v>
      </c>
      <c r="Q975" t="b">
        <v>0</v>
      </c>
      <c r="R975" t="b">
        <v>1</v>
      </c>
      <c r="S975" t="s">
        <v>33</v>
      </c>
      <c r="T975" t="str" cm="1">
        <f t="array" ref="T975:U975">_xlfn.TEXTSPLIT(S975,"/")</f>
        <v>theater</v>
      </c>
      <c r="U975" t="str">
        <v>plays</v>
      </c>
    </row>
    <row r="976" spans="1:2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tr">
        <f t="shared" si="78"/>
        <v>Less Than 1000</v>
      </c>
      <c r="G976" s="19">
        <f t="shared" si="79"/>
        <v>373.875</v>
      </c>
      <c r="H976" t="s">
        <v>20</v>
      </c>
      <c r="I976">
        <v>32</v>
      </c>
      <c r="J976" s="10">
        <f t="shared" si="75"/>
        <v>93.46875</v>
      </c>
      <c r="K976" t="s">
        <v>21</v>
      </c>
      <c r="L976" t="s">
        <v>22</v>
      </c>
      <c r="M976">
        <v>1368853200</v>
      </c>
      <c r="N976">
        <v>1368939600</v>
      </c>
      <c r="O976" s="8">
        <f t="shared" si="76"/>
        <v>41412.208333333336</v>
      </c>
      <c r="P976" s="8">
        <f t="shared" si="77"/>
        <v>41413.208333333336</v>
      </c>
      <c r="Q976" t="b">
        <v>0</v>
      </c>
      <c r="R976" t="b">
        <v>0</v>
      </c>
      <c r="S976" t="s">
        <v>60</v>
      </c>
      <c r="T976" t="str" cm="1">
        <f t="array" ref="T976:U976">_xlfn.TEXTSPLIT(S976,"/")</f>
        <v>music</v>
      </c>
      <c r="U976" t="str">
        <v>indie rock</v>
      </c>
    </row>
    <row r="977" spans="1:21" x14ac:dyDescent="0.25">
      <c r="A977">
        <v>975</v>
      </c>
      <c r="B977" t="s">
        <v>1979</v>
      </c>
      <c r="C977" s="3" t="s">
        <v>1980</v>
      </c>
      <c r="D977" s="16">
        <v>5400</v>
      </c>
      <c r="E977">
        <v>8366</v>
      </c>
      <c r="F977" t="str">
        <f t="shared" si="78"/>
        <v>5000 to 9999</v>
      </c>
      <c r="G977" s="19">
        <f t="shared" si="79"/>
        <v>154.92592592592592</v>
      </c>
      <c r="H977" t="s">
        <v>20</v>
      </c>
      <c r="I977">
        <v>135</v>
      </c>
      <c r="J977" s="10">
        <f t="shared" si="75"/>
        <v>61.970370370370368</v>
      </c>
      <c r="K977" t="s">
        <v>21</v>
      </c>
      <c r="L977" t="s">
        <v>22</v>
      </c>
      <c r="M977">
        <v>1448776800</v>
      </c>
      <c r="N977">
        <v>1452146400</v>
      </c>
      <c r="O977" s="8">
        <f t="shared" si="76"/>
        <v>42337.25</v>
      </c>
      <c r="P977" s="8">
        <f t="shared" si="77"/>
        <v>42376.25</v>
      </c>
      <c r="Q977" t="b">
        <v>0</v>
      </c>
      <c r="R977" t="b">
        <v>1</v>
      </c>
      <c r="S977" t="s">
        <v>33</v>
      </c>
      <c r="T977" t="str" cm="1">
        <f t="array" ref="T977:U977">_xlfn.TEXTSPLIT(S977,"/")</f>
        <v>theater</v>
      </c>
      <c r="U977" t="str">
        <v>plays</v>
      </c>
    </row>
    <row r="978" spans="1:21" ht="31.5" x14ac:dyDescent="0.25">
      <c r="A978">
        <v>976</v>
      </c>
      <c r="B978" t="s">
        <v>1981</v>
      </c>
      <c r="C978" s="3" t="s">
        <v>1982</v>
      </c>
      <c r="D978" s="16">
        <v>4000</v>
      </c>
      <c r="E978">
        <v>12886</v>
      </c>
      <c r="F978" t="str">
        <f t="shared" si="78"/>
        <v>1000 to 4999</v>
      </c>
      <c r="G978" s="19">
        <f t="shared" si="79"/>
        <v>322.14999999999998</v>
      </c>
      <c r="H978" t="s">
        <v>20</v>
      </c>
      <c r="I978">
        <v>140</v>
      </c>
      <c r="J978" s="10">
        <f t="shared" si="75"/>
        <v>92.042857142857144</v>
      </c>
      <c r="K978" t="s">
        <v>21</v>
      </c>
      <c r="L978" t="s">
        <v>22</v>
      </c>
      <c r="M978">
        <v>1296194400</v>
      </c>
      <c r="N978">
        <v>1296712800</v>
      </c>
      <c r="O978" s="8">
        <f t="shared" si="76"/>
        <v>40571.25</v>
      </c>
      <c r="P978" s="8">
        <f t="shared" si="77"/>
        <v>40577.25</v>
      </c>
      <c r="Q978" t="b">
        <v>0</v>
      </c>
      <c r="R978" t="b">
        <v>1</v>
      </c>
      <c r="S978" t="s">
        <v>33</v>
      </c>
      <c r="T978" t="str" cm="1">
        <f t="array" ref="T978:U978">_xlfn.TEXTSPLIT(S978,"/")</f>
        <v>theater</v>
      </c>
      <c r="U978" t="str">
        <v>plays</v>
      </c>
    </row>
    <row r="979" spans="1:2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tr">
        <f t="shared" si="78"/>
        <v>5000 to 9999</v>
      </c>
      <c r="G979" s="19">
        <f t="shared" si="79"/>
        <v>73.957142857142856</v>
      </c>
      <c r="H979" t="s">
        <v>14</v>
      </c>
      <c r="I979">
        <v>67</v>
      </c>
      <c r="J979" s="10">
        <f t="shared" si="75"/>
        <v>77.268656716417908</v>
      </c>
      <c r="K979" t="s">
        <v>21</v>
      </c>
      <c r="L979" t="s">
        <v>22</v>
      </c>
      <c r="M979">
        <v>1517983200</v>
      </c>
      <c r="N979">
        <v>1520748000</v>
      </c>
      <c r="O979" s="8">
        <f t="shared" si="76"/>
        <v>43138.25</v>
      </c>
      <c r="P979" s="8">
        <f t="shared" si="77"/>
        <v>43170.25</v>
      </c>
      <c r="Q979" t="b">
        <v>0</v>
      </c>
      <c r="R979" t="b">
        <v>0</v>
      </c>
      <c r="S979" t="s">
        <v>17</v>
      </c>
      <c r="T979" t="str" cm="1">
        <f t="array" ref="T979:U979">_xlfn.TEXTSPLIT(S979,"/")</f>
        <v>food</v>
      </c>
      <c r="U979" t="str">
        <v>food trucks</v>
      </c>
    </row>
    <row r="980" spans="1:2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tr">
        <f t="shared" si="78"/>
        <v>1000 to 4999</v>
      </c>
      <c r="G980" s="19">
        <f t="shared" si="79"/>
        <v>864.1</v>
      </c>
      <c r="H980" t="s">
        <v>20</v>
      </c>
      <c r="I980">
        <v>92</v>
      </c>
      <c r="J980" s="10">
        <f t="shared" si="75"/>
        <v>93.923913043478265</v>
      </c>
      <c r="K980" t="s">
        <v>21</v>
      </c>
      <c r="L980" t="s">
        <v>22</v>
      </c>
      <c r="M980">
        <v>1478930400</v>
      </c>
      <c r="N980">
        <v>1480831200</v>
      </c>
      <c r="O980" s="8">
        <f t="shared" si="76"/>
        <v>42686.25</v>
      </c>
      <c r="P980" s="8">
        <f t="shared" si="77"/>
        <v>42708.25</v>
      </c>
      <c r="Q980" t="b">
        <v>0</v>
      </c>
      <c r="R980" t="b">
        <v>0</v>
      </c>
      <c r="S980" t="s">
        <v>89</v>
      </c>
      <c r="T980" t="str" cm="1">
        <f t="array" ref="T980:U980">_xlfn.TEXTSPLIT(S980,"/")</f>
        <v>games</v>
      </c>
      <c r="U980" t="str">
        <v>video games</v>
      </c>
    </row>
    <row r="981" spans="1:21" x14ac:dyDescent="0.25">
      <c r="A981">
        <v>979</v>
      </c>
      <c r="B981" t="s">
        <v>1986</v>
      </c>
      <c r="C981" s="3" t="s">
        <v>1987</v>
      </c>
      <c r="D981" s="16">
        <v>60200</v>
      </c>
      <c r="E981">
        <v>86244</v>
      </c>
      <c r="F981" t="str">
        <f t="shared" si="78"/>
        <v>Greater than or equal to 50000</v>
      </c>
      <c r="G981" s="19">
        <f t="shared" si="79"/>
        <v>143.26245847176079</v>
      </c>
      <c r="H981" t="s">
        <v>20</v>
      </c>
      <c r="I981">
        <v>1015</v>
      </c>
      <c r="J981" s="10">
        <f t="shared" si="75"/>
        <v>84.969458128078813</v>
      </c>
      <c r="K981" t="s">
        <v>40</v>
      </c>
      <c r="L981" t="s">
        <v>41</v>
      </c>
      <c r="M981">
        <v>1426395600</v>
      </c>
      <c r="N981">
        <v>1426914000</v>
      </c>
      <c r="O981" s="8">
        <f t="shared" si="76"/>
        <v>42078.208333333328</v>
      </c>
      <c r="P981" s="8">
        <f t="shared" si="77"/>
        <v>42084.208333333328</v>
      </c>
      <c r="Q981" t="b">
        <v>0</v>
      </c>
      <c r="R981" t="b">
        <v>0</v>
      </c>
      <c r="S981" t="s">
        <v>33</v>
      </c>
      <c r="T981" t="str" cm="1">
        <f t="array" ref="T981:U981">_xlfn.TEXTSPLIT(S981,"/")</f>
        <v>theater</v>
      </c>
      <c r="U981" t="str">
        <v>plays</v>
      </c>
    </row>
    <row r="982" spans="1:2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tr">
        <f t="shared" si="78"/>
        <v>Greater than or equal to 50000</v>
      </c>
      <c r="G982" s="19">
        <f t="shared" si="79"/>
        <v>40.281762295081968</v>
      </c>
      <c r="H982" t="s">
        <v>14</v>
      </c>
      <c r="I982">
        <v>742</v>
      </c>
      <c r="J982" s="10">
        <f t="shared" si="75"/>
        <v>105.97035040431267</v>
      </c>
      <c r="K982" t="s">
        <v>21</v>
      </c>
      <c r="L982" t="s">
        <v>22</v>
      </c>
      <c r="M982">
        <v>1446181200</v>
      </c>
      <c r="N982">
        <v>1446616800</v>
      </c>
      <c r="O982" s="8">
        <f t="shared" si="76"/>
        <v>42307.208333333328</v>
      </c>
      <c r="P982" s="8">
        <f t="shared" si="77"/>
        <v>42312.25</v>
      </c>
      <c r="Q982" t="b">
        <v>1</v>
      </c>
      <c r="R982" t="b">
        <v>0</v>
      </c>
      <c r="S982" t="s">
        <v>68</v>
      </c>
      <c r="T982" t="str" cm="1">
        <f t="array" ref="T982:U982">_xlfn.TEXTSPLIT(S982,"/")</f>
        <v>publishing</v>
      </c>
      <c r="U982" t="str">
        <v>nonfiction</v>
      </c>
    </row>
    <row r="983" spans="1:2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tr">
        <f t="shared" si="78"/>
        <v>5000 to 9999</v>
      </c>
      <c r="G983" s="19">
        <f t="shared" si="79"/>
        <v>178.22388059701493</v>
      </c>
      <c r="H983" t="s">
        <v>20</v>
      </c>
      <c r="I983">
        <v>323</v>
      </c>
      <c r="J983" s="10">
        <f t="shared" si="75"/>
        <v>36.969040247678016</v>
      </c>
      <c r="K983" t="s">
        <v>21</v>
      </c>
      <c r="L983" t="s">
        <v>22</v>
      </c>
      <c r="M983">
        <v>1514181600</v>
      </c>
      <c r="N983">
        <v>1517032800</v>
      </c>
      <c r="O983" s="8">
        <f t="shared" si="76"/>
        <v>43094.25</v>
      </c>
      <c r="P983" s="8">
        <f t="shared" si="77"/>
        <v>43127.25</v>
      </c>
      <c r="Q983" t="b">
        <v>0</v>
      </c>
      <c r="R983" t="b">
        <v>0</v>
      </c>
      <c r="S983" t="s">
        <v>28</v>
      </c>
      <c r="T983" t="str" cm="1">
        <f t="array" ref="T983:U983">_xlfn.TEXTSPLIT(S983,"/")</f>
        <v>technology</v>
      </c>
      <c r="U983" t="str">
        <v>web</v>
      </c>
    </row>
    <row r="984" spans="1:2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tr">
        <f t="shared" si="78"/>
        <v>5000 to 9999</v>
      </c>
      <c r="G984" s="19">
        <f t="shared" si="79"/>
        <v>84.930555555555557</v>
      </c>
      <c r="H984" t="s">
        <v>14</v>
      </c>
      <c r="I984">
        <v>75</v>
      </c>
      <c r="J984" s="10">
        <f t="shared" si="75"/>
        <v>81.533333333333331</v>
      </c>
      <c r="K984" t="s">
        <v>21</v>
      </c>
      <c r="L984" t="s">
        <v>22</v>
      </c>
      <c r="M984">
        <v>1311051600</v>
      </c>
      <c r="N984">
        <v>1311224400</v>
      </c>
      <c r="O984" s="8">
        <f t="shared" si="76"/>
        <v>40743.208333333336</v>
      </c>
      <c r="P984" s="8">
        <f t="shared" si="77"/>
        <v>40745.208333333336</v>
      </c>
      <c r="Q984" t="b">
        <v>0</v>
      </c>
      <c r="R984" t="b">
        <v>1</v>
      </c>
      <c r="S984" t="s">
        <v>42</v>
      </c>
      <c r="T984" t="str" cm="1">
        <f t="array" ref="T984:U984">_xlfn.TEXTSPLIT(S984,"/")</f>
        <v>film &amp; video</v>
      </c>
      <c r="U984" t="str">
        <v>documentary</v>
      </c>
    </row>
    <row r="985" spans="1:2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tr">
        <f t="shared" si="78"/>
        <v>Greater than or equal to 50000</v>
      </c>
      <c r="G985" s="19">
        <f t="shared" si="79"/>
        <v>145.93648334624322</v>
      </c>
      <c r="H985" t="s">
        <v>20</v>
      </c>
      <c r="I985">
        <v>2326</v>
      </c>
      <c r="J985" s="10">
        <f t="shared" si="75"/>
        <v>80.999140154772135</v>
      </c>
      <c r="K985" t="s">
        <v>21</v>
      </c>
      <c r="L985" t="s">
        <v>22</v>
      </c>
      <c r="M985">
        <v>1564894800</v>
      </c>
      <c r="N985">
        <v>1566190800</v>
      </c>
      <c r="O985" s="8">
        <f t="shared" si="76"/>
        <v>43681.208333333328</v>
      </c>
      <c r="P985" s="8">
        <f t="shared" si="77"/>
        <v>43696.208333333328</v>
      </c>
      <c r="Q985" t="b">
        <v>0</v>
      </c>
      <c r="R985" t="b">
        <v>0</v>
      </c>
      <c r="S985" t="s">
        <v>42</v>
      </c>
      <c r="T985" t="str" cm="1">
        <f t="array" ref="T985:U985">_xlfn.TEXTSPLIT(S985,"/")</f>
        <v>film &amp; video</v>
      </c>
      <c r="U985" t="str">
        <v>documentary</v>
      </c>
    </row>
    <row r="986" spans="1:21" ht="31.5" x14ac:dyDescent="0.25">
      <c r="A986">
        <v>984</v>
      </c>
      <c r="B986" t="s">
        <v>1996</v>
      </c>
      <c r="C986" s="3" t="s">
        <v>1997</v>
      </c>
      <c r="D986" s="16">
        <v>6500</v>
      </c>
      <c r="E986">
        <v>9910</v>
      </c>
      <c r="F986" t="str">
        <f t="shared" si="78"/>
        <v>5000 to 9999</v>
      </c>
      <c r="G986" s="19">
        <f t="shared" si="79"/>
        <v>152.46153846153848</v>
      </c>
      <c r="H986" t="s">
        <v>20</v>
      </c>
      <c r="I986">
        <v>381</v>
      </c>
      <c r="J986" s="10">
        <f t="shared" si="75"/>
        <v>26.010498687664043</v>
      </c>
      <c r="K986" t="s">
        <v>21</v>
      </c>
      <c r="L986" t="s">
        <v>22</v>
      </c>
      <c r="M986">
        <v>1567918800</v>
      </c>
      <c r="N986">
        <v>1570165200</v>
      </c>
      <c r="O986" s="8">
        <f t="shared" si="76"/>
        <v>43716.208333333328</v>
      </c>
      <c r="P986" s="8">
        <f t="shared" si="77"/>
        <v>43742.208333333328</v>
      </c>
      <c r="Q986" t="b">
        <v>0</v>
      </c>
      <c r="R986" t="b">
        <v>0</v>
      </c>
      <c r="S986" t="s">
        <v>33</v>
      </c>
      <c r="T986" t="str" cm="1">
        <f t="array" ref="T986:U986">_xlfn.TEXTSPLIT(S986,"/")</f>
        <v>theater</v>
      </c>
      <c r="U986" t="str">
        <v>plays</v>
      </c>
    </row>
    <row r="987" spans="1:2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tr">
        <f t="shared" si="78"/>
        <v>Greater than or equal to 50000</v>
      </c>
      <c r="G987" s="19">
        <f t="shared" si="79"/>
        <v>67.129542790152414</v>
      </c>
      <c r="H987" t="s">
        <v>14</v>
      </c>
      <c r="I987">
        <v>4405</v>
      </c>
      <c r="J987" s="10">
        <f t="shared" si="75"/>
        <v>25.998410896708286</v>
      </c>
      <c r="K987" t="s">
        <v>21</v>
      </c>
      <c r="L987" t="s">
        <v>22</v>
      </c>
      <c r="M987">
        <v>1386309600</v>
      </c>
      <c r="N987">
        <v>1388556000</v>
      </c>
      <c r="O987" s="8">
        <f t="shared" si="76"/>
        <v>41614.25</v>
      </c>
      <c r="P987" s="8">
        <f t="shared" si="77"/>
        <v>41640.25</v>
      </c>
      <c r="Q987" t="b">
        <v>0</v>
      </c>
      <c r="R987" t="b">
        <v>1</v>
      </c>
      <c r="S987" t="s">
        <v>23</v>
      </c>
      <c r="T987" t="str" cm="1">
        <f t="array" ref="T987:U987">_xlfn.TEXTSPLIT(S987,"/")</f>
        <v>music</v>
      </c>
      <c r="U987" t="str">
        <v>rock</v>
      </c>
    </row>
    <row r="988" spans="1:2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tr">
        <f t="shared" si="78"/>
        <v>5000 to 9999</v>
      </c>
      <c r="G988" s="19">
        <f t="shared" si="79"/>
        <v>40.307692307692307</v>
      </c>
      <c r="H988" t="s">
        <v>14</v>
      </c>
      <c r="I988">
        <v>92</v>
      </c>
      <c r="J988" s="10">
        <f t="shared" si="75"/>
        <v>34.173913043478258</v>
      </c>
      <c r="K988" t="s">
        <v>21</v>
      </c>
      <c r="L988" t="s">
        <v>22</v>
      </c>
      <c r="M988">
        <v>1301979600</v>
      </c>
      <c r="N988">
        <v>1303189200</v>
      </c>
      <c r="O988" s="8">
        <f t="shared" si="76"/>
        <v>40638.208333333336</v>
      </c>
      <c r="P988" s="8">
        <f t="shared" si="77"/>
        <v>40652.208333333336</v>
      </c>
      <c r="Q988" t="b">
        <v>0</v>
      </c>
      <c r="R988" t="b">
        <v>0</v>
      </c>
      <c r="S988" t="s">
        <v>23</v>
      </c>
      <c r="T988" t="str" cm="1">
        <f t="array" ref="T988:U988">_xlfn.TEXTSPLIT(S988,"/")</f>
        <v>music</v>
      </c>
      <c r="U988" t="str">
        <v>rock</v>
      </c>
    </row>
    <row r="989" spans="1:2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tr">
        <f t="shared" si="78"/>
        <v>5000 to 9999</v>
      </c>
      <c r="G989" s="19">
        <f t="shared" si="79"/>
        <v>216.79032258064518</v>
      </c>
      <c r="H989" t="s">
        <v>20</v>
      </c>
      <c r="I989">
        <v>480</v>
      </c>
      <c r="J989" s="10">
        <f t="shared" si="75"/>
        <v>28.002083333333335</v>
      </c>
      <c r="K989" t="s">
        <v>21</v>
      </c>
      <c r="L989" t="s">
        <v>22</v>
      </c>
      <c r="M989">
        <v>1493269200</v>
      </c>
      <c r="N989">
        <v>1494478800</v>
      </c>
      <c r="O989" s="8">
        <f t="shared" si="76"/>
        <v>42852.208333333328</v>
      </c>
      <c r="P989" s="8">
        <f t="shared" si="77"/>
        <v>42866.208333333328</v>
      </c>
      <c r="Q989" t="b">
        <v>0</v>
      </c>
      <c r="R989" t="b">
        <v>0</v>
      </c>
      <c r="S989" t="s">
        <v>42</v>
      </c>
      <c r="T989" t="str" cm="1">
        <f t="array" ref="T989:U989">_xlfn.TEXTSPLIT(S989,"/")</f>
        <v>film &amp; video</v>
      </c>
      <c r="U989" t="str">
        <v>documentary</v>
      </c>
    </row>
    <row r="990" spans="1:2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tr">
        <f t="shared" si="78"/>
        <v>5000 to 9999</v>
      </c>
      <c r="G990" s="19">
        <f t="shared" si="79"/>
        <v>52.117021276595743</v>
      </c>
      <c r="H990" t="s">
        <v>14</v>
      </c>
      <c r="I990">
        <v>64</v>
      </c>
      <c r="J990" s="10">
        <f t="shared" si="75"/>
        <v>76.546875</v>
      </c>
      <c r="K990" t="s">
        <v>21</v>
      </c>
      <c r="L990" t="s">
        <v>22</v>
      </c>
      <c r="M990">
        <v>1478930400</v>
      </c>
      <c r="N990">
        <v>1480744800</v>
      </c>
      <c r="O990" s="8">
        <f t="shared" si="76"/>
        <v>42686.25</v>
      </c>
      <c r="P990" s="8">
        <f t="shared" si="77"/>
        <v>42707.25</v>
      </c>
      <c r="Q990" t="b">
        <v>0</v>
      </c>
      <c r="R990" t="b">
        <v>0</v>
      </c>
      <c r="S990" t="s">
        <v>133</v>
      </c>
      <c r="T990" t="str" cm="1">
        <f t="array" ref="T990:U990">_xlfn.TEXTSPLIT(S990,"/")</f>
        <v>publishing</v>
      </c>
      <c r="U990" t="str">
        <v>radio &amp; podcasts</v>
      </c>
    </row>
    <row r="991" spans="1:2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tr">
        <f t="shared" si="78"/>
        <v>1000 to 4999</v>
      </c>
      <c r="G991" s="19">
        <f t="shared" si="79"/>
        <v>499.58333333333337</v>
      </c>
      <c r="H991" t="s">
        <v>20</v>
      </c>
      <c r="I991">
        <v>226</v>
      </c>
      <c r="J991" s="10">
        <f t="shared" si="75"/>
        <v>53.053097345132741</v>
      </c>
      <c r="K991" t="s">
        <v>21</v>
      </c>
      <c r="L991" t="s">
        <v>22</v>
      </c>
      <c r="M991">
        <v>1555390800</v>
      </c>
      <c r="N991">
        <v>1555822800</v>
      </c>
      <c r="O991" s="8">
        <f t="shared" si="76"/>
        <v>43571.208333333328</v>
      </c>
      <c r="P991" s="8">
        <f t="shared" si="77"/>
        <v>43576.208333333328</v>
      </c>
      <c r="Q991" t="b">
        <v>0</v>
      </c>
      <c r="R991" t="b">
        <v>0</v>
      </c>
      <c r="S991" t="s">
        <v>206</v>
      </c>
      <c r="T991" t="str" cm="1">
        <f t="array" ref="T991:U991">_xlfn.TEXTSPLIT(S991,"/")</f>
        <v>publishing</v>
      </c>
      <c r="U991" t="str">
        <v>translations</v>
      </c>
    </row>
    <row r="992" spans="1:2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tr">
        <f t="shared" si="78"/>
        <v>5000 to 9999</v>
      </c>
      <c r="G992" s="19">
        <f t="shared" si="79"/>
        <v>87.679487179487182</v>
      </c>
      <c r="H992" t="s">
        <v>14</v>
      </c>
      <c r="I992">
        <v>64</v>
      </c>
      <c r="J992" s="10">
        <f t="shared" si="75"/>
        <v>106.859375</v>
      </c>
      <c r="K992" t="s">
        <v>21</v>
      </c>
      <c r="L992" t="s">
        <v>22</v>
      </c>
      <c r="M992">
        <v>1456984800</v>
      </c>
      <c r="N992">
        <v>1458882000</v>
      </c>
      <c r="O992" s="8">
        <f t="shared" si="76"/>
        <v>42432.25</v>
      </c>
      <c r="P992" s="8">
        <f t="shared" si="77"/>
        <v>42454.208333333328</v>
      </c>
      <c r="Q992" t="b">
        <v>0</v>
      </c>
      <c r="R992" t="b">
        <v>1</v>
      </c>
      <c r="S992" t="s">
        <v>53</v>
      </c>
      <c r="T992" t="str" cm="1">
        <f t="array" ref="T992:U992">_xlfn.TEXTSPLIT(S992,"/")</f>
        <v>film &amp; video</v>
      </c>
      <c r="U992" t="str">
        <v>drama</v>
      </c>
    </row>
    <row r="993" spans="1:2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tr">
        <f t="shared" si="78"/>
        <v>5000 to 9999</v>
      </c>
      <c r="G993" s="19">
        <f t="shared" si="79"/>
        <v>113.17346938775511</v>
      </c>
      <c r="H993" t="s">
        <v>20</v>
      </c>
      <c r="I993">
        <v>241</v>
      </c>
      <c r="J993" s="10">
        <f t="shared" si="75"/>
        <v>46.020746887966808</v>
      </c>
      <c r="K993" t="s">
        <v>21</v>
      </c>
      <c r="L993" t="s">
        <v>22</v>
      </c>
      <c r="M993">
        <v>1411621200</v>
      </c>
      <c r="N993">
        <v>1411966800</v>
      </c>
      <c r="O993" s="8">
        <f t="shared" si="76"/>
        <v>41907.208333333336</v>
      </c>
      <c r="P993" s="8">
        <f t="shared" si="77"/>
        <v>41911.208333333336</v>
      </c>
      <c r="Q993" t="b">
        <v>0</v>
      </c>
      <c r="R993" t="b">
        <v>1</v>
      </c>
      <c r="S993" t="s">
        <v>23</v>
      </c>
      <c r="T993" t="str" cm="1">
        <f t="array" ref="T993:U993">_xlfn.TEXTSPLIT(S993,"/")</f>
        <v>music</v>
      </c>
      <c r="U993" t="str">
        <v>rock</v>
      </c>
    </row>
    <row r="994" spans="1:2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tr">
        <f t="shared" si="78"/>
        <v>1000 to 4999</v>
      </c>
      <c r="G994" s="19">
        <f t="shared" si="79"/>
        <v>426.54838709677421</v>
      </c>
      <c r="H994" t="s">
        <v>20</v>
      </c>
      <c r="I994">
        <v>132</v>
      </c>
      <c r="J994" s="10">
        <f t="shared" si="75"/>
        <v>100.17424242424242</v>
      </c>
      <c r="K994" t="s">
        <v>21</v>
      </c>
      <c r="L994" t="s">
        <v>22</v>
      </c>
      <c r="M994">
        <v>1525669200</v>
      </c>
      <c r="N994">
        <v>1526878800</v>
      </c>
      <c r="O994" s="8">
        <f t="shared" si="76"/>
        <v>43227.208333333328</v>
      </c>
      <c r="P994" s="8">
        <f t="shared" si="77"/>
        <v>43241.208333333328</v>
      </c>
      <c r="Q994" t="b">
        <v>0</v>
      </c>
      <c r="R994" t="b">
        <v>1</v>
      </c>
      <c r="S994" t="s">
        <v>53</v>
      </c>
      <c r="T994" t="str" cm="1">
        <f t="array" ref="T994:U994">_xlfn.TEXTSPLIT(S994,"/")</f>
        <v>film &amp; video</v>
      </c>
      <c r="U994" t="str">
        <v>drama</v>
      </c>
    </row>
    <row r="995" spans="1:2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tr">
        <f t="shared" si="78"/>
        <v>5000 to 9999</v>
      </c>
      <c r="G995" s="19">
        <f t="shared" si="79"/>
        <v>77.632653061224488</v>
      </c>
      <c r="H995" t="s">
        <v>74</v>
      </c>
      <c r="I995">
        <v>75</v>
      </c>
      <c r="J995" s="10">
        <f t="shared" si="75"/>
        <v>101.44</v>
      </c>
      <c r="K995" t="s">
        <v>107</v>
      </c>
      <c r="L995" t="s">
        <v>108</v>
      </c>
      <c r="M995">
        <v>1450936800</v>
      </c>
      <c r="N995">
        <v>1452405600</v>
      </c>
      <c r="O995" s="8">
        <f t="shared" si="76"/>
        <v>42362.25</v>
      </c>
      <c r="P995" s="8">
        <f t="shared" si="77"/>
        <v>42379.25</v>
      </c>
      <c r="Q995" t="b">
        <v>0</v>
      </c>
      <c r="R995" t="b">
        <v>1</v>
      </c>
      <c r="S995" t="s">
        <v>122</v>
      </c>
      <c r="T995" t="str" cm="1">
        <f t="array" ref="T995:U995">_xlfn.TEXTSPLIT(S995,"/")</f>
        <v>photography</v>
      </c>
      <c r="U995" t="str">
        <v>photography books</v>
      </c>
    </row>
    <row r="996" spans="1:2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tr">
        <f t="shared" si="78"/>
        <v>Greater than or equal to 50000</v>
      </c>
      <c r="G996" s="19">
        <f t="shared" si="79"/>
        <v>52.496810772501767</v>
      </c>
      <c r="H996" t="s">
        <v>14</v>
      </c>
      <c r="I996">
        <v>842</v>
      </c>
      <c r="J996" s="10">
        <f t="shared" si="75"/>
        <v>87.972684085510693</v>
      </c>
      <c r="K996" t="s">
        <v>21</v>
      </c>
      <c r="L996" t="s">
        <v>22</v>
      </c>
      <c r="M996">
        <v>1413522000</v>
      </c>
      <c r="N996">
        <v>1414040400</v>
      </c>
      <c r="O996" s="8">
        <f t="shared" si="76"/>
        <v>41929.208333333336</v>
      </c>
      <c r="P996" s="8">
        <f t="shared" si="77"/>
        <v>41935.208333333336</v>
      </c>
      <c r="Q996" t="b">
        <v>0</v>
      </c>
      <c r="R996" t="b">
        <v>1</v>
      </c>
      <c r="S996" t="s">
        <v>206</v>
      </c>
      <c r="T996" t="str" cm="1">
        <f t="array" ref="T996:U996">_xlfn.TEXTSPLIT(S996,"/")</f>
        <v>publishing</v>
      </c>
      <c r="U996" t="str">
        <v>translations</v>
      </c>
    </row>
    <row r="997" spans="1:2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tr">
        <f t="shared" si="78"/>
        <v>Greater than or equal to 50000</v>
      </c>
      <c r="G997" s="19">
        <f t="shared" si="79"/>
        <v>157.46762589928059</v>
      </c>
      <c r="H997" t="s">
        <v>20</v>
      </c>
      <c r="I997">
        <v>2043</v>
      </c>
      <c r="J997" s="10">
        <f t="shared" si="75"/>
        <v>74.995594713656388</v>
      </c>
      <c r="K997" t="s">
        <v>21</v>
      </c>
      <c r="L997" t="s">
        <v>22</v>
      </c>
      <c r="M997">
        <v>1541307600</v>
      </c>
      <c r="N997">
        <v>1543816800</v>
      </c>
      <c r="O997" s="8">
        <f t="shared" si="76"/>
        <v>43408.208333333328</v>
      </c>
      <c r="P997" s="8">
        <f t="shared" si="77"/>
        <v>43437.25</v>
      </c>
      <c r="Q997" t="b">
        <v>0</v>
      </c>
      <c r="R997" t="b">
        <v>1</v>
      </c>
      <c r="S997" t="s">
        <v>17</v>
      </c>
      <c r="T997" t="str" cm="1">
        <f t="array" ref="T997:U997">_xlfn.TEXTSPLIT(S997,"/")</f>
        <v>food</v>
      </c>
      <c r="U997" t="str">
        <v>food trucks</v>
      </c>
    </row>
    <row r="998" spans="1:21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tr">
        <f t="shared" si="78"/>
        <v>5000 to 9999</v>
      </c>
      <c r="G998" s="19">
        <f t="shared" si="79"/>
        <v>72.939393939393938</v>
      </c>
      <c r="H998" t="s">
        <v>14</v>
      </c>
      <c r="I998">
        <v>112</v>
      </c>
      <c r="J998" s="10">
        <f t="shared" si="75"/>
        <v>42.982142857142854</v>
      </c>
      <c r="K998" t="s">
        <v>21</v>
      </c>
      <c r="L998" t="s">
        <v>22</v>
      </c>
      <c r="M998">
        <v>1357106400</v>
      </c>
      <c r="N998">
        <v>1359698400</v>
      </c>
      <c r="O998" s="8">
        <f t="shared" si="76"/>
        <v>41276.25</v>
      </c>
      <c r="P998" s="8">
        <f t="shared" si="77"/>
        <v>41306.25</v>
      </c>
      <c r="Q998" t="b">
        <v>0</v>
      </c>
      <c r="R998" t="b">
        <v>0</v>
      </c>
      <c r="S998" t="s">
        <v>33</v>
      </c>
      <c r="T998" t="str" cm="1">
        <f t="array" ref="T998:U998">_xlfn.TEXTSPLIT(S998,"/")</f>
        <v>theater</v>
      </c>
      <c r="U998" t="str">
        <v>plays</v>
      </c>
    </row>
    <row r="999" spans="1:2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tr">
        <f t="shared" si="78"/>
        <v>5000 to 9999</v>
      </c>
      <c r="G999" s="19">
        <f t="shared" si="79"/>
        <v>60.565789473684205</v>
      </c>
      <c r="H999" t="s">
        <v>74</v>
      </c>
      <c r="I999">
        <v>139</v>
      </c>
      <c r="J999" s="10">
        <f t="shared" si="75"/>
        <v>33.115107913669064</v>
      </c>
      <c r="K999" t="s">
        <v>107</v>
      </c>
      <c r="L999" t="s">
        <v>108</v>
      </c>
      <c r="M999">
        <v>1390197600</v>
      </c>
      <c r="N999">
        <v>1390629600</v>
      </c>
      <c r="O999" s="8">
        <f t="shared" si="76"/>
        <v>41659.25</v>
      </c>
      <c r="P999" s="8">
        <f t="shared" si="77"/>
        <v>41664.25</v>
      </c>
      <c r="Q999" t="b">
        <v>0</v>
      </c>
      <c r="R999" t="b">
        <v>0</v>
      </c>
      <c r="S999" t="s">
        <v>33</v>
      </c>
      <c r="T999" t="str" cm="1">
        <f t="array" ref="T999:U999">_xlfn.TEXTSPLIT(S999,"/")</f>
        <v>theater</v>
      </c>
      <c r="U999" t="str">
        <v>plays</v>
      </c>
    </row>
    <row r="1000" spans="1:2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tr">
        <f t="shared" si="78"/>
        <v>Greater than or equal to 50000</v>
      </c>
      <c r="G1000" s="19">
        <f t="shared" si="79"/>
        <v>56.791291291291287</v>
      </c>
      <c r="H1000" t="s">
        <v>14</v>
      </c>
      <c r="I1000">
        <v>374</v>
      </c>
      <c r="J1000" s="10">
        <f t="shared" si="75"/>
        <v>101.13101604278074</v>
      </c>
      <c r="K1000" t="s">
        <v>21</v>
      </c>
      <c r="L1000" t="s">
        <v>22</v>
      </c>
      <c r="M1000">
        <v>1265868000</v>
      </c>
      <c r="N1000">
        <v>1267077600</v>
      </c>
      <c r="O1000" s="8">
        <f t="shared" si="76"/>
        <v>40220.25</v>
      </c>
      <c r="P1000" s="8">
        <f t="shared" si="77"/>
        <v>40234.25</v>
      </c>
      <c r="Q1000" t="b">
        <v>0</v>
      </c>
      <c r="R1000" t="b">
        <v>1</v>
      </c>
      <c r="S1000" t="s">
        <v>60</v>
      </c>
      <c r="T1000" t="str" cm="1">
        <f t="array" ref="T1000:U1000">_xlfn.TEXTSPLIT(S1000,"/")</f>
        <v>music</v>
      </c>
      <c r="U1000" t="str">
        <v>indie rock</v>
      </c>
    </row>
    <row r="1001" spans="1:2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tr">
        <f t="shared" si="78"/>
        <v>Greater than or equal to 50000</v>
      </c>
      <c r="G1001" s="19">
        <f t="shared" si="79"/>
        <v>56.542754275427541</v>
      </c>
      <c r="H1001" t="s">
        <v>74</v>
      </c>
      <c r="I1001">
        <v>1122</v>
      </c>
      <c r="J1001" s="10">
        <f t="shared" si="75"/>
        <v>55.98841354723708</v>
      </c>
      <c r="K1001" t="s">
        <v>21</v>
      </c>
      <c r="L1001" t="s">
        <v>22</v>
      </c>
      <c r="M1001">
        <v>1467176400</v>
      </c>
      <c r="N1001">
        <v>1467781200</v>
      </c>
      <c r="O1001" s="8">
        <f t="shared" si="76"/>
        <v>42550.208333333328</v>
      </c>
      <c r="P1001" s="8">
        <f t="shared" si="77"/>
        <v>42557.208333333328</v>
      </c>
      <c r="Q1001" t="b">
        <v>0</v>
      </c>
      <c r="R1001" t="b">
        <v>0</v>
      </c>
      <c r="S1001" t="s">
        <v>17</v>
      </c>
      <c r="T1001" t="str" cm="1">
        <f t="array" ref="T1001:U1001">_xlfn.TEXTSPLIT(S1001,"/")</f>
        <v>food</v>
      </c>
      <c r="U1001" t="str">
        <v>food trucks</v>
      </c>
    </row>
  </sheetData>
  <autoFilter ref="A1:U1001" xr:uid="{00000000-0001-0000-0000-000000000000}"/>
  <conditionalFormatting sqref="H1:H1048576">
    <cfRule type="containsText" dxfId="8" priority="23" operator="containsText" text="Live">
      <formula>NOT(ISERROR(SEARCH("Live",H1)))</formula>
    </cfRule>
    <cfRule type="containsText" dxfId="7" priority="24" operator="containsText" text="Cancel">
      <formula>NOT(ISERROR(SEARCH("Cancel",H1)))</formula>
    </cfRule>
    <cfRule type="containsText" dxfId="6" priority="25" operator="containsText" text="Successful">
      <formula>NOT(ISERROR(SEARCH("Successful",H1)))</formula>
    </cfRule>
    <cfRule type="containsText" dxfId="5" priority="26" operator="containsText" text="Fail">
      <formula>NOT(ISERROR(SEARCH("Fail",H1)))</formula>
    </cfRule>
  </conditionalFormatting>
  <conditionalFormatting sqref="G1:G1048576">
    <cfRule type="colorScale" priority="2">
      <colorScale>
        <cfvo type="num" val="0"/>
        <cfvo type="num" val="200"/>
        <color rgb="FFFF0000"/>
        <color rgb="FF00B050"/>
      </colorScale>
    </cfRule>
    <cfRule type="cellIs" dxfId="0" priority="1" operator="greaterThan">
      <formula>200</formula>
    </cfRule>
  </conditionalFormatting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6D26-84EE-4F6D-B967-158251EFE128}">
  <sheetPr codeName="Sheet3"/>
  <dimension ref="A1:F14"/>
  <sheetViews>
    <sheetView workbookViewId="0">
      <selection activeCell="B17" sqref="B1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2072</v>
      </c>
    </row>
    <row r="3" spans="1:6" x14ac:dyDescent="0.25">
      <c r="A3" s="6" t="s">
        <v>2071</v>
      </c>
      <c r="B3" s="6" t="s">
        <v>2070</v>
      </c>
    </row>
    <row r="4" spans="1:6" x14ac:dyDescent="0.25">
      <c r="A4" s="6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5">
      <c r="A5" s="7" t="s">
        <v>2043</v>
      </c>
      <c r="B5" s="15">
        <v>11</v>
      </c>
      <c r="C5" s="15">
        <v>60</v>
      </c>
      <c r="D5" s="15">
        <v>5</v>
      </c>
      <c r="E5" s="15">
        <v>102</v>
      </c>
      <c r="F5" s="15">
        <v>178</v>
      </c>
    </row>
    <row r="6" spans="1:6" x14ac:dyDescent="0.25">
      <c r="A6" s="7" t="s">
        <v>2035</v>
      </c>
      <c r="B6" s="15">
        <v>4</v>
      </c>
      <c r="C6" s="15">
        <v>20</v>
      </c>
      <c r="D6" s="15"/>
      <c r="E6" s="15">
        <v>22</v>
      </c>
      <c r="F6" s="15">
        <v>46</v>
      </c>
    </row>
    <row r="7" spans="1:6" x14ac:dyDescent="0.25">
      <c r="A7" s="7" t="s">
        <v>2052</v>
      </c>
      <c r="B7" s="15">
        <v>1</v>
      </c>
      <c r="C7" s="15">
        <v>23</v>
      </c>
      <c r="D7" s="15">
        <v>3</v>
      </c>
      <c r="E7" s="15">
        <v>21</v>
      </c>
      <c r="F7" s="15">
        <v>48</v>
      </c>
    </row>
    <row r="8" spans="1:6" x14ac:dyDescent="0.25">
      <c r="A8" s="7" t="s">
        <v>2066</v>
      </c>
      <c r="B8" s="15"/>
      <c r="C8" s="15"/>
      <c r="D8" s="15"/>
      <c r="E8" s="15">
        <v>4</v>
      </c>
      <c r="F8" s="15">
        <v>4</v>
      </c>
    </row>
    <row r="9" spans="1:6" x14ac:dyDescent="0.25">
      <c r="A9" s="7" t="s">
        <v>2037</v>
      </c>
      <c r="B9" s="15">
        <v>10</v>
      </c>
      <c r="C9" s="15">
        <v>66</v>
      </c>
      <c r="D9" s="15"/>
      <c r="E9" s="15">
        <v>99</v>
      </c>
      <c r="F9" s="15">
        <v>175</v>
      </c>
    </row>
    <row r="10" spans="1:6" x14ac:dyDescent="0.25">
      <c r="A10" s="7" t="s">
        <v>2056</v>
      </c>
      <c r="B10" s="15">
        <v>4</v>
      </c>
      <c r="C10" s="15">
        <v>11</v>
      </c>
      <c r="D10" s="15">
        <v>1</v>
      </c>
      <c r="E10" s="15">
        <v>26</v>
      </c>
      <c r="F10" s="15">
        <v>42</v>
      </c>
    </row>
    <row r="11" spans="1:6" x14ac:dyDescent="0.25">
      <c r="A11" s="7" t="s">
        <v>2049</v>
      </c>
      <c r="B11" s="15">
        <v>2</v>
      </c>
      <c r="C11" s="15">
        <v>24</v>
      </c>
      <c r="D11" s="15">
        <v>1</v>
      </c>
      <c r="E11" s="15">
        <v>40</v>
      </c>
      <c r="F11" s="15">
        <v>67</v>
      </c>
    </row>
    <row r="12" spans="1:6" x14ac:dyDescent="0.25">
      <c r="A12" s="7" t="s">
        <v>2039</v>
      </c>
      <c r="B12" s="15">
        <v>2</v>
      </c>
      <c r="C12" s="15">
        <v>28</v>
      </c>
      <c r="D12" s="15">
        <v>2</v>
      </c>
      <c r="E12" s="15">
        <v>64</v>
      </c>
      <c r="F12" s="15">
        <v>96</v>
      </c>
    </row>
    <row r="13" spans="1:6" x14ac:dyDescent="0.25">
      <c r="A13" s="7" t="s">
        <v>2041</v>
      </c>
      <c r="B13" s="15">
        <v>23</v>
      </c>
      <c r="C13" s="15">
        <v>132</v>
      </c>
      <c r="D13" s="15">
        <v>2</v>
      </c>
      <c r="E13" s="15">
        <v>187</v>
      </c>
      <c r="F13" s="15">
        <v>344</v>
      </c>
    </row>
    <row r="14" spans="1:6" x14ac:dyDescent="0.25">
      <c r="A14" s="7" t="s">
        <v>2069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22D3-3591-4E80-B267-D11C499D0A0F}">
  <sheetPr codeName="Sheet4"/>
  <dimension ref="A1:F30"/>
  <sheetViews>
    <sheetView topLeftCell="A7" workbookViewId="0">
      <selection activeCell="A5" sqref="A5:E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2072</v>
      </c>
    </row>
    <row r="2" spans="1:6" x14ac:dyDescent="0.25">
      <c r="A2" s="6" t="s">
        <v>2033</v>
      </c>
      <c r="B2" t="s">
        <v>2072</v>
      </c>
    </row>
    <row r="4" spans="1:6" x14ac:dyDescent="0.25">
      <c r="A4" s="6" t="s">
        <v>2071</v>
      </c>
      <c r="B4" s="6" t="s">
        <v>2070</v>
      </c>
    </row>
    <row r="5" spans="1:6" x14ac:dyDescent="0.25">
      <c r="A5" s="6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5">
      <c r="A6" s="7" t="s">
        <v>2051</v>
      </c>
      <c r="B6" s="15">
        <v>1</v>
      </c>
      <c r="C6" s="15">
        <v>10</v>
      </c>
      <c r="D6" s="15">
        <v>2</v>
      </c>
      <c r="E6" s="15">
        <v>21</v>
      </c>
      <c r="F6" s="15">
        <v>34</v>
      </c>
    </row>
    <row r="7" spans="1:6" x14ac:dyDescent="0.25">
      <c r="A7" s="7" t="s">
        <v>2067</v>
      </c>
      <c r="B7" s="15"/>
      <c r="C7" s="15"/>
      <c r="D7" s="15"/>
      <c r="E7" s="15">
        <v>4</v>
      </c>
      <c r="F7" s="15">
        <v>4</v>
      </c>
    </row>
    <row r="8" spans="1:6" x14ac:dyDescent="0.25">
      <c r="A8" s="7" t="s">
        <v>2044</v>
      </c>
      <c r="B8" s="15">
        <v>4</v>
      </c>
      <c r="C8" s="15">
        <v>21</v>
      </c>
      <c r="D8" s="15">
        <v>1</v>
      </c>
      <c r="E8" s="15">
        <v>34</v>
      </c>
      <c r="F8" s="15">
        <v>60</v>
      </c>
    </row>
    <row r="9" spans="1:6" x14ac:dyDescent="0.25">
      <c r="A9" s="7" t="s">
        <v>2046</v>
      </c>
      <c r="B9" s="15">
        <v>2</v>
      </c>
      <c r="C9" s="15">
        <v>12</v>
      </c>
      <c r="D9" s="15">
        <v>1</v>
      </c>
      <c r="E9" s="15">
        <v>22</v>
      </c>
      <c r="F9" s="15">
        <v>37</v>
      </c>
    </row>
    <row r="10" spans="1:6" x14ac:dyDescent="0.25">
      <c r="A10" s="7" t="s">
        <v>2045</v>
      </c>
      <c r="B10" s="15"/>
      <c r="C10" s="15">
        <v>8</v>
      </c>
      <c r="D10" s="15"/>
      <c r="E10" s="15">
        <v>10</v>
      </c>
      <c r="F10" s="15">
        <v>18</v>
      </c>
    </row>
    <row r="11" spans="1:6" x14ac:dyDescent="0.25">
      <c r="A11" s="7" t="s">
        <v>2055</v>
      </c>
      <c r="B11" s="15">
        <v>1</v>
      </c>
      <c r="C11" s="15">
        <v>7</v>
      </c>
      <c r="D11" s="15"/>
      <c r="E11" s="15">
        <v>9</v>
      </c>
      <c r="F11" s="15">
        <v>17</v>
      </c>
    </row>
    <row r="12" spans="1:6" x14ac:dyDescent="0.25">
      <c r="A12" s="7" t="s">
        <v>2036</v>
      </c>
      <c r="B12" s="15">
        <v>4</v>
      </c>
      <c r="C12" s="15">
        <v>20</v>
      </c>
      <c r="D12" s="15"/>
      <c r="E12" s="15">
        <v>22</v>
      </c>
      <c r="F12" s="15">
        <v>46</v>
      </c>
    </row>
    <row r="13" spans="1:6" x14ac:dyDescent="0.25">
      <c r="A13" s="7" t="s">
        <v>2047</v>
      </c>
      <c r="B13" s="15">
        <v>3</v>
      </c>
      <c r="C13" s="15">
        <v>19</v>
      </c>
      <c r="D13" s="15"/>
      <c r="E13" s="15">
        <v>23</v>
      </c>
      <c r="F13" s="15">
        <v>45</v>
      </c>
    </row>
    <row r="14" spans="1:6" x14ac:dyDescent="0.25">
      <c r="A14" s="7" t="s">
        <v>2060</v>
      </c>
      <c r="B14" s="15">
        <v>1</v>
      </c>
      <c r="C14" s="15">
        <v>6</v>
      </c>
      <c r="D14" s="15"/>
      <c r="E14" s="15">
        <v>10</v>
      </c>
      <c r="F14" s="15">
        <v>17</v>
      </c>
    </row>
    <row r="15" spans="1:6" x14ac:dyDescent="0.25">
      <c r="A15" s="7" t="s">
        <v>2059</v>
      </c>
      <c r="B15" s="15"/>
      <c r="C15" s="15">
        <v>3</v>
      </c>
      <c r="D15" s="15"/>
      <c r="E15" s="15">
        <v>4</v>
      </c>
      <c r="F15" s="15">
        <v>7</v>
      </c>
    </row>
    <row r="16" spans="1:6" x14ac:dyDescent="0.25">
      <c r="A16" s="7" t="s">
        <v>2063</v>
      </c>
      <c r="B16" s="15"/>
      <c r="C16" s="15">
        <v>8</v>
      </c>
      <c r="D16" s="15">
        <v>1</v>
      </c>
      <c r="E16" s="15">
        <v>4</v>
      </c>
      <c r="F16" s="15">
        <v>13</v>
      </c>
    </row>
    <row r="17" spans="1:6" x14ac:dyDescent="0.25">
      <c r="A17" s="7" t="s">
        <v>2050</v>
      </c>
      <c r="B17" s="15">
        <v>1</v>
      </c>
      <c r="C17" s="15">
        <v>6</v>
      </c>
      <c r="D17" s="15">
        <v>1</v>
      </c>
      <c r="E17" s="15">
        <v>13</v>
      </c>
      <c r="F17" s="15">
        <v>21</v>
      </c>
    </row>
    <row r="18" spans="1:6" x14ac:dyDescent="0.25">
      <c r="A18" s="7" t="s">
        <v>2057</v>
      </c>
      <c r="B18" s="15">
        <v>4</v>
      </c>
      <c r="C18" s="15">
        <v>11</v>
      </c>
      <c r="D18" s="15">
        <v>1</v>
      </c>
      <c r="E18" s="15">
        <v>26</v>
      </c>
      <c r="F18" s="15">
        <v>42</v>
      </c>
    </row>
    <row r="19" spans="1:6" x14ac:dyDescent="0.25">
      <c r="A19" s="7" t="s">
        <v>2042</v>
      </c>
      <c r="B19" s="15">
        <v>23</v>
      </c>
      <c r="C19" s="15">
        <v>132</v>
      </c>
      <c r="D19" s="15">
        <v>2</v>
      </c>
      <c r="E19" s="15">
        <v>187</v>
      </c>
      <c r="F19" s="15">
        <v>344</v>
      </c>
    </row>
    <row r="20" spans="1:6" x14ac:dyDescent="0.25">
      <c r="A20" s="7" t="s">
        <v>2058</v>
      </c>
      <c r="B20" s="15"/>
      <c r="C20" s="15">
        <v>4</v>
      </c>
      <c r="D20" s="15"/>
      <c r="E20" s="15">
        <v>4</v>
      </c>
      <c r="F20" s="15">
        <v>8</v>
      </c>
    </row>
    <row r="21" spans="1:6" x14ac:dyDescent="0.25">
      <c r="A21" s="7" t="s">
        <v>2038</v>
      </c>
      <c r="B21" s="15">
        <v>6</v>
      </c>
      <c r="C21" s="15">
        <v>30</v>
      </c>
      <c r="D21" s="15"/>
      <c r="E21" s="15">
        <v>49</v>
      </c>
      <c r="F21" s="15">
        <v>85</v>
      </c>
    </row>
    <row r="22" spans="1:6" x14ac:dyDescent="0.25">
      <c r="A22" s="7" t="s">
        <v>2065</v>
      </c>
      <c r="B22" s="15"/>
      <c r="C22" s="15">
        <v>9</v>
      </c>
      <c r="D22" s="15"/>
      <c r="E22" s="15">
        <v>5</v>
      </c>
      <c r="F22" s="15">
        <v>14</v>
      </c>
    </row>
    <row r="23" spans="1:6" x14ac:dyDescent="0.25">
      <c r="A23" s="7" t="s">
        <v>2054</v>
      </c>
      <c r="B23" s="15">
        <v>1</v>
      </c>
      <c r="C23" s="15">
        <v>5</v>
      </c>
      <c r="D23" s="15">
        <v>1</v>
      </c>
      <c r="E23" s="15">
        <v>9</v>
      </c>
      <c r="F23" s="15">
        <v>16</v>
      </c>
    </row>
    <row r="24" spans="1:6" x14ac:dyDescent="0.25">
      <c r="A24" s="7" t="s">
        <v>2062</v>
      </c>
      <c r="B24" s="15">
        <v>3</v>
      </c>
      <c r="C24" s="15">
        <v>3</v>
      </c>
      <c r="D24" s="15"/>
      <c r="E24" s="15">
        <v>11</v>
      </c>
      <c r="F24" s="15">
        <v>17</v>
      </c>
    </row>
    <row r="25" spans="1:6" x14ac:dyDescent="0.25">
      <c r="A25" s="7" t="s">
        <v>2061</v>
      </c>
      <c r="B25" s="15"/>
      <c r="C25" s="15">
        <v>7</v>
      </c>
      <c r="D25" s="15"/>
      <c r="E25" s="15">
        <v>14</v>
      </c>
      <c r="F25" s="15">
        <v>21</v>
      </c>
    </row>
    <row r="26" spans="1:6" x14ac:dyDescent="0.25">
      <c r="A26" s="7" t="s">
        <v>2053</v>
      </c>
      <c r="B26" s="15">
        <v>1</v>
      </c>
      <c r="C26" s="15">
        <v>15</v>
      </c>
      <c r="D26" s="15">
        <v>2</v>
      </c>
      <c r="E26" s="15">
        <v>17</v>
      </c>
      <c r="F26" s="15">
        <v>35</v>
      </c>
    </row>
    <row r="27" spans="1:6" x14ac:dyDescent="0.25">
      <c r="A27" s="7" t="s">
        <v>2048</v>
      </c>
      <c r="B27" s="15"/>
      <c r="C27" s="15">
        <v>16</v>
      </c>
      <c r="D27" s="15">
        <v>1</v>
      </c>
      <c r="E27" s="15">
        <v>28</v>
      </c>
      <c r="F27" s="15">
        <v>45</v>
      </c>
    </row>
    <row r="28" spans="1:6" x14ac:dyDescent="0.25">
      <c r="A28" s="7" t="s">
        <v>2040</v>
      </c>
      <c r="B28" s="15">
        <v>2</v>
      </c>
      <c r="C28" s="15">
        <v>12</v>
      </c>
      <c r="D28" s="15">
        <v>1</v>
      </c>
      <c r="E28" s="15">
        <v>36</v>
      </c>
      <c r="F28" s="15">
        <v>51</v>
      </c>
    </row>
    <row r="29" spans="1:6" x14ac:dyDescent="0.25">
      <c r="A29" s="7" t="s">
        <v>2064</v>
      </c>
      <c r="B29" s="15"/>
      <c r="C29" s="15"/>
      <c r="D29" s="15"/>
      <c r="E29" s="15">
        <v>3</v>
      </c>
      <c r="F29" s="15">
        <v>3</v>
      </c>
    </row>
    <row r="30" spans="1:6" x14ac:dyDescent="0.25">
      <c r="A30" s="7" t="s">
        <v>2069</v>
      </c>
      <c r="B30" s="15">
        <v>57</v>
      </c>
      <c r="C30" s="15">
        <v>364</v>
      </c>
      <c r="D30" s="15">
        <v>14</v>
      </c>
      <c r="E30" s="15">
        <v>565</v>
      </c>
      <c r="F30" s="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7D98-B5C9-4EB0-A35E-D16DA44E2D7D}">
  <dimension ref="A1:E25"/>
  <sheetViews>
    <sheetView workbookViewId="0">
      <selection activeCell="C2" sqref="C2"/>
    </sheetView>
  </sheetViews>
  <sheetFormatPr defaultRowHeight="15.75" x14ac:dyDescent="0.25"/>
  <sheetData>
    <row r="1" spans="1:5" x14ac:dyDescent="0.25">
      <c r="A1" s="14" t="s">
        <v>2068</v>
      </c>
      <c r="B1" s="14" t="s">
        <v>74</v>
      </c>
      <c r="C1" s="14" t="s">
        <v>14</v>
      </c>
      <c r="D1" s="14" t="s">
        <v>47</v>
      </c>
      <c r="E1" s="14" t="s">
        <v>20</v>
      </c>
    </row>
    <row r="2" spans="1:5" x14ac:dyDescent="0.25">
      <c r="A2" s="7" t="s">
        <v>2042</v>
      </c>
      <c r="B2" s="15">
        <v>23</v>
      </c>
      <c r="C2" s="15">
        <v>132</v>
      </c>
      <c r="D2" s="15">
        <v>2</v>
      </c>
      <c r="E2" s="15">
        <v>187</v>
      </c>
    </row>
    <row r="3" spans="1:5" x14ac:dyDescent="0.25">
      <c r="A3" s="7" t="s">
        <v>2038</v>
      </c>
      <c r="B3" s="15">
        <v>6</v>
      </c>
      <c r="C3" s="15">
        <v>30</v>
      </c>
      <c r="D3" s="15"/>
      <c r="E3" s="15">
        <v>49</v>
      </c>
    </row>
    <row r="4" spans="1:5" x14ac:dyDescent="0.25">
      <c r="A4" s="7" t="s">
        <v>2040</v>
      </c>
      <c r="B4" s="15">
        <v>2</v>
      </c>
      <c r="C4" s="15">
        <v>12</v>
      </c>
      <c r="D4" s="15">
        <v>1</v>
      </c>
      <c r="E4" s="15">
        <v>36</v>
      </c>
    </row>
    <row r="5" spans="1:5" x14ac:dyDescent="0.25">
      <c r="A5" s="7" t="s">
        <v>2044</v>
      </c>
      <c r="B5" s="15">
        <v>4</v>
      </c>
      <c r="C5" s="15">
        <v>21</v>
      </c>
      <c r="D5" s="15">
        <v>1</v>
      </c>
      <c r="E5" s="15">
        <v>34</v>
      </c>
    </row>
    <row r="6" spans="1:5" x14ac:dyDescent="0.25">
      <c r="A6" s="7" t="s">
        <v>2048</v>
      </c>
      <c r="B6" s="15"/>
      <c r="C6" s="15">
        <v>16</v>
      </c>
      <c r="D6" s="15">
        <v>1</v>
      </c>
      <c r="E6" s="15">
        <v>28</v>
      </c>
    </row>
    <row r="7" spans="1:5" x14ac:dyDescent="0.25">
      <c r="A7" s="7" t="s">
        <v>2057</v>
      </c>
      <c r="B7" s="15">
        <v>4</v>
      </c>
      <c r="C7" s="15">
        <v>11</v>
      </c>
      <c r="D7" s="15">
        <v>1</v>
      </c>
      <c r="E7" s="15">
        <v>26</v>
      </c>
    </row>
    <row r="8" spans="1:5" x14ac:dyDescent="0.25">
      <c r="A8" s="7" t="s">
        <v>2047</v>
      </c>
      <c r="B8" s="15">
        <v>3</v>
      </c>
      <c r="C8" s="15">
        <v>19</v>
      </c>
      <c r="D8" s="15"/>
      <c r="E8" s="15">
        <v>23</v>
      </c>
    </row>
    <row r="9" spans="1:5" x14ac:dyDescent="0.25">
      <c r="A9" s="7" t="s">
        <v>2046</v>
      </c>
      <c r="B9" s="15">
        <v>2</v>
      </c>
      <c r="C9" s="15">
        <v>12</v>
      </c>
      <c r="D9" s="15">
        <v>1</v>
      </c>
      <c r="E9" s="15">
        <v>22</v>
      </c>
    </row>
    <row r="10" spans="1:5" x14ac:dyDescent="0.25">
      <c r="A10" s="7" t="s">
        <v>2036</v>
      </c>
      <c r="B10" s="15">
        <v>4</v>
      </c>
      <c r="C10" s="15">
        <v>20</v>
      </c>
      <c r="D10" s="15"/>
      <c r="E10" s="15">
        <v>22</v>
      </c>
    </row>
    <row r="11" spans="1:5" x14ac:dyDescent="0.25">
      <c r="A11" s="7" t="s">
        <v>2051</v>
      </c>
      <c r="B11" s="15">
        <v>1</v>
      </c>
      <c r="C11" s="15">
        <v>10</v>
      </c>
      <c r="D11" s="15">
        <v>2</v>
      </c>
      <c r="E11" s="15">
        <v>21</v>
      </c>
    </row>
    <row r="12" spans="1:5" x14ac:dyDescent="0.25">
      <c r="A12" s="7" t="s">
        <v>2053</v>
      </c>
      <c r="B12" s="15">
        <v>1</v>
      </c>
      <c r="C12" s="15">
        <v>15</v>
      </c>
      <c r="D12" s="15">
        <v>2</v>
      </c>
      <c r="E12" s="15">
        <v>17</v>
      </c>
    </row>
    <row r="13" spans="1:5" x14ac:dyDescent="0.25">
      <c r="A13" s="7" t="s">
        <v>2061</v>
      </c>
      <c r="B13" s="15"/>
      <c r="C13" s="15">
        <v>7</v>
      </c>
      <c r="D13" s="15"/>
      <c r="E13" s="15">
        <v>14</v>
      </c>
    </row>
    <row r="14" spans="1:5" x14ac:dyDescent="0.25">
      <c r="A14" s="7" t="s">
        <v>2050</v>
      </c>
      <c r="B14" s="15">
        <v>1</v>
      </c>
      <c r="C14" s="15">
        <v>6</v>
      </c>
      <c r="D14" s="15">
        <v>1</v>
      </c>
      <c r="E14" s="15">
        <v>13</v>
      </c>
    </row>
    <row r="15" spans="1:5" x14ac:dyDescent="0.25">
      <c r="A15" s="7" t="s">
        <v>2062</v>
      </c>
      <c r="B15" s="15">
        <v>3</v>
      </c>
      <c r="C15" s="15">
        <v>3</v>
      </c>
      <c r="D15" s="15"/>
      <c r="E15" s="15">
        <v>11</v>
      </c>
    </row>
    <row r="16" spans="1:5" x14ac:dyDescent="0.25">
      <c r="A16" s="7" t="s">
        <v>2045</v>
      </c>
      <c r="B16" s="15"/>
      <c r="C16" s="15">
        <v>8</v>
      </c>
      <c r="D16" s="15"/>
      <c r="E16" s="15">
        <v>10</v>
      </c>
    </row>
    <row r="17" spans="1:5" x14ac:dyDescent="0.25">
      <c r="A17" s="7" t="s">
        <v>2060</v>
      </c>
      <c r="B17" s="15">
        <v>1</v>
      </c>
      <c r="C17" s="15">
        <v>6</v>
      </c>
      <c r="D17" s="15"/>
      <c r="E17" s="15">
        <v>10</v>
      </c>
    </row>
    <row r="18" spans="1:5" x14ac:dyDescent="0.25">
      <c r="A18" s="7" t="s">
        <v>2055</v>
      </c>
      <c r="B18" s="15">
        <v>1</v>
      </c>
      <c r="C18" s="15">
        <v>7</v>
      </c>
      <c r="D18" s="15"/>
      <c r="E18" s="15">
        <v>9</v>
      </c>
    </row>
    <row r="19" spans="1:5" x14ac:dyDescent="0.25">
      <c r="A19" s="7" t="s">
        <v>2054</v>
      </c>
      <c r="B19" s="15">
        <v>1</v>
      </c>
      <c r="C19" s="15">
        <v>5</v>
      </c>
      <c r="D19" s="15">
        <v>1</v>
      </c>
      <c r="E19" s="15">
        <v>9</v>
      </c>
    </row>
    <row r="20" spans="1:5" x14ac:dyDescent="0.25">
      <c r="A20" s="7" t="s">
        <v>2065</v>
      </c>
      <c r="B20" s="15"/>
      <c r="C20" s="15">
        <v>9</v>
      </c>
      <c r="D20" s="15"/>
      <c r="E20" s="15">
        <v>5</v>
      </c>
    </row>
    <row r="21" spans="1:5" x14ac:dyDescent="0.25">
      <c r="A21" s="7" t="s">
        <v>2067</v>
      </c>
      <c r="B21" s="15"/>
      <c r="C21" s="15"/>
      <c r="D21" s="15"/>
      <c r="E21" s="15">
        <v>4</v>
      </c>
    </row>
    <row r="22" spans="1:5" x14ac:dyDescent="0.25">
      <c r="A22" s="7" t="s">
        <v>2059</v>
      </c>
      <c r="B22" s="15"/>
      <c r="C22" s="15">
        <v>3</v>
      </c>
      <c r="D22" s="15"/>
      <c r="E22" s="15">
        <v>4</v>
      </c>
    </row>
    <row r="23" spans="1:5" x14ac:dyDescent="0.25">
      <c r="A23" s="7" t="s">
        <v>2063</v>
      </c>
      <c r="B23" s="15"/>
      <c r="C23" s="15">
        <v>8</v>
      </c>
      <c r="D23" s="15">
        <v>1</v>
      </c>
      <c r="E23" s="15">
        <v>4</v>
      </c>
    </row>
    <row r="24" spans="1:5" x14ac:dyDescent="0.25">
      <c r="A24" s="7" t="s">
        <v>2058</v>
      </c>
      <c r="B24" s="15"/>
      <c r="C24" s="15">
        <v>4</v>
      </c>
      <c r="D24" s="15"/>
      <c r="E24" s="15">
        <v>4</v>
      </c>
    </row>
    <row r="25" spans="1:5" x14ac:dyDescent="0.25">
      <c r="A25" s="7" t="s">
        <v>2064</v>
      </c>
      <c r="B25" s="15"/>
      <c r="C25" s="15"/>
      <c r="D25" s="15"/>
      <c r="E25" s="15">
        <v>3</v>
      </c>
    </row>
  </sheetData>
  <autoFilter ref="A1:E25" xr:uid="{C1AF7D98-B5C9-4EB0-A35E-D16DA44E2D7D}">
    <sortState xmlns:xlrd2="http://schemas.microsoft.com/office/spreadsheetml/2017/richdata2" ref="A2:E25">
      <sortCondition descending="1" ref="E1:E2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FD1F-4BE2-4FE3-A36B-3261689B9D36}">
  <sheetPr codeName="Sheet1"/>
  <dimension ref="A1:E18"/>
  <sheetViews>
    <sheetView topLeftCell="A8" workbookViewId="0">
      <selection activeCell="B26" sqref="B26:F32"/>
    </sheetView>
  </sheetViews>
  <sheetFormatPr defaultRowHeight="15.75" x14ac:dyDescent="0.25"/>
  <cols>
    <col min="1" max="1" width="27.37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4.625" bestFit="1" customWidth="1"/>
    <col min="7" max="7" width="3.75" bestFit="1" customWidth="1"/>
    <col min="8" max="8" width="3.125" bestFit="1" customWidth="1"/>
    <col min="9" max="9" width="4.25" bestFit="1" customWidth="1"/>
    <col min="10" max="10" width="4" bestFit="1" customWidth="1"/>
    <col min="11" max="11" width="3.875" bestFit="1" customWidth="1"/>
    <col min="12" max="12" width="4.375" bestFit="1" customWidth="1"/>
    <col min="13" max="13" width="4" bestFit="1" customWidth="1"/>
    <col min="14" max="14" width="11" bestFit="1" customWidth="1"/>
  </cols>
  <sheetData>
    <row r="1" spans="1:5" x14ac:dyDescent="0.25">
      <c r="A1" s="6" t="s">
        <v>2033</v>
      </c>
      <c r="B1" t="s">
        <v>2072</v>
      </c>
    </row>
    <row r="2" spans="1:5" x14ac:dyDescent="0.25">
      <c r="A2" s="6" t="s">
        <v>2085</v>
      </c>
      <c r="B2" t="s">
        <v>2072</v>
      </c>
    </row>
    <row r="4" spans="1:5" x14ac:dyDescent="0.25">
      <c r="A4" s="6" t="s">
        <v>2086</v>
      </c>
      <c r="B4" s="6" t="s">
        <v>2070</v>
      </c>
    </row>
    <row r="5" spans="1:5" x14ac:dyDescent="0.25">
      <c r="A5" s="6" t="s">
        <v>2068</v>
      </c>
      <c r="B5" t="s">
        <v>74</v>
      </c>
      <c r="C5" t="s">
        <v>14</v>
      </c>
      <c r="D5" t="s">
        <v>20</v>
      </c>
      <c r="E5" t="s">
        <v>2069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2069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C702-9666-4323-928C-04DA7CF13047}">
  <dimension ref="A1:L13"/>
  <sheetViews>
    <sheetView workbookViewId="0">
      <selection activeCell="J1" sqref="J1:K2"/>
    </sheetView>
  </sheetViews>
  <sheetFormatPr defaultRowHeight="15.75" x14ac:dyDescent="0.25"/>
  <cols>
    <col min="1" max="1" width="24.375" customWidth="1"/>
    <col min="2" max="2" width="19.125" customWidth="1"/>
    <col min="3" max="3" width="17.125" customWidth="1"/>
    <col min="4" max="4" width="15.375" bestFit="1" customWidth="1"/>
    <col min="5" max="5" width="12" bestFit="1" customWidth="1"/>
    <col min="6" max="6" width="19.25" bestFit="1" customWidth="1"/>
    <col min="7" max="7" width="15.25" bestFit="1" customWidth="1"/>
    <col min="8" max="8" width="18.25" bestFit="1" customWidth="1"/>
    <col min="9" max="9" width="6.25" customWidth="1"/>
    <col min="10" max="10" width="13.125" customWidth="1"/>
    <col min="11" max="11" width="13.25" customWidth="1"/>
  </cols>
  <sheetData>
    <row r="1" spans="1:12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12" x14ac:dyDescent="0.25">
      <c r="A2" t="s">
        <v>2095</v>
      </c>
      <c r="B2">
        <f>COUNTIFS(Crowdfunding!H:H,"successful",Crowdfunding!F:F,A2)</f>
        <v>30</v>
      </c>
      <c r="C2">
        <f>COUNTIFS(Crowdfunding!H:H,"failed",Crowdfunding!F:F,A2)</f>
        <v>20</v>
      </c>
      <c r="D2">
        <f>COUNTIFS(Crowdfunding!H:H,"canceled",Crowdfunding!F:F,A2)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  <c r="J2" s="13"/>
      <c r="K2" s="13"/>
      <c r="L2" s="13"/>
    </row>
    <row r="3" spans="1:12" x14ac:dyDescent="0.25">
      <c r="A3" t="s">
        <v>2096</v>
      </c>
      <c r="B3">
        <f>COUNTIFS(Crowdfunding!H:H,"successful",Crowdfunding!F:F,A3)</f>
        <v>191</v>
      </c>
      <c r="C3">
        <f>COUNTIFS(Crowdfunding!H:H,"failed",Crowdfunding!F:F,A3)</f>
        <v>38</v>
      </c>
      <c r="D3">
        <f>COUNTIFS(Crowdfunding!H:H,"canceled",Crowdfunding!F:F,A3)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  <c r="J3" s="13"/>
    </row>
    <row r="4" spans="1:12" x14ac:dyDescent="0.25">
      <c r="A4" t="s">
        <v>2097</v>
      </c>
      <c r="B4">
        <f>COUNTIFS(Crowdfunding!H:H,"successful",Crowdfunding!F:F,A4)</f>
        <v>164</v>
      </c>
      <c r="C4">
        <f>COUNTIFS(Crowdfunding!H:H,"failed",Crowdfunding!F:F,A4)</f>
        <v>126</v>
      </c>
      <c r="D4">
        <f>COUNTIFS(Crowdfunding!H:H,"canceled",Crowdfunding!F:F,A4)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  <c r="J4" s="13"/>
    </row>
    <row r="5" spans="1:12" x14ac:dyDescent="0.25">
      <c r="A5" t="s">
        <v>2098</v>
      </c>
      <c r="B5">
        <f>COUNTIFS(Crowdfunding!H:H,"successful",Crowdfunding!F:F,A5)</f>
        <v>4</v>
      </c>
      <c r="C5">
        <f>COUNTIFS(Crowdfunding!H:H,"failed",Crowdfunding!F:F,A5)</f>
        <v>5</v>
      </c>
      <c r="D5">
        <f>COUNTIFS(Crowdfunding!H:H,"canceled",Crowdfunding!F:F,A5)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  <c r="J5" s="13"/>
    </row>
    <row r="6" spans="1:12" x14ac:dyDescent="0.25">
      <c r="A6" t="s">
        <v>2099</v>
      </c>
      <c r="B6">
        <f>COUNTIFS(Crowdfunding!H:H,"successful",Crowdfunding!F:F,A6)</f>
        <v>10</v>
      </c>
      <c r="C6">
        <f>COUNTIFS(Crowdfunding!H:H,"failed",Crowdfunding!F:F,A6)</f>
        <v>0</v>
      </c>
      <c r="D6">
        <f>COUNTIFS(Crowdfunding!H:H,"canceled",Crowdfunding!F:F,A6)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  <c r="J6" s="13"/>
    </row>
    <row r="7" spans="1:12" x14ac:dyDescent="0.25">
      <c r="A7" t="s">
        <v>2100</v>
      </c>
      <c r="B7">
        <f>COUNTIFS(Crowdfunding!H:H,"successful",Crowdfunding!F:F,A7)</f>
        <v>7</v>
      </c>
      <c r="C7">
        <f>COUNTIFS(Crowdfunding!H:H,"failed",Crowdfunding!F:F,A7)</f>
        <v>0</v>
      </c>
      <c r="D7">
        <f>COUNTIFS(Crowdfunding!H:H,"canceled",Crowdfunding!F:F,A7)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  <c r="J7" s="13"/>
    </row>
    <row r="8" spans="1:12" x14ac:dyDescent="0.25">
      <c r="A8" t="s">
        <v>2101</v>
      </c>
      <c r="B8">
        <f>COUNTIFS(Crowdfunding!H:H,"successful",Crowdfunding!F:F,A8)</f>
        <v>11</v>
      </c>
      <c r="C8">
        <f>COUNTIFS(Crowdfunding!H:H,"failed",Crowdfunding!F:F,A8)</f>
        <v>3</v>
      </c>
      <c r="D8">
        <f>COUNTIFS(Crowdfunding!H:H,"canceled",Crowdfunding!F:F,A8)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  <c r="J8" s="13"/>
    </row>
    <row r="9" spans="1:12" x14ac:dyDescent="0.25">
      <c r="A9" t="s">
        <v>2102</v>
      </c>
      <c r="B9">
        <f>COUNTIFS(Crowdfunding!H:H,"successful",Crowdfunding!F:F,A9)</f>
        <v>7</v>
      </c>
      <c r="C9">
        <f>COUNTIFS(Crowdfunding!H:H,"failed",Crowdfunding!F:F,A9)</f>
        <v>0</v>
      </c>
      <c r="D9">
        <f>COUNTIFS(Crowdfunding!H:H,"canceled",Crowdfunding!F:F,A9)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  <c r="J9" s="13"/>
    </row>
    <row r="10" spans="1:12" x14ac:dyDescent="0.25">
      <c r="A10" t="s">
        <v>2103</v>
      </c>
      <c r="B10">
        <f>COUNTIFS(Crowdfunding!H:H,"successful",Crowdfunding!F:F,A10)</f>
        <v>8</v>
      </c>
      <c r="C10">
        <f>COUNTIFS(Crowdfunding!H:H,"failed",Crowdfunding!F:F,A10)</f>
        <v>3</v>
      </c>
      <c r="D10">
        <f>COUNTIFS(Crowdfunding!H:H,"canceled",Crowdfunding!F:F,A10)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  <c r="J10" s="13"/>
    </row>
    <row r="11" spans="1:12" x14ac:dyDescent="0.25">
      <c r="A11" t="s">
        <v>2104</v>
      </c>
      <c r="B11">
        <f>COUNTIFS(Crowdfunding!H:H,"successful",Crowdfunding!F:F,A11)</f>
        <v>11</v>
      </c>
      <c r="C11">
        <f>COUNTIFS(Crowdfunding!H:H,"failed",Crowdfunding!F:F,A11)</f>
        <v>3</v>
      </c>
      <c r="D11">
        <f>COUNTIFS(Crowdfunding!H:H,"canceled",Crowdfunding!F:F,A11)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  <c r="J11" s="13"/>
    </row>
    <row r="12" spans="1:12" x14ac:dyDescent="0.25">
      <c r="A12" t="s">
        <v>2105</v>
      </c>
      <c r="B12">
        <f>COUNTIFS(Crowdfunding!H:H,"successful",Crowdfunding!F:F,A12)</f>
        <v>8</v>
      </c>
      <c r="C12">
        <f>COUNTIFS(Crowdfunding!H:H,"failed",Crowdfunding!F:F,A12)</f>
        <v>3</v>
      </c>
      <c r="D12">
        <f>COUNTIFS(Crowdfunding!H:H,"canceled",Crowdfunding!F:F,A12)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  <c r="J12" s="13"/>
    </row>
    <row r="13" spans="1:12" x14ac:dyDescent="0.25">
      <c r="A13" t="s">
        <v>2106</v>
      </c>
      <c r="B13">
        <f>COUNTIFS(Crowdfunding!H:H,"successful",Crowdfunding!F:F,A13)</f>
        <v>114</v>
      </c>
      <c r="C13">
        <f>COUNTIFS(Crowdfunding!H:H,"failed",Crowdfunding!F:F,A13)</f>
        <v>163</v>
      </c>
      <c r="D13">
        <f>COUNTIFS(Crowdfunding!H:H,"canceled",Crowdfunding!F:F,A13)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  <c r="J13" s="1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89E6-D566-44DD-A781-3B063AFCCDAF}">
  <dimension ref="A1:S566"/>
  <sheetViews>
    <sheetView zoomScale="90" zoomScaleNormal="90" workbookViewId="0">
      <selection activeCell="R8" sqref="R8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5" customWidth="1"/>
    <col min="4" max="9" width="13.5" customWidth="1"/>
    <col min="10" max="10" width="5" customWidth="1"/>
    <col min="12" max="12" width="13.5" bestFit="1" customWidth="1"/>
    <col min="13" max="13" width="5.125" customWidth="1"/>
    <col min="18" max="18" width="12.5" customWidth="1"/>
    <col min="19" max="19" width="10.75" customWidth="1"/>
  </cols>
  <sheetData>
    <row r="1" spans="1:19" x14ac:dyDescent="0.25">
      <c r="A1" s="5" t="s">
        <v>4</v>
      </c>
      <c r="B1" s="1" t="s">
        <v>5</v>
      </c>
      <c r="C1" s="1"/>
      <c r="D1" s="5" t="s">
        <v>2107</v>
      </c>
      <c r="E1" s="5" t="s">
        <v>2108</v>
      </c>
      <c r="F1" s="5" t="s">
        <v>2109</v>
      </c>
      <c r="G1" s="5" t="s">
        <v>2110</v>
      </c>
      <c r="H1" s="5" t="s">
        <v>2111</v>
      </c>
      <c r="I1" s="5" t="s">
        <v>2112</v>
      </c>
      <c r="K1" s="5" t="s">
        <v>4</v>
      </c>
      <c r="L1" s="1" t="s">
        <v>5</v>
      </c>
      <c r="N1" s="5" t="s">
        <v>2107</v>
      </c>
      <c r="O1" s="5" t="s">
        <v>2108</v>
      </c>
      <c r="P1" s="5" t="s">
        <v>2109</v>
      </c>
      <c r="Q1" s="5" t="s">
        <v>2110</v>
      </c>
      <c r="R1" s="5" t="s">
        <v>2111</v>
      </c>
      <c r="S1" s="5" t="s">
        <v>2112</v>
      </c>
    </row>
    <row r="2" spans="1:19" x14ac:dyDescent="0.25">
      <c r="A2" t="s">
        <v>20</v>
      </c>
      <c r="B2">
        <v>158</v>
      </c>
      <c r="D2" s="12">
        <f>AVERAGE(B2:B566)</f>
        <v>851.14690265486729</v>
      </c>
      <c r="E2">
        <f>MEDIAN(B2:B566)</f>
        <v>201</v>
      </c>
      <c r="F2">
        <f>MIN(B2:B566)</f>
        <v>16</v>
      </c>
      <c r="G2">
        <f>MAX(B2:B566)</f>
        <v>7295</v>
      </c>
      <c r="H2" s="12">
        <f>_xlfn.VAR.P(B2:B566)</f>
        <v>1603373.7324019109</v>
      </c>
      <c r="I2" s="12">
        <f>_xlfn.STDEV.P(B2:B566)</f>
        <v>1266.2439466397898</v>
      </c>
      <c r="K2" t="s">
        <v>14</v>
      </c>
      <c r="L2">
        <v>0</v>
      </c>
      <c r="N2" s="12">
        <f>AVERAGE(L2:L566)</f>
        <v>585.61538461538464</v>
      </c>
      <c r="O2">
        <f>MEDIAN(L2:L566)</f>
        <v>114.5</v>
      </c>
      <c r="P2">
        <f>MIN(L2:L566)</f>
        <v>0</v>
      </c>
      <c r="Q2">
        <f>MAX(L2:L566)</f>
        <v>6080</v>
      </c>
      <c r="R2" s="12">
        <f>_xlfn.VAR.P(L2:L566)</f>
        <v>921574.68174133555</v>
      </c>
      <c r="S2" s="12">
        <f>_xlfn.STDEV.P(L2:L566)</f>
        <v>959.98681331637863</v>
      </c>
    </row>
    <row r="3" spans="1:19" x14ac:dyDescent="0.25">
      <c r="A3" t="s">
        <v>20</v>
      </c>
      <c r="B3">
        <v>1425</v>
      </c>
      <c r="K3" t="s">
        <v>14</v>
      </c>
      <c r="L3">
        <v>24</v>
      </c>
    </row>
    <row r="4" spans="1:19" x14ac:dyDescent="0.25">
      <c r="A4" t="s">
        <v>20</v>
      </c>
      <c r="B4">
        <v>174</v>
      </c>
      <c r="K4" t="s">
        <v>14</v>
      </c>
      <c r="L4">
        <v>53</v>
      </c>
    </row>
    <row r="5" spans="1:19" x14ac:dyDescent="0.25">
      <c r="A5" t="s">
        <v>20</v>
      </c>
      <c r="B5">
        <v>227</v>
      </c>
      <c r="K5" t="s">
        <v>14</v>
      </c>
      <c r="L5">
        <v>18</v>
      </c>
    </row>
    <row r="6" spans="1:19" x14ac:dyDescent="0.25">
      <c r="A6" t="s">
        <v>20</v>
      </c>
      <c r="B6">
        <v>220</v>
      </c>
      <c r="K6" t="s">
        <v>14</v>
      </c>
      <c r="L6">
        <v>44</v>
      </c>
    </row>
    <row r="7" spans="1:19" x14ac:dyDescent="0.25">
      <c r="A7" t="s">
        <v>20</v>
      </c>
      <c r="B7">
        <v>98</v>
      </c>
      <c r="K7" t="s">
        <v>14</v>
      </c>
      <c r="L7">
        <v>27</v>
      </c>
    </row>
    <row r="8" spans="1:19" x14ac:dyDescent="0.25">
      <c r="A8" t="s">
        <v>20</v>
      </c>
      <c r="B8">
        <v>100</v>
      </c>
      <c r="K8" t="s">
        <v>14</v>
      </c>
      <c r="L8">
        <v>55</v>
      </c>
    </row>
    <row r="9" spans="1:19" x14ac:dyDescent="0.25">
      <c r="A9" t="s">
        <v>20</v>
      </c>
      <c r="B9">
        <v>1249</v>
      </c>
      <c r="K9" t="s">
        <v>14</v>
      </c>
      <c r="L9">
        <v>200</v>
      </c>
    </row>
    <row r="10" spans="1:19" x14ac:dyDescent="0.25">
      <c r="A10" t="s">
        <v>20</v>
      </c>
      <c r="B10">
        <v>1396</v>
      </c>
      <c r="K10" t="s">
        <v>14</v>
      </c>
      <c r="L10">
        <v>452</v>
      </c>
    </row>
    <row r="11" spans="1:19" x14ac:dyDescent="0.25">
      <c r="A11" t="s">
        <v>20</v>
      </c>
      <c r="B11">
        <v>890</v>
      </c>
      <c r="K11" t="s">
        <v>14</v>
      </c>
      <c r="L11">
        <v>674</v>
      </c>
    </row>
    <row r="12" spans="1:19" x14ac:dyDescent="0.25">
      <c r="A12" t="s">
        <v>20</v>
      </c>
      <c r="B12">
        <v>142</v>
      </c>
      <c r="K12" t="s">
        <v>14</v>
      </c>
      <c r="L12">
        <v>558</v>
      </c>
    </row>
    <row r="13" spans="1:19" x14ac:dyDescent="0.25">
      <c r="A13" t="s">
        <v>20</v>
      </c>
      <c r="B13">
        <v>2673</v>
      </c>
      <c r="K13" t="s">
        <v>14</v>
      </c>
      <c r="L13">
        <v>15</v>
      </c>
    </row>
    <row r="14" spans="1:19" x14ac:dyDescent="0.25">
      <c r="A14" t="s">
        <v>20</v>
      </c>
      <c r="B14">
        <v>163</v>
      </c>
      <c r="K14" t="s">
        <v>14</v>
      </c>
      <c r="L14">
        <v>2307</v>
      </c>
    </row>
    <row r="15" spans="1:19" x14ac:dyDescent="0.25">
      <c r="A15" t="s">
        <v>20</v>
      </c>
      <c r="B15">
        <v>2220</v>
      </c>
      <c r="K15" t="s">
        <v>14</v>
      </c>
      <c r="L15">
        <v>88</v>
      </c>
    </row>
    <row r="16" spans="1:19" x14ac:dyDescent="0.25">
      <c r="A16" t="s">
        <v>20</v>
      </c>
      <c r="B16">
        <v>1606</v>
      </c>
      <c r="K16" t="s">
        <v>14</v>
      </c>
      <c r="L16">
        <v>48</v>
      </c>
    </row>
    <row r="17" spans="1:12" x14ac:dyDescent="0.25">
      <c r="A17" t="s">
        <v>20</v>
      </c>
      <c r="B17">
        <v>129</v>
      </c>
      <c r="K17" t="s">
        <v>14</v>
      </c>
      <c r="L17">
        <v>1</v>
      </c>
    </row>
    <row r="18" spans="1:12" x14ac:dyDescent="0.25">
      <c r="A18" t="s">
        <v>20</v>
      </c>
      <c r="B18">
        <v>226</v>
      </c>
      <c r="K18" t="s">
        <v>14</v>
      </c>
      <c r="L18">
        <v>1467</v>
      </c>
    </row>
    <row r="19" spans="1:12" x14ac:dyDescent="0.25">
      <c r="A19" t="s">
        <v>20</v>
      </c>
      <c r="B19">
        <v>5419</v>
      </c>
      <c r="K19" t="s">
        <v>14</v>
      </c>
      <c r="L19">
        <v>75</v>
      </c>
    </row>
    <row r="20" spans="1:12" x14ac:dyDescent="0.25">
      <c r="A20" t="s">
        <v>20</v>
      </c>
      <c r="B20">
        <v>165</v>
      </c>
      <c r="K20" t="s">
        <v>14</v>
      </c>
      <c r="L20">
        <v>120</v>
      </c>
    </row>
    <row r="21" spans="1:12" x14ac:dyDescent="0.25">
      <c r="A21" t="s">
        <v>20</v>
      </c>
      <c r="B21">
        <v>1965</v>
      </c>
      <c r="K21" t="s">
        <v>14</v>
      </c>
      <c r="L21">
        <v>2253</v>
      </c>
    </row>
    <row r="22" spans="1:12" x14ac:dyDescent="0.25">
      <c r="A22" t="s">
        <v>20</v>
      </c>
      <c r="B22">
        <v>16</v>
      </c>
      <c r="K22" t="s">
        <v>14</v>
      </c>
      <c r="L22">
        <v>5</v>
      </c>
    </row>
    <row r="23" spans="1:12" x14ac:dyDescent="0.25">
      <c r="A23" t="s">
        <v>20</v>
      </c>
      <c r="B23">
        <v>107</v>
      </c>
      <c r="K23" t="s">
        <v>14</v>
      </c>
      <c r="L23">
        <v>38</v>
      </c>
    </row>
    <row r="24" spans="1:12" x14ac:dyDescent="0.25">
      <c r="A24" t="s">
        <v>20</v>
      </c>
      <c r="B24">
        <v>134</v>
      </c>
      <c r="K24" t="s">
        <v>14</v>
      </c>
      <c r="L24">
        <v>12</v>
      </c>
    </row>
    <row r="25" spans="1:12" x14ac:dyDescent="0.25">
      <c r="A25" t="s">
        <v>20</v>
      </c>
      <c r="B25">
        <v>198</v>
      </c>
      <c r="K25" t="s">
        <v>14</v>
      </c>
      <c r="L25">
        <v>1684</v>
      </c>
    </row>
    <row r="26" spans="1:12" x14ac:dyDescent="0.25">
      <c r="A26" t="s">
        <v>20</v>
      </c>
      <c r="B26">
        <v>111</v>
      </c>
      <c r="K26" t="s">
        <v>14</v>
      </c>
      <c r="L26">
        <v>56</v>
      </c>
    </row>
    <row r="27" spans="1:12" x14ac:dyDescent="0.25">
      <c r="A27" t="s">
        <v>20</v>
      </c>
      <c r="B27">
        <v>222</v>
      </c>
      <c r="K27" t="s">
        <v>14</v>
      </c>
      <c r="L27">
        <v>838</v>
      </c>
    </row>
    <row r="28" spans="1:12" x14ac:dyDescent="0.25">
      <c r="A28" t="s">
        <v>20</v>
      </c>
      <c r="B28">
        <v>6212</v>
      </c>
      <c r="K28" t="s">
        <v>14</v>
      </c>
      <c r="L28">
        <v>1000</v>
      </c>
    </row>
    <row r="29" spans="1:12" x14ac:dyDescent="0.25">
      <c r="A29" t="s">
        <v>20</v>
      </c>
      <c r="B29">
        <v>98</v>
      </c>
      <c r="K29" t="s">
        <v>14</v>
      </c>
      <c r="L29">
        <v>1482</v>
      </c>
    </row>
    <row r="30" spans="1:12" x14ac:dyDescent="0.25">
      <c r="A30" t="s">
        <v>20</v>
      </c>
      <c r="B30">
        <v>92</v>
      </c>
      <c r="K30" t="s">
        <v>14</v>
      </c>
      <c r="L30">
        <v>106</v>
      </c>
    </row>
    <row r="31" spans="1:12" x14ac:dyDescent="0.25">
      <c r="A31" t="s">
        <v>20</v>
      </c>
      <c r="B31">
        <v>149</v>
      </c>
      <c r="K31" t="s">
        <v>14</v>
      </c>
      <c r="L31">
        <v>679</v>
      </c>
    </row>
    <row r="32" spans="1:12" x14ac:dyDescent="0.25">
      <c r="A32" t="s">
        <v>20</v>
      </c>
      <c r="B32">
        <v>2431</v>
      </c>
      <c r="K32" t="s">
        <v>14</v>
      </c>
      <c r="L32">
        <v>1220</v>
      </c>
    </row>
    <row r="33" spans="1:12" x14ac:dyDescent="0.25">
      <c r="A33" t="s">
        <v>20</v>
      </c>
      <c r="B33">
        <v>303</v>
      </c>
      <c r="K33" t="s">
        <v>14</v>
      </c>
      <c r="L33">
        <v>1</v>
      </c>
    </row>
    <row r="34" spans="1:12" x14ac:dyDescent="0.25">
      <c r="A34" t="s">
        <v>20</v>
      </c>
      <c r="B34">
        <v>209</v>
      </c>
      <c r="K34" t="s">
        <v>14</v>
      </c>
      <c r="L34">
        <v>37</v>
      </c>
    </row>
    <row r="35" spans="1:12" x14ac:dyDescent="0.25">
      <c r="A35" t="s">
        <v>20</v>
      </c>
      <c r="B35">
        <v>131</v>
      </c>
      <c r="K35" t="s">
        <v>14</v>
      </c>
      <c r="L35">
        <v>60</v>
      </c>
    </row>
    <row r="36" spans="1:12" x14ac:dyDescent="0.25">
      <c r="A36" t="s">
        <v>20</v>
      </c>
      <c r="B36">
        <v>164</v>
      </c>
      <c r="K36" t="s">
        <v>14</v>
      </c>
      <c r="L36">
        <v>296</v>
      </c>
    </row>
    <row r="37" spans="1:12" x14ac:dyDescent="0.25">
      <c r="A37" t="s">
        <v>20</v>
      </c>
      <c r="B37">
        <v>201</v>
      </c>
      <c r="K37" t="s">
        <v>14</v>
      </c>
      <c r="L37">
        <v>3304</v>
      </c>
    </row>
    <row r="38" spans="1:12" x14ac:dyDescent="0.25">
      <c r="A38" t="s">
        <v>20</v>
      </c>
      <c r="B38">
        <v>211</v>
      </c>
      <c r="K38" t="s">
        <v>14</v>
      </c>
      <c r="L38">
        <v>73</v>
      </c>
    </row>
    <row r="39" spans="1:12" x14ac:dyDescent="0.25">
      <c r="A39" t="s">
        <v>20</v>
      </c>
      <c r="B39">
        <v>128</v>
      </c>
      <c r="K39" t="s">
        <v>14</v>
      </c>
      <c r="L39">
        <v>3387</v>
      </c>
    </row>
    <row r="40" spans="1:12" x14ac:dyDescent="0.25">
      <c r="A40" t="s">
        <v>20</v>
      </c>
      <c r="B40">
        <v>1600</v>
      </c>
      <c r="K40" t="s">
        <v>14</v>
      </c>
      <c r="L40">
        <v>662</v>
      </c>
    </row>
    <row r="41" spans="1:12" x14ac:dyDescent="0.25">
      <c r="A41" t="s">
        <v>20</v>
      </c>
      <c r="B41">
        <v>249</v>
      </c>
      <c r="K41" t="s">
        <v>14</v>
      </c>
      <c r="L41">
        <v>774</v>
      </c>
    </row>
    <row r="42" spans="1:12" x14ac:dyDescent="0.25">
      <c r="A42" t="s">
        <v>20</v>
      </c>
      <c r="B42">
        <v>236</v>
      </c>
      <c r="K42" t="s">
        <v>14</v>
      </c>
      <c r="L42">
        <v>672</v>
      </c>
    </row>
    <row r="43" spans="1:12" x14ac:dyDescent="0.25">
      <c r="A43" t="s">
        <v>20</v>
      </c>
      <c r="B43">
        <v>4065</v>
      </c>
      <c r="K43" t="s">
        <v>14</v>
      </c>
      <c r="L43">
        <v>940</v>
      </c>
    </row>
    <row r="44" spans="1:12" x14ac:dyDescent="0.25">
      <c r="A44" t="s">
        <v>20</v>
      </c>
      <c r="B44">
        <v>246</v>
      </c>
      <c r="K44" t="s">
        <v>14</v>
      </c>
      <c r="L44">
        <v>117</v>
      </c>
    </row>
    <row r="45" spans="1:12" x14ac:dyDescent="0.25">
      <c r="A45" t="s">
        <v>20</v>
      </c>
      <c r="B45">
        <v>2475</v>
      </c>
      <c r="K45" t="s">
        <v>14</v>
      </c>
      <c r="L45">
        <v>115</v>
      </c>
    </row>
    <row r="46" spans="1:12" x14ac:dyDescent="0.25">
      <c r="A46" t="s">
        <v>20</v>
      </c>
      <c r="B46">
        <v>76</v>
      </c>
      <c r="K46" t="s">
        <v>14</v>
      </c>
      <c r="L46">
        <v>326</v>
      </c>
    </row>
    <row r="47" spans="1:12" x14ac:dyDescent="0.25">
      <c r="A47" t="s">
        <v>20</v>
      </c>
      <c r="B47">
        <v>54</v>
      </c>
      <c r="K47" t="s">
        <v>14</v>
      </c>
      <c r="L47">
        <v>1</v>
      </c>
    </row>
    <row r="48" spans="1:12" x14ac:dyDescent="0.25">
      <c r="A48" t="s">
        <v>20</v>
      </c>
      <c r="B48">
        <v>88</v>
      </c>
      <c r="K48" t="s">
        <v>14</v>
      </c>
      <c r="L48">
        <v>1467</v>
      </c>
    </row>
    <row r="49" spans="1:12" x14ac:dyDescent="0.25">
      <c r="A49" t="s">
        <v>20</v>
      </c>
      <c r="B49">
        <v>85</v>
      </c>
      <c r="K49" t="s">
        <v>14</v>
      </c>
      <c r="L49">
        <v>5681</v>
      </c>
    </row>
    <row r="50" spans="1:12" x14ac:dyDescent="0.25">
      <c r="A50" t="s">
        <v>20</v>
      </c>
      <c r="B50">
        <v>170</v>
      </c>
      <c r="K50" t="s">
        <v>14</v>
      </c>
      <c r="L50">
        <v>1059</v>
      </c>
    </row>
    <row r="51" spans="1:12" x14ac:dyDescent="0.25">
      <c r="A51" t="s">
        <v>20</v>
      </c>
      <c r="B51">
        <v>330</v>
      </c>
      <c r="K51" t="s">
        <v>14</v>
      </c>
      <c r="L51">
        <v>1194</v>
      </c>
    </row>
    <row r="52" spans="1:12" x14ac:dyDescent="0.25">
      <c r="A52" t="s">
        <v>20</v>
      </c>
      <c r="B52">
        <v>127</v>
      </c>
      <c r="K52" t="s">
        <v>14</v>
      </c>
      <c r="L52">
        <v>30</v>
      </c>
    </row>
    <row r="53" spans="1:12" x14ac:dyDescent="0.25">
      <c r="A53" t="s">
        <v>20</v>
      </c>
      <c r="B53">
        <v>411</v>
      </c>
      <c r="K53" t="s">
        <v>14</v>
      </c>
      <c r="L53">
        <v>75</v>
      </c>
    </row>
    <row r="54" spans="1:12" x14ac:dyDescent="0.25">
      <c r="A54" t="s">
        <v>20</v>
      </c>
      <c r="B54">
        <v>180</v>
      </c>
      <c r="K54" t="s">
        <v>14</v>
      </c>
      <c r="L54">
        <v>955</v>
      </c>
    </row>
    <row r="55" spans="1:12" x14ac:dyDescent="0.25">
      <c r="A55" t="s">
        <v>20</v>
      </c>
      <c r="B55">
        <v>374</v>
      </c>
      <c r="K55" t="s">
        <v>14</v>
      </c>
      <c r="L55">
        <v>67</v>
      </c>
    </row>
    <row r="56" spans="1:12" x14ac:dyDescent="0.25">
      <c r="A56" t="s">
        <v>20</v>
      </c>
      <c r="B56">
        <v>71</v>
      </c>
      <c r="K56" t="s">
        <v>14</v>
      </c>
      <c r="L56">
        <v>5</v>
      </c>
    </row>
    <row r="57" spans="1:12" x14ac:dyDescent="0.25">
      <c r="A57" t="s">
        <v>20</v>
      </c>
      <c r="B57">
        <v>203</v>
      </c>
      <c r="K57" t="s">
        <v>14</v>
      </c>
      <c r="L57">
        <v>26</v>
      </c>
    </row>
    <row r="58" spans="1:12" x14ac:dyDescent="0.25">
      <c r="A58" t="s">
        <v>20</v>
      </c>
      <c r="B58">
        <v>113</v>
      </c>
      <c r="K58" t="s">
        <v>14</v>
      </c>
      <c r="L58">
        <v>1130</v>
      </c>
    </row>
    <row r="59" spans="1:12" x14ac:dyDescent="0.25">
      <c r="A59" t="s">
        <v>20</v>
      </c>
      <c r="B59">
        <v>96</v>
      </c>
      <c r="K59" t="s">
        <v>14</v>
      </c>
      <c r="L59">
        <v>782</v>
      </c>
    </row>
    <row r="60" spans="1:12" x14ac:dyDescent="0.25">
      <c r="A60" t="s">
        <v>20</v>
      </c>
      <c r="B60">
        <v>498</v>
      </c>
      <c r="K60" t="s">
        <v>14</v>
      </c>
      <c r="L60">
        <v>210</v>
      </c>
    </row>
    <row r="61" spans="1:12" x14ac:dyDescent="0.25">
      <c r="A61" t="s">
        <v>20</v>
      </c>
      <c r="B61">
        <v>180</v>
      </c>
      <c r="K61" t="s">
        <v>14</v>
      </c>
      <c r="L61">
        <v>136</v>
      </c>
    </row>
    <row r="62" spans="1:12" x14ac:dyDescent="0.25">
      <c r="A62" t="s">
        <v>20</v>
      </c>
      <c r="B62">
        <v>27</v>
      </c>
      <c r="K62" t="s">
        <v>14</v>
      </c>
      <c r="L62">
        <v>86</v>
      </c>
    </row>
    <row r="63" spans="1:12" x14ac:dyDescent="0.25">
      <c r="A63" t="s">
        <v>20</v>
      </c>
      <c r="B63">
        <v>2331</v>
      </c>
      <c r="K63" t="s">
        <v>14</v>
      </c>
      <c r="L63">
        <v>19</v>
      </c>
    </row>
    <row r="64" spans="1:12" x14ac:dyDescent="0.25">
      <c r="A64" t="s">
        <v>20</v>
      </c>
      <c r="B64">
        <v>113</v>
      </c>
      <c r="K64" t="s">
        <v>14</v>
      </c>
      <c r="L64">
        <v>886</v>
      </c>
    </row>
    <row r="65" spans="1:12" x14ac:dyDescent="0.25">
      <c r="A65" t="s">
        <v>20</v>
      </c>
      <c r="B65">
        <v>164</v>
      </c>
      <c r="K65" t="s">
        <v>14</v>
      </c>
      <c r="L65">
        <v>35</v>
      </c>
    </row>
    <row r="66" spans="1:12" x14ac:dyDescent="0.25">
      <c r="A66" t="s">
        <v>20</v>
      </c>
      <c r="B66">
        <v>164</v>
      </c>
      <c r="K66" t="s">
        <v>14</v>
      </c>
      <c r="L66">
        <v>24</v>
      </c>
    </row>
    <row r="67" spans="1:12" x14ac:dyDescent="0.25">
      <c r="A67" t="s">
        <v>20</v>
      </c>
      <c r="B67">
        <v>336</v>
      </c>
      <c r="K67" t="s">
        <v>14</v>
      </c>
      <c r="L67">
        <v>86</v>
      </c>
    </row>
    <row r="68" spans="1:12" x14ac:dyDescent="0.25">
      <c r="A68" t="s">
        <v>20</v>
      </c>
      <c r="B68">
        <v>1917</v>
      </c>
      <c r="K68" t="s">
        <v>14</v>
      </c>
      <c r="L68">
        <v>243</v>
      </c>
    </row>
    <row r="69" spans="1:12" x14ac:dyDescent="0.25">
      <c r="A69" t="s">
        <v>20</v>
      </c>
      <c r="B69">
        <v>95</v>
      </c>
      <c r="K69" t="s">
        <v>14</v>
      </c>
      <c r="L69">
        <v>65</v>
      </c>
    </row>
    <row r="70" spans="1:12" x14ac:dyDescent="0.25">
      <c r="A70" t="s">
        <v>20</v>
      </c>
      <c r="B70">
        <v>147</v>
      </c>
      <c r="K70" t="s">
        <v>14</v>
      </c>
      <c r="L70">
        <v>100</v>
      </c>
    </row>
    <row r="71" spans="1:12" x14ac:dyDescent="0.25">
      <c r="A71" t="s">
        <v>20</v>
      </c>
      <c r="B71">
        <v>86</v>
      </c>
      <c r="K71" t="s">
        <v>14</v>
      </c>
      <c r="L71">
        <v>168</v>
      </c>
    </row>
    <row r="72" spans="1:12" x14ac:dyDescent="0.25">
      <c r="A72" t="s">
        <v>20</v>
      </c>
      <c r="B72">
        <v>83</v>
      </c>
      <c r="K72" t="s">
        <v>14</v>
      </c>
      <c r="L72">
        <v>13</v>
      </c>
    </row>
    <row r="73" spans="1:12" x14ac:dyDescent="0.25">
      <c r="A73" t="s">
        <v>20</v>
      </c>
      <c r="B73">
        <v>676</v>
      </c>
      <c r="K73" t="s">
        <v>14</v>
      </c>
      <c r="L73">
        <v>1</v>
      </c>
    </row>
    <row r="74" spans="1:12" x14ac:dyDescent="0.25">
      <c r="A74" t="s">
        <v>20</v>
      </c>
      <c r="B74">
        <v>361</v>
      </c>
      <c r="K74" t="s">
        <v>14</v>
      </c>
      <c r="L74">
        <v>40</v>
      </c>
    </row>
    <row r="75" spans="1:12" x14ac:dyDescent="0.25">
      <c r="A75" t="s">
        <v>20</v>
      </c>
      <c r="B75">
        <v>131</v>
      </c>
      <c r="K75" t="s">
        <v>14</v>
      </c>
      <c r="L75">
        <v>226</v>
      </c>
    </row>
    <row r="76" spans="1:12" x14ac:dyDescent="0.25">
      <c r="A76" t="s">
        <v>20</v>
      </c>
      <c r="B76">
        <v>126</v>
      </c>
      <c r="K76" t="s">
        <v>14</v>
      </c>
      <c r="L76">
        <v>1625</v>
      </c>
    </row>
    <row r="77" spans="1:12" x14ac:dyDescent="0.25">
      <c r="A77" t="s">
        <v>20</v>
      </c>
      <c r="B77">
        <v>275</v>
      </c>
      <c r="K77" t="s">
        <v>14</v>
      </c>
      <c r="L77">
        <v>143</v>
      </c>
    </row>
    <row r="78" spans="1:12" x14ac:dyDescent="0.25">
      <c r="A78" t="s">
        <v>20</v>
      </c>
      <c r="B78">
        <v>67</v>
      </c>
      <c r="K78" t="s">
        <v>14</v>
      </c>
      <c r="L78">
        <v>934</v>
      </c>
    </row>
    <row r="79" spans="1:12" x14ac:dyDescent="0.25">
      <c r="A79" t="s">
        <v>20</v>
      </c>
      <c r="B79">
        <v>154</v>
      </c>
      <c r="K79" t="s">
        <v>14</v>
      </c>
      <c r="L79">
        <v>17</v>
      </c>
    </row>
    <row r="80" spans="1:12" x14ac:dyDescent="0.25">
      <c r="A80" t="s">
        <v>20</v>
      </c>
      <c r="B80">
        <v>1782</v>
      </c>
      <c r="K80" t="s">
        <v>14</v>
      </c>
      <c r="L80">
        <v>2179</v>
      </c>
    </row>
    <row r="81" spans="1:12" x14ac:dyDescent="0.25">
      <c r="A81" t="s">
        <v>20</v>
      </c>
      <c r="B81">
        <v>903</v>
      </c>
      <c r="K81" t="s">
        <v>14</v>
      </c>
      <c r="L81">
        <v>931</v>
      </c>
    </row>
    <row r="82" spans="1:12" x14ac:dyDescent="0.25">
      <c r="A82" t="s">
        <v>20</v>
      </c>
      <c r="B82">
        <v>94</v>
      </c>
      <c r="K82" t="s">
        <v>14</v>
      </c>
      <c r="L82">
        <v>92</v>
      </c>
    </row>
    <row r="83" spans="1:12" x14ac:dyDescent="0.25">
      <c r="A83" t="s">
        <v>20</v>
      </c>
      <c r="B83">
        <v>180</v>
      </c>
      <c r="K83" t="s">
        <v>14</v>
      </c>
      <c r="L83">
        <v>57</v>
      </c>
    </row>
    <row r="84" spans="1:12" x14ac:dyDescent="0.25">
      <c r="A84" t="s">
        <v>20</v>
      </c>
      <c r="B84">
        <v>533</v>
      </c>
      <c r="K84" t="s">
        <v>14</v>
      </c>
      <c r="L84">
        <v>41</v>
      </c>
    </row>
    <row r="85" spans="1:12" x14ac:dyDescent="0.25">
      <c r="A85" t="s">
        <v>20</v>
      </c>
      <c r="B85">
        <v>2443</v>
      </c>
      <c r="K85" t="s">
        <v>14</v>
      </c>
      <c r="L85">
        <v>1</v>
      </c>
    </row>
    <row r="86" spans="1:12" x14ac:dyDescent="0.25">
      <c r="A86" t="s">
        <v>20</v>
      </c>
      <c r="B86">
        <v>89</v>
      </c>
      <c r="K86" t="s">
        <v>14</v>
      </c>
      <c r="L86">
        <v>101</v>
      </c>
    </row>
    <row r="87" spans="1:12" x14ac:dyDescent="0.25">
      <c r="A87" t="s">
        <v>20</v>
      </c>
      <c r="B87">
        <v>159</v>
      </c>
      <c r="K87" t="s">
        <v>14</v>
      </c>
      <c r="L87">
        <v>1335</v>
      </c>
    </row>
    <row r="88" spans="1:12" x14ac:dyDescent="0.25">
      <c r="A88" t="s">
        <v>20</v>
      </c>
      <c r="B88">
        <v>50</v>
      </c>
      <c r="K88" t="s">
        <v>14</v>
      </c>
      <c r="L88">
        <v>15</v>
      </c>
    </row>
    <row r="89" spans="1:12" x14ac:dyDescent="0.25">
      <c r="A89" t="s">
        <v>20</v>
      </c>
      <c r="B89">
        <v>186</v>
      </c>
      <c r="K89" t="s">
        <v>14</v>
      </c>
      <c r="L89">
        <v>454</v>
      </c>
    </row>
    <row r="90" spans="1:12" x14ac:dyDescent="0.25">
      <c r="A90" t="s">
        <v>20</v>
      </c>
      <c r="B90">
        <v>1071</v>
      </c>
      <c r="K90" t="s">
        <v>14</v>
      </c>
      <c r="L90">
        <v>3182</v>
      </c>
    </row>
    <row r="91" spans="1:12" x14ac:dyDescent="0.25">
      <c r="A91" t="s">
        <v>20</v>
      </c>
      <c r="B91">
        <v>117</v>
      </c>
      <c r="K91" t="s">
        <v>14</v>
      </c>
      <c r="L91">
        <v>15</v>
      </c>
    </row>
    <row r="92" spans="1:12" x14ac:dyDescent="0.25">
      <c r="A92" t="s">
        <v>20</v>
      </c>
      <c r="B92">
        <v>70</v>
      </c>
      <c r="K92" t="s">
        <v>14</v>
      </c>
      <c r="L92">
        <v>133</v>
      </c>
    </row>
    <row r="93" spans="1:12" x14ac:dyDescent="0.25">
      <c r="A93" t="s">
        <v>20</v>
      </c>
      <c r="B93">
        <v>135</v>
      </c>
      <c r="K93" t="s">
        <v>14</v>
      </c>
      <c r="L93">
        <v>2062</v>
      </c>
    </row>
    <row r="94" spans="1:12" x14ac:dyDescent="0.25">
      <c r="A94" t="s">
        <v>20</v>
      </c>
      <c r="B94">
        <v>768</v>
      </c>
      <c r="K94" t="s">
        <v>14</v>
      </c>
      <c r="L94">
        <v>29</v>
      </c>
    </row>
    <row r="95" spans="1:12" x14ac:dyDescent="0.25">
      <c r="A95" t="s">
        <v>20</v>
      </c>
      <c r="B95">
        <v>199</v>
      </c>
      <c r="K95" t="s">
        <v>14</v>
      </c>
      <c r="L95">
        <v>132</v>
      </c>
    </row>
    <row r="96" spans="1:12" x14ac:dyDescent="0.25">
      <c r="A96" t="s">
        <v>20</v>
      </c>
      <c r="B96">
        <v>107</v>
      </c>
      <c r="K96" t="s">
        <v>14</v>
      </c>
      <c r="L96">
        <v>137</v>
      </c>
    </row>
    <row r="97" spans="1:12" x14ac:dyDescent="0.25">
      <c r="A97" t="s">
        <v>20</v>
      </c>
      <c r="B97">
        <v>195</v>
      </c>
      <c r="K97" t="s">
        <v>14</v>
      </c>
      <c r="L97">
        <v>908</v>
      </c>
    </row>
    <row r="98" spans="1:12" x14ac:dyDescent="0.25">
      <c r="A98" t="s">
        <v>20</v>
      </c>
      <c r="B98">
        <v>3376</v>
      </c>
      <c r="K98" t="s">
        <v>14</v>
      </c>
      <c r="L98">
        <v>10</v>
      </c>
    </row>
    <row r="99" spans="1:12" x14ac:dyDescent="0.25">
      <c r="A99" t="s">
        <v>20</v>
      </c>
      <c r="B99">
        <v>41</v>
      </c>
      <c r="K99" t="s">
        <v>14</v>
      </c>
      <c r="L99">
        <v>1910</v>
      </c>
    </row>
    <row r="100" spans="1:12" x14ac:dyDescent="0.25">
      <c r="A100" t="s">
        <v>20</v>
      </c>
      <c r="B100">
        <v>1821</v>
      </c>
      <c r="K100" t="s">
        <v>14</v>
      </c>
      <c r="L100">
        <v>38</v>
      </c>
    </row>
    <row r="101" spans="1:12" x14ac:dyDescent="0.25">
      <c r="A101" t="s">
        <v>20</v>
      </c>
      <c r="B101">
        <v>164</v>
      </c>
      <c r="K101" t="s">
        <v>14</v>
      </c>
      <c r="L101">
        <v>104</v>
      </c>
    </row>
    <row r="102" spans="1:12" x14ac:dyDescent="0.25">
      <c r="A102" t="s">
        <v>20</v>
      </c>
      <c r="B102">
        <v>157</v>
      </c>
      <c r="K102" t="s">
        <v>14</v>
      </c>
      <c r="L102">
        <v>49</v>
      </c>
    </row>
    <row r="103" spans="1:12" x14ac:dyDescent="0.25">
      <c r="A103" t="s">
        <v>20</v>
      </c>
      <c r="B103">
        <v>246</v>
      </c>
      <c r="K103" t="s">
        <v>14</v>
      </c>
      <c r="L103">
        <v>1</v>
      </c>
    </row>
    <row r="104" spans="1:12" x14ac:dyDescent="0.25">
      <c r="A104" t="s">
        <v>20</v>
      </c>
      <c r="B104">
        <v>1396</v>
      </c>
      <c r="K104" t="s">
        <v>14</v>
      </c>
      <c r="L104">
        <v>245</v>
      </c>
    </row>
    <row r="105" spans="1:12" x14ac:dyDescent="0.25">
      <c r="A105" t="s">
        <v>20</v>
      </c>
      <c r="B105">
        <v>2506</v>
      </c>
      <c r="K105" t="s">
        <v>14</v>
      </c>
      <c r="L105">
        <v>32</v>
      </c>
    </row>
    <row r="106" spans="1:12" x14ac:dyDescent="0.25">
      <c r="A106" t="s">
        <v>20</v>
      </c>
      <c r="B106">
        <v>244</v>
      </c>
      <c r="K106" t="s">
        <v>14</v>
      </c>
      <c r="L106">
        <v>7</v>
      </c>
    </row>
    <row r="107" spans="1:12" x14ac:dyDescent="0.25">
      <c r="A107" t="s">
        <v>20</v>
      </c>
      <c r="B107">
        <v>146</v>
      </c>
      <c r="K107" t="s">
        <v>14</v>
      </c>
      <c r="L107">
        <v>803</v>
      </c>
    </row>
    <row r="108" spans="1:12" x14ac:dyDescent="0.25">
      <c r="A108" t="s">
        <v>20</v>
      </c>
      <c r="B108">
        <v>1267</v>
      </c>
      <c r="K108" t="s">
        <v>14</v>
      </c>
      <c r="L108">
        <v>16</v>
      </c>
    </row>
    <row r="109" spans="1:12" x14ac:dyDescent="0.25">
      <c r="A109" t="s">
        <v>20</v>
      </c>
      <c r="B109">
        <v>1561</v>
      </c>
      <c r="K109" t="s">
        <v>14</v>
      </c>
      <c r="L109">
        <v>31</v>
      </c>
    </row>
    <row r="110" spans="1:12" x14ac:dyDescent="0.25">
      <c r="A110" t="s">
        <v>20</v>
      </c>
      <c r="B110">
        <v>48</v>
      </c>
      <c r="K110" t="s">
        <v>14</v>
      </c>
      <c r="L110">
        <v>108</v>
      </c>
    </row>
    <row r="111" spans="1:12" x14ac:dyDescent="0.25">
      <c r="A111" t="s">
        <v>20</v>
      </c>
      <c r="B111">
        <v>2739</v>
      </c>
      <c r="K111" t="s">
        <v>14</v>
      </c>
      <c r="L111">
        <v>30</v>
      </c>
    </row>
    <row r="112" spans="1:12" x14ac:dyDescent="0.25">
      <c r="A112" t="s">
        <v>20</v>
      </c>
      <c r="B112">
        <v>3537</v>
      </c>
      <c r="K112" t="s">
        <v>14</v>
      </c>
      <c r="L112">
        <v>17</v>
      </c>
    </row>
    <row r="113" spans="1:12" x14ac:dyDescent="0.25">
      <c r="A113" t="s">
        <v>20</v>
      </c>
      <c r="B113">
        <v>2107</v>
      </c>
      <c r="K113" t="s">
        <v>14</v>
      </c>
      <c r="L113">
        <v>80</v>
      </c>
    </row>
    <row r="114" spans="1:12" x14ac:dyDescent="0.25">
      <c r="A114" t="s">
        <v>20</v>
      </c>
      <c r="B114">
        <v>3318</v>
      </c>
      <c r="K114" t="s">
        <v>14</v>
      </c>
      <c r="L114">
        <v>2468</v>
      </c>
    </row>
    <row r="115" spans="1:12" x14ac:dyDescent="0.25">
      <c r="A115" t="s">
        <v>20</v>
      </c>
      <c r="B115">
        <v>340</v>
      </c>
      <c r="K115" t="s">
        <v>14</v>
      </c>
      <c r="L115">
        <v>26</v>
      </c>
    </row>
    <row r="116" spans="1:12" x14ac:dyDescent="0.25">
      <c r="A116" t="s">
        <v>20</v>
      </c>
      <c r="B116">
        <v>1442</v>
      </c>
      <c r="K116" t="s">
        <v>14</v>
      </c>
      <c r="L116">
        <v>73</v>
      </c>
    </row>
    <row r="117" spans="1:12" x14ac:dyDescent="0.25">
      <c r="A117" t="s">
        <v>20</v>
      </c>
      <c r="B117">
        <v>126</v>
      </c>
      <c r="K117" t="s">
        <v>14</v>
      </c>
      <c r="L117">
        <v>128</v>
      </c>
    </row>
    <row r="118" spans="1:12" x14ac:dyDescent="0.25">
      <c r="A118" t="s">
        <v>20</v>
      </c>
      <c r="B118">
        <v>524</v>
      </c>
      <c r="K118" t="s">
        <v>14</v>
      </c>
      <c r="L118">
        <v>33</v>
      </c>
    </row>
    <row r="119" spans="1:12" x14ac:dyDescent="0.25">
      <c r="A119" t="s">
        <v>20</v>
      </c>
      <c r="B119">
        <v>1989</v>
      </c>
      <c r="K119" t="s">
        <v>14</v>
      </c>
      <c r="L119">
        <v>1072</v>
      </c>
    </row>
    <row r="120" spans="1:12" x14ac:dyDescent="0.25">
      <c r="A120" t="s">
        <v>20</v>
      </c>
      <c r="B120">
        <v>157</v>
      </c>
      <c r="K120" t="s">
        <v>14</v>
      </c>
      <c r="L120">
        <v>393</v>
      </c>
    </row>
    <row r="121" spans="1:12" x14ac:dyDescent="0.25">
      <c r="A121" t="s">
        <v>20</v>
      </c>
      <c r="B121">
        <v>4498</v>
      </c>
      <c r="K121" t="s">
        <v>14</v>
      </c>
      <c r="L121">
        <v>1257</v>
      </c>
    </row>
    <row r="122" spans="1:12" x14ac:dyDescent="0.25">
      <c r="A122" t="s">
        <v>20</v>
      </c>
      <c r="B122">
        <v>80</v>
      </c>
      <c r="K122" t="s">
        <v>14</v>
      </c>
      <c r="L122">
        <v>328</v>
      </c>
    </row>
    <row r="123" spans="1:12" x14ac:dyDescent="0.25">
      <c r="A123" t="s">
        <v>20</v>
      </c>
      <c r="B123">
        <v>43</v>
      </c>
      <c r="K123" t="s">
        <v>14</v>
      </c>
      <c r="L123">
        <v>147</v>
      </c>
    </row>
    <row r="124" spans="1:12" x14ac:dyDescent="0.25">
      <c r="A124" t="s">
        <v>20</v>
      </c>
      <c r="B124">
        <v>2053</v>
      </c>
      <c r="K124" t="s">
        <v>14</v>
      </c>
      <c r="L124">
        <v>830</v>
      </c>
    </row>
    <row r="125" spans="1:12" x14ac:dyDescent="0.25">
      <c r="A125" t="s">
        <v>20</v>
      </c>
      <c r="B125">
        <v>168</v>
      </c>
      <c r="K125" t="s">
        <v>14</v>
      </c>
      <c r="L125">
        <v>331</v>
      </c>
    </row>
    <row r="126" spans="1:12" x14ac:dyDescent="0.25">
      <c r="A126" t="s">
        <v>20</v>
      </c>
      <c r="B126">
        <v>4289</v>
      </c>
      <c r="K126" t="s">
        <v>14</v>
      </c>
      <c r="L126">
        <v>25</v>
      </c>
    </row>
    <row r="127" spans="1:12" x14ac:dyDescent="0.25">
      <c r="A127" t="s">
        <v>20</v>
      </c>
      <c r="B127">
        <v>165</v>
      </c>
      <c r="K127" t="s">
        <v>14</v>
      </c>
      <c r="L127">
        <v>3483</v>
      </c>
    </row>
    <row r="128" spans="1:12" x14ac:dyDescent="0.25">
      <c r="A128" t="s">
        <v>20</v>
      </c>
      <c r="B128">
        <v>1815</v>
      </c>
      <c r="K128" t="s">
        <v>14</v>
      </c>
      <c r="L128">
        <v>923</v>
      </c>
    </row>
    <row r="129" spans="1:12" x14ac:dyDescent="0.25">
      <c r="A129" t="s">
        <v>20</v>
      </c>
      <c r="B129">
        <v>397</v>
      </c>
      <c r="K129" t="s">
        <v>14</v>
      </c>
      <c r="L129">
        <v>1</v>
      </c>
    </row>
    <row r="130" spans="1:12" x14ac:dyDescent="0.25">
      <c r="A130" t="s">
        <v>20</v>
      </c>
      <c r="B130">
        <v>1539</v>
      </c>
      <c r="K130" t="s">
        <v>14</v>
      </c>
      <c r="L130">
        <v>33</v>
      </c>
    </row>
    <row r="131" spans="1:12" x14ac:dyDescent="0.25">
      <c r="A131" t="s">
        <v>20</v>
      </c>
      <c r="B131">
        <v>138</v>
      </c>
      <c r="K131" t="s">
        <v>14</v>
      </c>
      <c r="L131">
        <v>40</v>
      </c>
    </row>
    <row r="132" spans="1:12" x14ac:dyDescent="0.25">
      <c r="A132" t="s">
        <v>20</v>
      </c>
      <c r="B132">
        <v>3594</v>
      </c>
      <c r="K132" t="s">
        <v>14</v>
      </c>
      <c r="L132">
        <v>23</v>
      </c>
    </row>
    <row r="133" spans="1:12" x14ac:dyDescent="0.25">
      <c r="A133" t="s">
        <v>20</v>
      </c>
      <c r="B133">
        <v>5880</v>
      </c>
      <c r="K133" t="s">
        <v>14</v>
      </c>
      <c r="L133">
        <v>75</v>
      </c>
    </row>
    <row r="134" spans="1:12" x14ac:dyDescent="0.25">
      <c r="A134" t="s">
        <v>20</v>
      </c>
      <c r="B134">
        <v>112</v>
      </c>
      <c r="K134" t="s">
        <v>14</v>
      </c>
      <c r="L134">
        <v>2176</v>
      </c>
    </row>
    <row r="135" spans="1:12" x14ac:dyDescent="0.25">
      <c r="A135" t="s">
        <v>20</v>
      </c>
      <c r="B135">
        <v>943</v>
      </c>
      <c r="K135" t="s">
        <v>14</v>
      </c>
      <c r="L135">
        <v>441</v>
      </c>
    </row>
    <row r="136" spans="1:12" x14ac:dyDescent="0.25">
      <c r="A136" t="s">
        <v>20</v>
      </c>
      <c r="B136">
        <v>2468</v>
      </c>
      <c r="K136" t="s">
        <v>14</v>
      </c>
      <c r="L136">
        <v>25</v>
      </c>
    </row>
    <row r="137" spans="1:12" x14ac:dyDescent="0.25">
      <c r="A137" t="s">
        <v>20</v>
      </c>
      <c r="B137">
        <v>2551</v>
      </c>
      <c r="K137" t="s">
        <v>14</v>
      </c>
      <c r="L137">
        <v>127</v>
      </c>
    </row>
    <row r="138" spans="1:12" x14ac:dyDescent="0.25">
      <c r="A138" t="s">
        <v>20</v>
      </c>
      <c r="B138">
        <v>101</v>
      </c>
      <c r="K138" t="s">
        <v>14</v>
      </c>
      <c r="L138">
        <v>355</v>
      </c>
    </row>
    <row r="139" spans="1:12" x14ac:dyDescent="0.25">
      <c r="A139" t="s">
        <v>20</v>
      </c>
      <c r="B139">
        <v>92</v>
      </c>
      <c r="K139" t="s">
        <v>14</v>
      </c>
      <c r="L139">
        <v>44</v>
      </c>
    </row>
    <row r="140" spans="1:12" x14ac:dyDescent="0.25">
      <c r="A140" t="s">
        <v>20</v>
      </c>
      <c r="B140">
        <v>62</v>
      </c>
      <c r="K140" t="s">
        <v>14</v>
      </c>
      <c r="L140">
        <v>67</v>
      </c>
    </row>
    <row r="141" spans="1:12" x14ac:dyDescent="0.25">
      <c r="A141" t="s">
        <v>20</v>
      </c>
      <c r="B141">
        <v>149</v>
      </c>
      <c r="K141" t="s">
        <v>14</v>
      </c>
      <c r="L141">
        <v>1068</v>
      </c>
    </row>
    <row r="142" spans="1:12" x14ac:dyDescent="0.25">
      <c r="A142" t="s">
        <v>20</v>
      </c>
      <c r="B142">
        <v>329</v>
      </c>
      <c r="K142" t="s">
        <v>14</v>
      </c>
      <c r="L142">
        <v>424</v>
      </c>
    </row>
    <row r="143" spans="1:12" x14ac:dyDescent="0.25">
      <c r="A143" t="s">
        <v>20</v>
      </c>
      <c r="B143">
        <v>97</v>
      </c>
      <c r="K143" t="s">
        <v>14</v>
      </c>
      <c r="L143">
        <v>151</v>
      </c>
    </row>
    <row r="144" spans="1:12" x14ac:dyDescent="0.25">
      <c r="A144" t="s">
        <v>20</v>
      </c>
      <c r="B144">
        <v>1784</v>
      </c>
      <c r="K144" t="s">
        <v>14</v>
      </c>
      <c r="L144">
        <v>1608</v>
      </c>
    </row>
    <row r="145" spans="1:12" x14ac:dyDescent="0.25">
      <c r="A145" t="s">
        <v>20</v>
      </c>
      <c r="B145">
        <v>1684</v>
      </c>
      <c r="K145" t="s">
        <v>14</v>
      </c>
      <c r="L145">
        <v>941</v>
      </c>
    </row>
    <row r="146" spans="1:12" x14ac:dyDescent="0.25">
      <c r="A146" t="s">
        <v>20</v>
      </c>
      <c r="B146">
        <v>250</v>
      </c>
      <c r="K146" t="s">
        <v>14</v>
      </c>
      <c r="L146">
        <v>1</v>
      </c>
    </row>
    <row r="147" spans="1:12" x14ac:dyDescent="0.25">
      <c r="A147" t="s">
        <v>20</v>
      </c>
      <c r="B147">
        <v>238</v>
      </c>
      <c r="K147" t="s">
        <v>14</v>
      </c>
      <c r="L147">
        <v>40</v>
      </c>
    </row>
    <row r="148" spans="1:12" x14ac:dyDescent="0.25">
      <c r="A148" t="s">
        <v>20</v>
      </c>
      <c r="B148">
        <v>53</v>
      </c>
      <c r="K148" t="s">
        <v>14</v>
      </c>
      <c r="L148">
        <v>3015</v>
      </c>
    </row>
    <row r="149" spans="1:12" x14ac:dyDescent="0.25">
      <c r="A149" t="s">
        <v>20</v>
      </c>
      <c r="B149">
        <v>214</v>
      </c>
      <c r="K149" t="s">
        <v>14</v>
      </c>
      <c r="L149">
        <v>435</v>
      </c>
    </row>
    <row r="150" spans="1:12" x14ac:dyDescent="0.25">
      <c r="A150" t="s">
        <v>20</v>
      </c>
      <c r="B150">
        <v>222</v>
      </c>
      <c r="K150" t="s">
        <v>14</v>
      </c>
      <c r="L150">
        <v>714</v>
      </c>
    </row>
    <row r="151" spans="1:12" x14ac:dyDescent="0.25">
      <c r="A151" t="s">
        <v>20</v>
      </c>
      <c r="B151">
        <v>1884</v>
      </c>
      <c r="K151" t="s">
        <v>14</v>
      </c>
      <c r="L151">
        <v>5497</v>
      </c>
    </row>
    <row r="152" spans="1:12" x14ac:dyDescent="0.25">
      <c r="A152" t="s">
        <v>20</v>
      </c>
      <c r="B152">
        <v>218</v>
      </c>
      <c r="K152" t="s">
        <v>14</v>
      </c>
      <c r="L152">
        <v>418</v>
      </c>
    </row>
    <row r="153" spans="1:12" x14ac:dyDescent="0.25">
      <c r="A153" t="s">
        <v>20</v>
      </c>
      <c r="B153">
        <v>6465</v>
      </c>
      <c r="K153" t="s">
        <v>14</v>
      </c>
      <c r="L153">
        <v>1439</v>
      </c>
    </row>
    <row r="154" spans="1:12" x14ac:dyDescent="0.25">
      <c r="A154" t="s">
        <v>20</v>
      </c>
      <c r="B154">
        <v>59</v>
      </c>
      <c r="K154" t="s">
        <v>14</v>
      </c>
      <c r="L154">
        <v>15</v>
      </c>
    </row>
    <row r="155" spans="1:12" x14ac:dyDescent="0.25">
      <c r="A155" t="s">
        <v>20</v>
      </c>
      <c r="B155">
        <v>88</v>
      </c>
      <c r="K155" t="s">
        <v>14</v>
      </c>
      <c r="L155">
        <v>1999</v>
      </c>
    </row>
    <row r="156" spans="1:12" x14ac:dyDescent="0.25">
      <c r="A156" t="s">
        <v>20</v>
      </c>
      <c r="B156">
        <v>1697</v>
      </c>
      <c r="K156" t="s">
        <v>14</v>
      </c>
      <c r="L156">
        <v>118</v>
      </c>
    </row>
    <row r="157" spans="1:12" x14ac:dyDescent="0.25">
      <c r="A157" t="s">
        <v>20</v>
      </c>
      <c r="B157">
        <v>92</v>
      </c>
      <c r="K157" t="s">
        <v>14</v>
      </c>
      <c r="L157">
        <v>162</v>
      </c>
    </row>
    <row r="158" spans="1:12" x14ac:dyDescent="0.25">
      <c r="A158" t="s">
        <v>20</v>
      </c>
      <c r="B158">
        <v>186</v>
      </c>
      <c r="K158" t="s">
        <v>14</v>
      </c>
      <c r="L158">
        <v>83</v>
      </c>
    </row>
    <row r="159" spans="1:12" x14ac:dyDescent="0.25">
      <c r="A159" t="s">
        <v>20</v>
      </c>
      <c r="B159">
        <v>138</v>
      </c>
      <c r="K159" t="s">
        <v>14</v>
      </c>
      <c r="L159">
        <v>747</v>
      </c>
    </row>
    <row r="160" spans="1:12" x14ac:dyDescent="0.25">
      <c r="A160" t="s">
        <v>20</v>
      </c>
      <c r="B160">
        <v>261</v>
      </c>
      <c r="K160" t="s">
        <v>14</v>
      </c>
      <c r="L160">
        <v>84</v>
      </c>
    </row>
    <row r="161" spans="1:12" x14ac:dyDescent="0.25">
      <c r="A161" t="s">
        <v>20</v>
      </c>
      <c r="B161">
        <v>107</v>
      </c>
      <c r="K161" t="s">
        <v>14</v>
      </c>
      <c r="L161">
        <v>91</v>
      </c>
    </row>
    <row r="162" spans="1:12" x14ac:dyDescent="0.25">
      <c r="A162" t="s">
        <v>20</v>
      </c>
      <c r="B162">
        <v>199</v>
      </c>
      <c r="K162" t="s">
        <v>14</v>
      </c>
      <c r="L162">
        <v>792</v>
      </c>
    </row>
    <row r="163" spans="1:12" x14ac:dyDescent="0.25">
      <c r="A163" t="s">
        <v>20</v>
      </c>
      <c r="B163">
        <v>5512</v>
      </c>
      <c r="K163" t="s">
        <v>14</v>
      </c>
      <c r="L163">
        <v>32</v>
      </c>
    </row>
    <row r="164" spans="1:12" x14ac:dyDescent="0.25">
      <c r="A164" t="s">
        <v>20</v>
      </c>
      <c r="B164">
        <v>86</v>
      </c>
      <c r="K164" t="s">
        <v>14</v>
      </c>
      <c r="L164">
        <v>186</v>
      </c>
    </row>
    <row r="165" spans="1:12" x14ac:dyDescent="0.25">
      <c r="A165" t="s">
        <v>20</v>
      </c>
      <c r="B165">
        <v>2768</v>
      </c>
      <c r="K165" t="s">
        <v>14</v>
      </c>
      <c r="L165">
        <v>605</v>
      </c>
    </row>
    <row r="166" spans="1:12" x14ac:dyDescent="0.25">
      <c r="A166" t="s">
        <v>20</v>
      </c>
      <c r="B166">
        <v>48</v>
      </c>
      <c r="K166" t="s">
        <v>14</v>
      </c>
      <c r="L166">
        <v>1</v>
      </c>
    </row>
    <row r="167" spans="1:12" x14ac:dyDescent="0.25">
      <c r="A167" t="s">
        <v>20</v>
      </c>
      <c r="B167">
        <v>87</v>
      </c>
      <c r="K167" t="s">
        <v>14</v>
      </c>
      <c r="L167">
        <v>31</v>
      </c>
    </row>
    <row r="168" spans="1:12" x14ac:dyDescent="0.25">
      <c r="A168" t="s">
        <v>20</v>
      </c>
      <c r="B168">
        <v>1894</v>
      </c>
      <c r="K168" t="s">
        <v>14</v>
      </c>
      <c r="L168">
        <v>1181</v>
      </c>
    </row>
    <row r="169" spans="1:12" x14ac:dyDescent="0.25">
      <c r="A169" t="s">
        <v>20</v>
      </c>
      <c r="B169">
        <v>282</v>
      </c>
      <c r="K169" t="s">
        <v>14</v>
      </c>
      <c r="L169">
        <v>39</v>
      </c>
    </row>
    <row r="170" spans="1:12" x14ac:dyDescent="0.25">
      <c r="A170" t="s">
        <v>20</v>
      </c>
      <c r="B170">
        <v>116</v>
      </c>
      <c r="K170" t="s">
        <v>14</v>
      </c>
      <c r="L170">
        <v>46</v>
      </c>
    </row>
    <row r="171" spans="1:12" x14ac:dyDescent="0.25">
      <c r="A171" t="s">
        <v>20</v>
      </c>
      <c r="B171">
        <v>83</v>
      </c>
      <c r="K171" t="s">
        <v>14</v>
      </c>
      <c r="L171">
        <v>105</v>
      </c>
    </row>
    <row r="172" spans="1:12" x14ac:dyDescent="0.25">
      <c r="A172" t="s">
        <v>20</v>
      </c>
      <c r="B172">
        <v>91</v>
      </c>
      <c r="K172" t="s">
        <v>14</v>
      </c>
      <c r="L172">
        <v>535</v>
      </c>
    </row>
    <row r="173" spans="1:12" x14ac:dyDescent="0.25">
      <c r="A173" t="s">
        <v>20</v>
      </c>
      <c r="B173">
        <v>546</v>
      </c>
      <c r="K173" t="s">
        <v>14</v>
      </c>
      <c r="L173">
        <v>16</v>
      </c>
    </row>
    <row r="174" spans="1:12" x14ac:dyDescent="0.25">
      <c r="A174" t="s">
        <v>20</v>
      </c>
      <c r="B174">
        <v>393</v>
      </c>
      <c r="K174" t="s">
        <v>14</v>
      </c>
      <c r="L174">
        <v>575</v>
      </c>
    </row>
    <row r="175" spans="1:12" x14ac:dyDescent="0.25">
      <c r="A175" t="s">
        <v>20</v>
      </c>
      <c r="B175">
        <v>133</v>
      </c>
      <c r="K175" t="s">
        <v>14</v>
      </c>
      <c r="L175">
        <v>1120</v>
      </c>
    </row>
    <row r="176" spans="1:12" x14ac:dyDescent="0.25">
      <c r="A176" t="s">
        <v>20</v>
      </c>
      <c r="B176">
        <v>254</v>
      </c>
      <c r="K176" t="s">
        <v>14</v>
      </c>
      <c r="L176">
        <v>113</v>
      </c>
    </row>
    <row r="177" spans="1:12" x14ac:dyDescent="0.25">
      <c r="A177" t="s">
        <v>20</v>
      </c>
      <c r="B177">
        <v>176</v>
      </c>
      <c r="K177" t="s">
        <v>14</v>
      </c>
      <c r="L177">
        <v>1538</v>
      </c>
    </row>
    <row r="178" spans="1:12" x14ac:dyDescent="0.25">
      <c r="A178" t="s">
        <v>20</v>
      </c>
      <c r="B178">
        <v>337</v>
      </c>
      <c r="K178" t="s">
        <v>14</v>
      </c>
      <c r="L178">
        <v>9</v>
      </c>
    </row>
    <row r="179" spans="1:12" x14ac:dyDescent="0.25">
      <c r="A179" t="s">
        <v>20</v>
      </c>
      <c r="B179">
        <v>107</v>
      </c>
      <c r="K179" t="s">
        <v>14</v>
      </c>
      <c r="L179">
        <v>554</v>
      </c>
    </row>
    <row r="180" spans="1:12" x14ac:dyDescent="0.25">
      <c r="A180" t="s">
        <v>20</v>
      </c>
      <c r="B180">
        <v>183</v>
      </c>
      <c r="K180" t="s">
        <v>14</v>
      </c>
      <c r="L180">
        <v>648</v>
      </c>
    </row>
    <row r="181" spans="1:12" x14ac:dyDescent="0.25">
      <c r="A181" t="s">
        <v>20</v>
      </c>
      <c r="B181">
        <v>72</v>
      </c>
      <c r="K181" t="s">
        <v>14</v>
      </c>
      <c r="L181">
        <v>21</v>
      </c>
    </row>
    <row r="182" spans="1:12" x14ac:dyDescent="0.25">
      <c r="A182" t="s">
        <v>20</v>
      </c>
      <c r="B182">
        <v>295</v>
      </c>
      <c r="K182" t="s">
        <v>14</v>
      </c>
      <c r="L182">
        <v>54</v>
      </c>
    </row>
    <row r="183" spans="1:12" x14ac:dyDescent="0.25">
      <c r="A183" t="s">
        <v>20</v>
      </c>
      <c r="B183">
        <v>142</v>
      </c>
      <c r="K183" t="s">
        <v>14</v>
      </c>
      <c r="L183">
        <v>120</v>
      </c>
    </row>
    <row r="184" spans="1:12" x14ac:dyDescent="0.25">
      <c r="A184" t="s">
        <v>20</v>
      </c>
      <c r="B184">
        <v>85</v>
      </c>
      <c r="K184" t="s">
        <v>14</v>
      </c>
      <c r="L184">
        <v>579</v>
      </c>
    </row>
    <row r="185" spans="1:12" x14ac:dyDescent="0.25">
      <c r="A185" t="s">
        <v>20</v>
      </c>
      <c r="B185">
        <v>659</v>
      </c>
      <c r="K185" t="s">
        <v>14</v>
      </c>
      <c r="L185">
        <v>2072</v>
      </c>
    </row>
    <row r="186" spans="1:12" x14ac:dyDescent="0.25">
      <c r="A186" t="s">
        <v>20</v>
      </c>
      <c r="B186">
        <v>121</v>
      </c>
      <c r="K186" t="s">
        <v>14</v>
      </c>
      <c r="L186">
        <v>0</v>
      </c>
    </row>
    <row r="187" spans="1:12" x14ac:dyDescent="0.25">
      <c r="A187" t="s">
        <v>20</v>
      </c>
      <c r="B187">
        <v>3742</v>
      </c>
      <c r="K187" t="s">
        <v>14</v>
      </c>
      <c r="L187">
        <v>1796</v>
      </c>
    </row>
    <row r="188" spans="1:12" x14ac:dyDescent="0.25">
      <c r="A188" t="s">
        <v>20</v>
      </c>
      <c r="B188">
        <v>223</v>
      </c>
      <c r="K188" t="s">
        <v>14</v>
      </c>
      <c r="L188">
        <v>62</v>
      </c>
    </row>
    <row r="189" spans="1:12" x14ac:dyDescent="0.25">
      <c r="A189" t="s">
        <v>20</v>
      </c>
      <c r="B189">
        <v>133</v>
      </c>
      <c r="K189" t="s">
        <v>14</v>
      </c>
      <c r="L189">
        <v>347</v>
      </c>
    </row>
    <row r="190" spans="1:12" x14ac:dyDescent="0.25">
      <c r="A190" t="s">
        <v>20</v>
      </c>
      <c r="B190">
        <v>5168</v>
      </c>
      <c r="K190" t="s">
        <v>14</v>
      </c>
      <c r="L190">
        <v>19</v>
      </c>
    </row>
    <row r="191" spans="1:12" x14ac:dyDescent="0.25">
      <c r="A191" t="s">
        <v>20</v>
      </c>
      <c r="B191">
        <v>307</v>
      </c>
      <c r="K191" t="s">
        <v>14</v>
      </c>
      <c r="L191">
        <v>1258</v>
      </c>
    </row>
    <row r="192" spans="1:12" x14ac:dyDescent="0.25">
      <c r="A192" t="s">
        <v>20</v>
      </c>
      <c r="B192">
        <v>2441</v>
      </c>
      <c r="K192" t="s">
        <v>14</v>
      </c>
      <c r="L192">
        <v>362</v>
      </c>
    </row>
    <row r="193" spans="1:12" x14ac:dyDescent="0.25">
      <c r="A193" t="s">
        <v>20</v>
      </c>
      <c r="B193">
        <v>1385</v>
      </c>
      <c r="K193" t="s">
        <v>14</v>
      </c>
      <c r="L193">
        <v>133</v>
      </c>
    </row>
    <row r="194" spans="1:12" x14ac:dyDescent="0.25">
      <c r="A194" t="s">
        <v>20</v>
      </c>
      <c r="B194">
        <v>190</v>
      </c>
      <c r="K194" t="s">
        <v>14</v>
      </c>
      <c r="L194">
        <v>846</v>
      </c>
    </row>
    <row r="195" spans="1:12" x14ac:dyDescent="0.25">
      <c r="A195" t="s">
        <v>20</v>
      </c>
      <c r="B195">
        <v>470</v>
      </c>
      <c r="K195" t="s">
        <v>14</v>
      </c>
      <c r="L195">
        <v>10</v>
      </c>
    </row>
    <row r="196" spans="1:12" x14ac:dyDescent="0.25">
      <c r="A196" t="s">
        <v>20</v>
      </c>
      <c r="B196">
        <v>253</v>
      </c>
      <c r="K196" t="s">
        <v>14</v>
      </c>
      <c r="L196">
        <v>191</v>
      </c>
    </row>
    <row r="197" spans="1:12" x14ac:dyDescent="0.25">
      <c r="A197" t="s">
        <v>20</v>
      </c>
      <c r="B197">
        <v>1113</v>
      </c>
      <c r="K197" t="s">
        <v>14</v>
      </c>
      <c r="L197">
        <v>1979</v>
      </c>
    </row>
    <row r="198" spans="1:12" x14ac:dyDescent="0.25">
      <c r="A198" t="s">
        <v>20</v>
      </c>
      <c r="B198">
        <v>2283</v>
      </c>
      <c r="K198" t="s">
        <v>14</v>
      </c>
      <c r="L198">
        <v>63</v>
      </c>
    </row>
    <row r="199" spans="1:12" x14ac:dyDescent="0.25">
      <c r="A199" t="s">
        <v>20</v>
      </c>
      <c r="B199">
        <v>1095</v>
      </c>
      <c r="K199" t="s">
        <v>14</v>
      </c>
      <c r="L199">
        <v>6080</v>
      </c>
    </row>
    <row r="200" spans="1:12" x14ac:dyDescent="0.25">
      <c r="A200" t="s">
        <v>20</v>
      </c>
      <c r="B200">
        <v>1690</v>
      </c>
      <c r="K200" t="s">
        <v>14</v>
      </c>
      <c r="L200">
        <v>80</v>
      </c>
    </row>
    <row r="201" spans="1:12" x14ac:dyDescent="0.25">
      <c r="A201" t="s">
        <v>20</v>
      </c>
      <c r="B201">
        <v>191</v>
      </c>
      <c r="K201" t="s">
        <v>14</v>
      </c>
      <c r="L201">
        <v>9</v>
      </c>
    </row>
    <row r="202" spans="1:12" x14ac:dyDescent="0.25">
      <c r="A202" t="s">
        <v>20</v>
      </c>
      <c r="B202">
        <v>2013</v>
      </c>
      <c r="K202" t="s">
        <v>14</v>
      </c>
      <c r="L202">
        <v>1784</v>
      </c>
    </row>
    <row r="203" spans="1:12" x14ac:dyDescent="0.25">
      <c r="A203" t="s">
        <v>20</v>
      </c>
      <c r="B203">
        <v>1703</v>
      </c>
      <c r="K203" t="s">
        <v>14</v>
      </c>
      <c r="L203">
        <v>243</v>
      </c>
    </row>
    <row r="204" spans="1:12" x14ac:dyDescent="0.25">
      <c r="A204" t="s">
        <v>20</v>
      </c>
      <c r="B204">
        <v>80</v>
      </c>
      <c r="K204" t="s">
        <v>14</v>
      </c>
      <c r="L204">
        <v>1296</v>
      </c>
    </row>
    <row r="205" spans="1:12" x14ac:dyDescent="0.25">
      <c r="A205" t="s">
        <v>20</v>
      </c>
      <c r="B205">
        <v>41</v>
      </c>
      <c r="K205" t="s">
        <v>14</v>
      </c>
      <c r="L205">
        <v>77</v>
      </c>
    </row>
    <row r="206" spans="1:12" x14ac:dyDescent="0.25">
      <c r="A206" t="s">
        <v>20</v>
      </c>
      <c r="B206">
        <v>187</v>
      </c>
      <c r="K206" t="s">
        <v>14</v>
      </c>
      <c r="L206">
        <v>395</v>
      </c>
    </row>
    <row r="207" spans="1:12" x14ac:dyDescent="0.25">
      <c r="A207" t="s">
        <v>20</v>
      </c>
      <c r="B207">
        <v>2875</v>
      </c>
      <c r="K207" t="s">
        <v>14</v>
      </c>
      <c r="L207">
        <v>49</v>
      </c>
    </row>
    <row r="208" spans="1:12" x14ac:dyDescent="0.25">
      <c r="A208" t="s">
        <v>20</v>
      </c>
      <c r="B208">
        <v>88</v>
      </c>
      <c r="K208" t="s">
        <v>14</v>
      </c>
      <c r="L208">
        <v>180</v>
      </c>
    </row>
    <row r="209" spans="1:12" x14ac:dyDescent="0.25">
      <c r="A209" t="s">
        <v>20</v>
      </c>
      <c r="B209">
        <v>191</v>
      </c>
      <c r="K209" t="s">
        <v>14</v>
      </c>
      <c r="L209">
        <v>2690</v>
      </c>
    </row>
    <row r="210" spans="1:12" x14ac:dyDescent="0.25">
      <c r="A210" t="s">
        <v>20</v>
      </c>
      <c r="B210">
        <v>139</v>
      </c>
      <c r="K210" t="s">
        <v>14</v>
      </c>
      <c r="L210">
        <v>2779</v>
      </c>
    </row>
    <row r="211" spans="1:12" x14ac:dyDescent="0.25">
      <c r="A211" t="s">
        <v>20</v>
      </c>
      <c r="B211">
        <v>186</v>
      </c>
      <c r="K211" t="s">
        <v>14</v>
      </c>
      <c r="L211">
        <v>92</v>
      </c>
    </row>
    <row r="212" spans="1:12" x14ac:dyDescent="0.25">
      <c r="A212" t="s">
        <v>20</v>
      </c>
      <c r="B212">
        <v>112</v>
      </c>
      <c r="K212" t="s">
        <v>14</v>
      </c>
      <c r="L212">
        <v>1028</v>
      </c>
    </row>
    <row r="213" spans="1:12" x14ac:dyDescent="0.25">
      <c r="A213" t="s">
        <v>20</v>
      </c>
      <c r="B213">
        <v>101</v>
      </c>
      <c r="K213" t="s">
        <v>14</v>
      </c>
      <c r="L213">
        <v>26</v>
      </c>
    </row>
    <row r="214" spans="1:12" x14ac:dyDescent="0.25">
      <c r="A214" t="s">
        <v>20</v>
      </c>
      <c r="B214">
        <v>206</v>
      </c>
      <c r="K214" t="s">
        <v>14</v>
      </c>
      <c r="L214">
        <v>1790</v>
      </c>
    </row>
    <row r="215" spans="1:12" x14ac:dyDescent="0.25">
      <c r="A215" t="s">
        <v>20</v>
      </c>
      <c r="B215">
        <v>154</v>
      </c>
      <c r="K215" t="s">
        <v>14</v>
      </c>
      <c r="L215">
        <v>37</v>
      </c>
    </row>
    <row r="216" spans="1:12" x14ac:dyDescent="0.25">
      <c r="A216" t="s">
        <v>20</v>
      </c>
      <c r="B216">
        <v>5966</v>
      </c>
      <c r="K216" t="s">
        <v>14</v>
      </c>
      <c r="L216">
        <v>35</v>
      </c>
    </row>
    <row r="217" spans="1:12" x14ac:dyDescent="0.25">
      <c r="A217" t="s">
        <v>20</v>
      </c>
      <c r="B217">
        <v>169</v>
      </c>
      <c r="K217" t="s">
        <v>14</v>
      </c>
      <c r="L217">
        <v>558</v>
      </c>
    </row>
    <row r="218" spans="1:12" x14ac:dyDescent="0.25">
      <c r="A218" t="s">
        <v>20</v>
      </c>
      <c r="B218">
        <v>2106</v>
      </c>
      <c r="K218" t="s">
        <v>14</v>
      </c>
      <c r="L218">
        <v>64</v>
      </c>
    </row>
    <row r="219" spans="1:12" x14ac:dyDescent="0.25">
      <c r="A219" t="s">
        <v>20</v>
      </c>
      <c r="B219">
        <v>131</v>
      </c>
      <c r="K219" t="s">
        <v>14</v>
      </c>
      <c r="L219">
        <v>245</v>
      </c>
    </row>
    <row r="220" spans="1:12" x14ac:dyDescent="0.25">
      <c r="A220" t="s">
        <v>20</v>
      </c>
      <c r="B220">
        <v>84</v>
      </c>
      <c r="K220" t="s">
        <v>14</v>
      </c>
      <c r="L220">
        <v>71</v>
      </c>
    </row>
    <row r="221" spans="1:12" x14ac:dyDescent="0.25">
      <c r="A221" t="s">
        <v>20</v>
      </c>
      <c r="B221">
        <v>155</v>
      </c>
      <c r="K221" t="s">
        <v>14</v>
      </c>
      <c r="L221">
        <v>42</v>
      </c>
    </row>
    <row r="222" spans="1:12" x14ac:dyDescent="0.25">
      <c r="A222" t="s">
        <v>20</v>
      </c>
      <c r="B222">
        <v>189</v>
      </c>
      <c r="K222" t="s">
        <v>14</v>
      </c>
      <c r="L222">
        <v>156</v>
      </c>
    </row>
    <row r="223" spans="1:12" x14ac:dyDescent="0.25">
      <c r="A223" t="s">
        <v>20</v>
      </c>
      <c r="B223">
        <v>4799</v>
      </c>
      <c r="K223" t="s">
        <v>14</v>
      </c>
      <c r="L223">
        <v>1368</v>
      </c>
    </row>
    <row r="224" spans="1:12" x14ac:dyDescent="0.25">
      <c r="A224" t="s">
        <v>20</v>
      </c>
      <c r="B224">
        <v>1137</v>
      </c>
      <c r="K224" t="s">
        <v>14</v>
      </c>
      <c r="L224">
        <v>102</v>
      </c>
    </row>
    <row r="225" spans="1:12" x14ac:dyDescent="0.25">
      <c r="A225" t="s">
        <v>20</v>
      </c>
      <c r="B225">
        <v>1152</v>
      </c>
      <c r="K225" t="s">
        <v>14</v>
      </c>
      <c r="L225">
        <v>86</v>
      </c>
    </row>
    <row r="226" spans="1:12" x14ac:dyDescent="0.25">
      <c r="A226" t="s">
        <v>20</v>
      </c>
      <c r="B226">
        <v>50</v>
      </c>
      <c r="K226" t="s">
        <v>14</v>
      </c>
      <c r="L226">
        <v>253</v>
      </c>
    </row>
    <row r="227" spans="1:12" x14ac:dyDescent="0.25">
      <c r="A227" t="s">
        <v>20</v>
      </c>
      <c r="B227">
        <v>3059</v>
      </c>
      <c r="K227" t="s">
        <v>14</v>
      </c>
      <c r="L227">
        <v>157</v>
      </c>
    </row>
    <row r="228" spans="1:12" x14ac:dyDescent="0.25">
      <c r="A228" t="s">
        <v>20</v>
      </c>
      <c r="B228">
        <v>34</v>
      </c>
      <c r="K228" t="s">
        <v>14</v>
      </c>
      <c r="L228">
        <v>183</v>
      </c>
    </row>
    <row r="229" spans="1:12" x14ac:dyDescent="0.25">
      <c r="A229" t="s">
        <v>20</v>
      </c>
      <c r="B229">
        <v>220</v>
      </c>
      <c r="K229" t="s">
        <v>14</v>
      </c>
      <c r="L229">
        <v>82</v>
      </c>
    </row>
    <row r="230" spans="1:12" x14ac:dyDescent="0.25">
      <c r="A230" t="s">
        <v>20</v>
      </c>
      <c r="B230">
        <v>1604</v>
      </c>
      <c r="K230" t="s">
        <v>14</v>
      </c>
      <c r="L230">
        <v>1</v>
      </c>
    </row>
    <row r="231" spans="1:12" x14ac:dyDescent="0.25">
      <c r="A231" t="s">
        <v>20</v>
      </c>
      <c r="B231">
        <v>454</v>
      </c>
      <c r="K231" t="s">
        <v>14</v>
      </c>
      <c r="L231">
        <v>1198</v>
      </c>
    </row>
    <row r="232" spans="1:12" x14ac:dyDescent="0.25">
      <c r="A232" t="s">
        <v>20</v>
      </c>
      <c r="B232">
        <v>123</v>
      </c>
      <c r="K232" t="s">
        <v>14</v>
      </c>
      <c r="L232">
        <v>648</v>
      </c>
    </row>
    <row r="233" spans="1:12" x14ac:dyDescent="0.25">
      <c r="A233" t="s">
        <v>20</v>
      </c>
      <c r="B233">
        <v>299</v>
      </c>
      <c r="K233" t="s">
        <v>14</v>
      </c>
      <c r="L233">
        <v>64</v>
      </c>
    </row>
    <row r="234" spans="1:12" x14ac:dyDescent="0.25">
      <c r="A234" t="s">
        <v>20</v>
      </c>
      <c r="B234">
        <v>2237</v>
      </c>
      <c r="K234" t="s">
        <v>14</v>
      </c>
      <c r="L234">
        <v>62</v>
      </c>
    </row>
    <row r="235" spans="1:12" x14ac:dyDescent="0.25">
      <c r="A235" t="s">
        <v>20</v>
      </c>
      <c r="B235">
        <v>645</v>
      </c>
      <c r="K235" t="s">
        <v>14</v>
      </c>
      <c r="L235">
        <v>750</v>
      </c>
    </row>
    <row r="236" spans="1:12" x14ac:dyDescent="0.25">
      <c r="A236" t="s">
        <v>20</v>
      </c>
      <c r="B236">
        <v>484</v>
      </c>
      <c r="K236" t="s">
        <v>14</v>
      </c>
      <c r="L236">
        <v>105</v>
      </c>
    </row>
    <row r="237" spans="1:12" x14ac:dyDescent="0.25">
      <c r="A237" t="s">
        <v>20</v>
      </c>
      <c r="B237">
        <v>154</v>
      </c>
      <c r="K237" t="s">
        <v>14</v>
      </c>
      <c r="L237">
        <v>2604</v>
      </c>
    </row>
    <row r="238" spans="1:12" x14ac:dyDescent="0.25">
      <c r="A238" t="s">
        <v>20</v>
      </c>
      <c r="B238">
        <v>82</v>
      </c>
      <c r="K238" t="s">
        <v>14</v>
      </c>
      <c r="L238">
        <v>65</v>
      </c>
    </row>
    <row r="239" spans="1:12" x14ac:dyDescent="0.25">
      <c r="A239" t="s">
        <v>20</v>
      </c>
      <c r="B239">
        <v>134</v>
      </c>
      <c r="K239" t="s">
        <v>14</v>
      </c>
      <c r="L239">
        <v>94</v>
      </c>
    </row>
    <row r="240" spans="1:12" x14ac:dyDescent="0.25">
      <c r="A240" t="s">
        <v>20</v>
      </c>
      <c r="B240">
        <v>5203</v>
      </c>
      <c r="K240" t="s">
        <v>14</v>
      </c>
      <c r="L240">
        <v>257</v>
      </c>
    </row>
    <row r="241" spans="1:12" x14ac:dyDescent="0.25">
      <c r="A241" t="s">
        <v>20</v>
      </c>
      <c r="B241">
        <v>94</v>
      </c>
      <c r="K241" t="s">
        <v>14</v>
      </c>
      <c r="L241">
        <v>2928</v>
      </c>
    </row>
    <row r="242" spans="1:12" x14ac:dyDescent="0.25">
      <c r="A242" t="s">
        <v>20</v>
      </c>
      <c r="B242">
        <v>205</v>
      </c>
      <c r="K242" t="s">
        <v>14</v>
      </c>
      <c r="L242">
        <v>4697</v>
      </c>
    </row>
    <row r="243" spans="1:12" x14ac:dyDescent="0.25">
      <c r="A243" t="s">
        <v>20</v>
      </c>
      <c r="B243">
        <v>92</v>
      </c>
      <c r="K243" t="s">
        <v>14</v>
      </c>
      <c r="L243">
        <v>2915</v>
      </c>
    </row>
    <row r="244" spans="1:12" x14ac:dyDescent="0.25">
      <c r="A244" t="s">
        <v>20</v>
      </c>
      <c r="B244">
        <v>219</v>
      </c>
      <c r="K244" t="s">
        <v>14</v>
      </c>
      <c r="L244">
        <v>18</v>
      </c>
    </row>
    <row r="245" spans="1:12" x14ac:dyDescent="0.25">
      <c r="A245" t="s">
        <v>20</v>
      </c>
      <c r="B245">
        <v>2526</v>
      </c>
      <c r="K245" t="s">
        <v>14</v>
      </c>
      <c r="L245">
        <v>602</v>
      </c>
    </row>
    <row r="246" spans="1:12" x14ac:dyDescent="0.25">
      <c r="A246" t="s">
        <v>20</v>
      </c>
      <c r="B246">
        <v>94</v>
      </c>
      <c r="K246" t="s">
        <v>14</v>
      </c>
      <c r="L246">
        <v>1</v>
      </c>
    </row>
    <row r="247" spans="1:12" x14ac:dyDescent="0.25">
      <c r="A247" t="s">
        <v>20</v>
      </c>
      <c r="B247">
        <v>1713</v>
      </c>
      <c r="K247" t="s">
        <v>14</v>
      </c>
      <c r="L247">
        <v>3868</v>
      </c>
    </row>
    <row r="248" spans="1:12" x14ac:dyDescent="0.25">
      <c r="A248" t="s">
        <v>20</v>
      </c>
      <c r="B248">
        <v>249</v>
      </c>
      <c r="K248" t="s">
        <v>14</v>
      </c>
      <c r="L248">
        <v>504</v>
      </c>
    </row>
    <row r="249" spans="1:12" x14ac:dyDescent="0.25">
      <c r="A249" t="s">
        <v>20</v>
      </c>
      <c r="B249">
        <v>192</v>
      </c>
      <c r="K249" t="s">
        <v>14</v>
      </c>
      <c r="L249">
        <v>14</v>
      </c>
    </row>
    <row r="250" spans="1:12" x14ac:dyDescent="0.25">
      <c r="A250" t="s">
        <v>20</v>
      </c>
      <c r="B250">
        <v>247</v>
      </c>
      <c r="K250" t="s">
        <v>14</v>
      </c>
      <c r="L250">
        <v>750</v>
      </c>
    </row>
    <row r="251" spans="1:12" x14ac:dyDescent="0.25">
      <c r="A251" t="s">
        <v>20</v>
      </c>
      <c r="B251">
        <v>2293</v>
      </c>
      <c r="K251" t="s">
        <v>14</v>
      </c>
      <c r="L251">
        <v>77</v>
      </c>
    </row>
    <row r="252" spans="1:12" x14ac:dyDescent="0.25">
      <c r="A252" t="s">
        <v>20</v>
      </c>
      <c r="B252">
        <v>3131</v>
      </c>
      <c r="K252" t="s">
        <v>14</v>
      </c>
      <c r="L252">
        <v>752</v>
      </c>
    </row>
    <row r="253" spans="1:12" x14ac:dyDescent="0.25">
      <c r="A253" t="s">
        <v>20</v>
      </c>
      <c r="B253">
        <v>143</v>
      </c>
      <c r="K253" t="s">
        <v>14</v>
      </c>
      <c r="L253">
        <v>131</v>
      </c>
    </row>
    <row r="254" spans="1:12" x14ac:dyDescent="0.25">
      <c r="A254" t="s">
        <v>20</v>
      </c>
      <c r="B254">
        <v>296</v>
      </c>
      <c r="K254" t="s">
        <v>14</v>
      </c>
      <c r="L254">
        <v>87</v>
      </c>
    </row>
    <row r="255" spans="1:12" x14ac:dyDescent="0.25">
      <c r="A255" t="s">
        <v>20</v>
      </c>
      <c r="B255">
        <v>170</v>
      </c>
      <c r="K255" t="s">
        <v>14</v>
      </c>
      <c r="L255">
        <v>1063</v>
      </c>
    </row>
    <row r="256" spans="1:12" x14ac:dyDescent="0.25">
      <c r="A256" t="s">
        <v>20</v>
      </c>
      <c r="B256">
        <v>86</v>
      </c>
      <c r="K256" t="s">
        <v>14</v>
      </c>
      <c r="L256">
        <v>76</v>
      </c>
    </row>
    <row r="257" spans="1:12" x14ac:dyDescent="0.25">
      <c r="A257" t="s">
        <v>20</v>
      </c>
      <c r="B257">
        <v>6286</v>
      </c>
      <c r="K257" t="s">
        <v>14</v>
      </c>
      <c r="L257">
        <v>4428</v>
      </c>
    </row>
    <row r="258" spans="1:12" x14ac:dyDescent="0.25">
      <c r="A258" t="s">
        <v>20</v>
      </c>
      <c r="B258">
        <v>3727</v>
      </c>
      <c r="K258" t="s">
        <v>14</v>
      </c>
      <c r="L258">
        <v>58</v>
      </c>
    </row>
    <row r="259" spans="1:12" x14ac:dyDescent="0.25">
      <c r="A259" t="s">
        <v>20</v>
      </c>
      <c r="B259">
        <v>1605</v>
      </c>
      <c r="K259" t="s">
        <v>14</v>
      </c>
      <c r="L259">
        <v>111</v>
      </c>
    </row>
    <row r="260" spans="1:12" x14ac:dyDescent="0.25">
      <c r="A260" t="s">
        <v>20</v>
      </c>
      <c r="B260">
        <v>2120</v>
      </c>
      <c r="K260" t="s">
        <v>14</v>
      </c>
      <c r="L260">
        <v>2955</v>
      </c>
    </row>
    <row r="261" spans="1:12" x14ac:dyDescent="0.25">
      <c r="A261" t="s">
        <v>20</v>
      </c>
      <c r="B261">
        <v>50</v>
      </c>
      <c r="K261" t="s">
        <v>14</v>
      </c>
      <c r="L261">
        <v>1657</v>
      </c>
    </row>
    <row r="262" spans="1:12" x14ac:dyDescent="0.25">
      <c r="A262" t="s">
        <v>20</v>
      </c>
      <c r="B262">
        <v>2080</v>
      </c>
      <c r="K262" t="s">
        <v>14</v>
      </c>
      <c r="L262">
        <v>926</v>
      </c>
    </row>
    <row r="263" spans="1:12" x14ac:dyDescent="0.25">
      <c r="A263" t="s">
        <v>20</v>
      </c>
      <c r="B263">
        <v>2105</v>
      </c>
      <c r="K263" t="s">
        <v>14</v>
      </c>
      <c r="L263">
        <v>77</v>
      </c>
    </row>
    <row r="264" spans="1:12" x14ac:dyDescent="0.25">
      <c r="A264" t="s">
        <v>20</v>
      </c>
      <c r="B264">
        <v>2436</v>
      </c>
      <c r="K264" t="s">
        <v>14</v>
      </c>
      <c r="L264">
        <v>1748</v>
      </c>
    </row>
    <row r="265" spans="1:12" x14ac:dyDescent="0.25">
      <c r="A265" t="s">
        <v>20</v>
      </c>
      <c r="B265">
        <v>80</v>
      </c>
      <c r="K265" t="s">
        <v>14</v>
      </c>
      <c r="L265">
        <v>79</v>
      </c>
    </row>
    <row r="266" spans="1:12" x14ac:dyDescent="0.25">
      <c r="A266" t="s">
        <v>20</v>
      </c>
      <c r="B266">
        <v>42</v>
      </c>
      <c r="K266" t="s">
        <v>14</v>
      </c>
      <c r="L266">
        <v>889</v>
      </c>
    </row>
    <row r="267" spans="1:12" x14ac:dyDescent="0.25">
      <c r="A267" t="s">
        <v>20</v>
      </c>
      <c r="B267">
        <v>139</v>
      </c>
      <c r="K267" t="s">
        <v>14</v>
      </c>
      <c r="L267">
        <v>56</v>
      </c>
    </row>
    <row r="268" spans="1:12" x14ac:dyDescent="0.25">
      <c r="A268" t="s">
        <v>20</v>
      </c>
      <c r="B268">
        <v>159</v>
      </c>
      <c r="K268" t="s">
        <v>14</v>
      </c>
      <c r="L268">
        <v>1</v>
      </c>
    </row>
    <row r="269" spans="1:12" x14ac:dyDescent="0.25">
      <c r="A269" t="s">
        <v>20</v>
      </c>
      <c r="B269">
        <v>381</v>
      </c>
      <c r="K269" t="s">
        <v>14</v>
      </c>
      <c r="L269">
        <v>83</v>
      </c>
    </row>
    <row r="270" spans="1:12" x14ac:dyDescent="0.25">
      <c r="A270" t="s">
        <v>20</v>
      </c>
      <c r="B270">
        <v>194</v>
      </c>
      <c r="K270" t="s">
        <v>14</v>
      </c>
      <c r="L270">
        <v>2025</v>
      </c>
    </row>
    <row r="271" spans="1:12" x14ac:dyDescent="0.25">
      <c r="A271" t="s">
        <v>20</v>
      </c>
      <c r="B271">
        <v>106</v>
      </c>
      <c r="K271" t="s">
        <v>14</v>
      </c>
      <c r="L271">
        <v>14</v>
      </c>
    </row>
    <row r="272" spans="1:12" x14ac:dyDescent="0.25">
      <c r="A272" t="s">
        <v>20</v>
      </c>
      <c r="B272">
        <v>142</v>
      </c>
      <c r="K272" t="s">
        <v>14</v>
      </c>
      <c r="L272">
        <v>656</v>
      </c>
    </row>
    <row r="273" spans="1:12" x14ac:dyDescent="0.25">
      <c r="A273" t="s">
        <v>20</v>
      </c>
      <c r="B273">
        <v>211</v>
      </c>
      <c r="K273" t="s">
        <v>14</v>
      </c>
      <c r="L273">
        <v>1596</v>
      </c>
    </row>
    <row r="274" spans="1:12" x14ac:dyDescent="0.25">
      <c r="A274" t="s">
        <v>20</v>
      </c>
      <c r="B274">
        <v>2756</v>
      </c>
      <c r="K274" t="s">
        <v>14</v>
      </c>
      <c r="L274">
        <v>10</v>
      </c>
    </row>
    <row r="275" spans="1:12" x14ac:dyDescent="0.25">
      <c r="A275" t="s">
        <v>20</v>
      </c>
      <c r="B275">
        <v>173</v>
      </c>
      <c r="K275" t="s">
        <v>14</v>
      </c>
      <c r="L275">
        <v>1121</v>
      </c>
    </row>
    <row r="276" spans="1:12" x14ac:dyDescent="0.25">
      <c r="A276" t="s">
        <v>20</v>
      </c>
      <c r="B276">
        <v>87</v>
      </c>
      <c r="K276" t="s">
        <v>14</v>
      </c>
      <c r="L276">
        <v>15</v>
      </c>
    </row>
    <row r="277" spans="1:12" x14ac:dyDescent="0.25">
      <c r="A277" t="s">
        <v>20</v>
      </c>
      <c r="B277">
        <v>1572</v>
      </c>
      <c r="K277" t="s">
        <v>14</v>
      </c>
      <c r="L277">
        <v>191</v>
      </c>
    </row>
    <row r="278" spans="1:12" x14ac:dyDescent="0.25">
      <c r="A278" t="s">
        <v>20</v>
      </c>
      <c r="B278">
        <v>2346</v>
      </c>
      <c r="K278" t="s">
        <v>14</v>
      </c>
      <c r="L278">
        <v>16</v>
      </c>
    </row>
    <row r="279" spans="1:12" x14ac:dyDescent="0.25">
      <c r="A279" t="s">
        <v>20</v>
      </c>
      <c r="B279">
        <v>115</v>
      </c>
      <c r="K279" t="s">
        <v>14</v>
      </c>
      <c r="L279">
        <v>17</v>
      </c>
    </row>
    <row r="280" spans="1:12" x14ac:dyDescent="0.25">
      <c r="A280" t="s">
        <v>20</v>
      </c>
      <c r="B280">
        <v>85</v>
      </c>
      <c r="K280" t="s">
        <v>14</v>
      </c>
      <c r="L280">
        <v>34</v>
      </c>
    </row>
    <row r="281" spans="1:12" x14ac:dyDescent="0.25">
      <c r="A281" t="s">
        <v>20</v>
      </c>
      <c r="B281">
        <v>144</v>
      </c>
      <c r="K281" t="s">
        <v>14</v>
      </c>
      <c r="L281">
        <v>1</v>
      </c>
    </row>
    <row r="282" spans="1:12" x14ac:dyDescent="0.25">
      <c r="A282" t="s">
        <v>20</v>
      </c>
      <c r="B282">
        <v>2443</v>
      </c>
      <c r="K282" t="s">
        <v>14</v>
      </c>
      <c r="L282">
        <v>1274</v>
      </c>
    </row>
    <row r="283" spans="1:12" x14ac:dyDescent="0.25">
      <c r="A283" t="s">
        <v>20</v>
      </c>
      <c r="B283">
        <v>64</v>
      </c>
      <c r="K283" t="s">
        <v>14</v>
      </c>
      <c r="L283">
        <v>210</v>
      </c>
    </row>
    <row r="284" spans="1:12" x14ac:dyDescent="0.25">
      <c r="A284" t="s">
        <v>20</v>
      </c>
      <c r="B284">
        <v>268</v>
      </c>
      <c r="K284" t="s">
        <v>14</v>
      </c>
      <c r="L284">
        <v>248</v>
      </c>
    </row>
    <row r="285" spans="1:12" x14ac:dyDescent="0.25">
      <c r="A285" t="s">
        <v>20</v>
      </c>
      <c r="B285">
        <v>195</v>
      </c>
      <c r="K285" t="s">
        <v>14</v>
      </c>
      <c r="L285">
        <v>513</v>
      </c>
    </row>
    <row r="286" spans="1:12" x14ac:dyDescent="0.25">
      <c r="A286" t="s">
        <v>20</v>
      </c>
      <c r="B286">
        <v>186</v>
      </c>
      <c r="K286" t="s">
        <v>14</v>
      </c>
      <c r="L286">
        <v>3410</v>
      </c>
    </row>
    <row r="287" spans="1:12" x14ac:dyDescent="0.25">
      <c r="A287" t="s">
        <v>20</v>
      </c>
      <c r="B287">
        <v>460</v>
      </c>
      <c r="K287" t="s">
        <v>14</v>
      </c>
      <c r="L287">
        <v>10</v>
      </c>
    </row>
    <row r="288" spans="1:12" x14ac:dyDescent="0.25">
      <c r="A288" t="s">
        <v>20</v>
      </c>
      <c r="B288">
        <v>2528</v>
      </c>
      <c r="K288" t="s">
        <v>14</v>
      </c>
      <c r="L288">
        <v>2201</v>
      </c>
    </row>
    <row r="289" spans="1:12" x14ac:dyDescent="0.25">
      <c r="A289" t="s">
        <v>20</v>
      </c>
      <c r="B289">
        <v>3657</v>
      </c>
      <c r="K289" t="s">
        <v>14</v>
      </c>
      <c r="L289">
        <v>676</v>
      </c>
    </row>
    <row r="290" spans="1:12" x14ac:dyDescent="0.25">
      <c r="A290" t="s">
        <v>20</v>
      </c>
      <c r="B290">
        <v>131</v>
      </c>
      <c r="K290" t="s">
        <v>14</v>
      </c>
      <c r="L290">
        <v>831</v>
      </c>
    </row>
    <row r="291" spans="1:12" x14ac:dyDescent="0.25">
      <c r="A291" t="s">
        <v>20</v>
      </c>
      <c r="B291">
        <v>239</v>
      </c>
      <c r="K291" t="s">
        <v>14</v>
      </c>
      <c r="L291">
        <v>859</v>
      </c>
    </row>
    <row r="292" spans="1:12" x14ac:dyDescent="0.25">
      <c r="A292" t="s">
        <v>20</v>
      </c>
      <c r="B292">
        <v>78</v>
      </c>
      <c r="K292" t="s">
        <v>14</v>
      </c>
      <c r="L292">
        <v>45</v>
      </c>
    </row>
    <row r="293" spans="1:12" x14ac:dyDescent="0.25">
      <c r="A293" t="s">
        <v>20</v>
      </c>
      <c r="B293">
        <v>1773</v>
      </c>
      <c r="K293" t="s">
        <v>14</v>
      </c>
      <c r="L293">
        <v>6</v>
      </c>
    </row>
    <row r="294" spans="1:12" x14ac:dyDescent="0.25">
      <c r="A294" t="s">
        <v>20</v>
      </c>
      <c r="B294">
        <v>32</v>
      </c>
      <c r="K294" t="s">
        <v>14</v>
      </c>
      <c r="L294">
        <v>7</v>
      </c>
    </row>
    <row r="295" spans="1:12" x14ac:dyDescent="0.25">
      <c r="A295" t="s">
        <v>20</v>
      </c>
      <c r="B295">
        <v>369</v>
      </c>
      <c r="K295" t="s">
        <v>14</v>
      </c>
      <c r="L295">
        <v>31</v>
      </c>
    </row>
    <row r="296" spans="1:12" x14ac:dyDescent="0.25">
      <c r="A296" t="s">
        <v>20</v>
      </c>
      <c r="B296">
        <v>89</v>
      </c>
      <c r="K296" t="s">
        <v>14</v>
      </c>
      <c r="L296">
        <v>78</v>
      </c>
    </row>
    <row r="297" spans="1:12" x14ac:dyDescent="0.25">
      <c r="A297" t="s">
        <v>20</v>
      </c>
      <c r="B297">
        <v>147</v>
      </c>
      <c r="K297" t="s">
        <v>14</v>
      </c>
      <c r="L297">
        <v>1225</v>
      </c>
    </row>
    <row r="298" spans="1:12" x14ac:dyDescent="0.25">
      <c r="A298" t="s">
        <v>20</v>
      </c>
      <c r="B298">
        <v>126</v>
      </c>
      <c r="K298" t="s">
        <v>14</v>
      </c>
      <c r="L298">
        <v>1</v>
      </c>
    </row>
    <row r="299" spans="1:12" x14ac:dyDescent="0.25">
      <c r="A299" t="s">
        <v>20</v>
      </c>
      <c r="B299">
        <v>2218</v>
      </c>
      <c r="K299" t="s">
        <v>14</v>
      </c>
      <c r="L299">
        <v>67</v>
      </c>
    </row>
    <row r="300" spans="1:12" x14ac:dyDescent="0.25">
      <c r="A300" t="s">
        <v>20</v>
      </c>
      <c r="B300">
        <v>202</v>
      </c>
      <c r="K300" t="s">
        <v>14</v>
      </c>
      <c r="L300">
        <v>19</v>
      </c>
    </row>
    <row r="301" spans="1:12" x14ac:dyDescent="0.25">
      <c r="A301" t="s">
        <v>20</v>
      </c>
      <c r="B301">
        <v>140</v>
      </c>
      <c r="K301" t="s">
        <v>14</v>
      </c>
      <c r="L301">
        <v>2108</v>
      </c>
    </row>
    <row r="302" spans="1:12" x14ac:dyDescent="0.25">
      <c r="A302" t="s">
        <v>20</v>
      </c>
      <c r="B302">
        <v>1052</v>
      </c>
      <c r="K302" t="s">
        <v>14</v>
      </c>
      <c r="L302">
        <v>679</v>
      </c>
    </row>
    <row r="303" spans="1:12" x14ac:dyDescent="0.25">
      <c r="A303" t="s">
        <v>20</v>
      </c>
      <c r="B303">
        <v>247</v>
      </c>
      <c r="K303" t="s">
        <v>14</v>
      </c>
      <c r="L303">
        <v>36</v>
      </c>
    </row>
    <row r="304" spans="1:12" x14ac:dyDescent="0.25">
      <c r="A304" t="s">
        <v>20</v>
      </c>
      <c r="B304">
        <v>84</v>
      </c>
      <c r="K304" t="s">
        <v>14</v>
      </c>
      <c r="L304">
        <v>47</v>
      </c>
    </row>
    <row r="305" spans="1:12" x14ac:dyDescent="0.25">
      <c r="A305" t="s">
        <v>20</v>
      </c>
      <c r="B305">
        <v>88</v>
      </c>
      <c r="K305" t="s">
        <v>14</v>
      </c>
      <c r="L305">
        <v>70</v>
      </c>
    </row>
    <row r="306" spans="1:12" x14ac:dyDescent="0.25">
      <c r="A306" t="s">
        <v>20</v>
      </c>
      <c r="B306">
        <v>156</v>
      </c>
      <c r="K306" t="s">
        <v>14</v>
      </c>
      <c r="L306">
        <v>154</v>
      </c>
    </row>
    <row r="307" spans="1:12" x14ac:dyDescent="0.25">
      <c r="A307" t="s">
        <v>20</v>
      </c>
      <c r="B307">
        <v>2985</v>
      </c>
      <c r="K307" t="s">
        <v>14</v>
      </c>
      <c r="L307">
        <v>22</v>
      </c>
    </row>
    <row r="308" spans="1:12" x14ac:dyDescent="0.25">
      <c r="A308" t="s">
        <v>20</v>
      </c>
      <c r="B308">
        <v>762</v>
      </c>
      <c r="K308" t="s">
        <v>14</v>
      </c>
      <c r="L308">
        <v>1758</v>
      </c>
    </row>
    <row r="309" spans="1:12" x14ac:dyDescent="0.25">
      <c r="A309" t="s">
        <v>20</v>
      </c>
      <c r="B309">
        <v>554</v>
      </c>
      <c r="K309" t="s">
        <v>14</v>
      </c>
      <c r="L309">
        <v>94</v>
      </c>
    </row>
    <row r="310" spans="1:12" x14ac:dyDescent="0.25">
      <c r="A310" t="s">
        <v>20</v>
      </c>
      <c r="B310">
        <v>135</v>
      </c>
      <c r="K310" t="s">
        <v>14</v>
      </c>
      <c r="L310">
        <v>33</v>
      </c>
    </row>
    <row r="311" spans="1:12" x14ac:dyDescent="0.25">
      <c r="A311" t="s">
        <v>20</v>
      </c>
      <c r="B311">
        <v>122</v>
      </c>
      <c r="K311" t="s">
        <v>14</v>
      </c>
      <c r="L311">
        <v>1</v>
      </c>
    </row>
    <row r="312" spans="1:12" x14ac:dyDescent="0.25">
      <c r="A312" t="s">
        <v>20</v>
      </c>
      <c r="B312">
        <v>221</v>
      </c>
      <c r="K312" t="s">
        <v>14</v>
      </c>
      <c r="L312">
        <v>31</v>
      </c>
    </row>
    <row r="313" spans="1:12" x14ac:dyDescent="0.25">
      <c r="A313" t="s">
        <v>20</v>
      </c>
      <c r="B313">
        <v>126</v>
      </c>
      <c r="K313" t="s">
        <v>14</v>
      </c>
      <c r="L313">
        <v>35</v>
      </c>
    </row>
    <row r="314" spans="1:12" x14ac:dyDescent="0.25">
      <c r="A314" t="s">
        <v>20</v>
      </c>
      <c r="B314">
        <v>1022</v>
      </c>
      <c r="K314" t="s">
        <v>14</v>
      </c>
      <c r="L314">
        <v>63</v>
      </c>
    </row>
    <row r="315" spans="1:12" x14ac:dyDescent="0.25">
      <c r="A315" t="s">
        <v>20</v>
      </c>
      <c r="B315">
        <v>3177</v>
      </c>
      <c r="K315" t="s">
        <v>14</v>
      </c>
      <c r="L315">
        <v>526</v>
      </c>
    </row>
    <row r="316" spans="1:12" x14ac:dyDescent="0.25">
      <c r="A316" t="s">
        <v>20</v>
      </c>
      <c r="B316">
        <v>198</v>
      </c>
      <c r="K316" t="s">
        <v>14</v>
      </c>
      <c r="L316">
        <v>121</v>
      </c>
    </row>
    <row r="317" spans="1:12" x14ac:dyDescent="0.25">
      <c r="A317" t="s">
        <v>20</v>
      </c>
      <c r="B317">
        <v>85</v>
      </c>
      <c r="K317" t="s">
        <v>14</v>
      </c>
      <c r="L317">
        <v>67</v>
      </c>
    </row>
    <row r="318" spans="1:12" x14ac:dyDescent="0.25">
      <c r="A318" t="s">
        <v>20</v>
      </c>
      <c r="B318">
        <v>3596</v>
      </c>
      <c r="K318" t="s">
        <v>14</v>
      </c>
      <c r="L318">
        <v>57</v>
      </c>
    </row>
    <row r="319" spans="1:12" x14ac:dyDescent="0.25">
      <c r="A319" t="s">
        <v>20</v>
      </c>
      <c r="B319">
        <v>244</v>
      </c>
      <c r="K319" t="s">
        <v>14</v>
      </c>
      <c r="L319">
        <v>1229</v>
      </c>
    </row>
    <row r="320" spans="1:12" x14ac:dyDescent="0.25">
      <c r="A320" t="s">
        <v>20</v>
      </c>
      <c r="B320">
        <v>5180</v>
      </c>
      <c r="K320" t="s">
        <v>14</v>
      </c>
      <c r="L320">
        <v>12</v>
      </c>
    </row>
    <row r="321" spans="1:12" x14ac:dyDescent="0.25">
      <c r="A321" t="s">
        <v>20</v>
      </c>
      <c r="B321">
        <v>589</v>
      </c>
      <c r="K321" t="s">
        <v>14</v>
      </c>
      <c r="L321">
        <v>452</v>
      </c>
    </row>
    <row r="322" spans="1:12" x14ac:dyDescent="0.25">
      <c r="A322" t="s">
        <v>20</v>
      </c>
      <c r="B322">
        <v>2725</v>
      </c>
      <c r="K322" t="s">
        <v>14</v>
      </c>
      <c r="L322">
        <v>1886</v>
      </c>
    </row>
    <row r="323" spans="1:12" x14ac:dyDescent="0.25">
      <c r="A323" t="s">
        <v>20</v>
      </c>
      <c r="B323">
        <v>300</v>
      </c>
      <c r="K323" t="s">
        <v>14</v>
      </c>
      <c r="L323">
        <v>1825</v>
      </c>
    </row>
    <row r="324" spans="1:12" x14ac:dyDescent="0.25">
      <c r="A324" t="s">
        <v>20</v>
      </c>
      <c r="B324">
        <v>144</v>
      </c>
      <c r="K324" t="s">
        <v>14</v>
      </c>
      <c r="L324">
        <v>31</v>
      </c>
    </row>
    <row r="325" spans="1:12" x14ac:dyDescent="0.25">
      <c r="A325" t="s">
        <v>20</v>
      </c>
      <c r="B325">
        <v>87</v>
      </c>
      <c r="K325" t="s">
        <v>14</v>
      </c>
      <c r="L325">
        <v>107</v>
      </c>
    </row>
    <row r="326" spans="1:12" x14ac:dyDescent="0.25">
      <c r="A326" t="s">
        <v>20</v>
      </c>
      <c r="B326">
        <v>3116</v>
      </c>
      <c r="K326" t="s">
        <v>14</v>
      </c>
      <c r="L326">
        <v>27</v>
      </c>
    </row>
    <row r="327" spans="1:12" x14ac:dyDescent="0.25">
      <c r="A327" t="s">
        <v>20</v>
      </c>
      <c r="B327">
        <v>909</v>
      </c>
      <c r="K327" t="s">
        <v>14</v>
      </c>
      <c r="L327">
        <v>1221</v>
      </c>
    </row>
    <row r="328" spans="1:12" x14ac:dyDescent="0.25">
      <c r="A328" t="s">
        <v>20</v>
      </c>
      <c r="B328">
        <v>1613</v>
      </c>
      <c r="K328" t="s">
        <v>14</v>
      </c>
      <c r="L328">
        <v>1</v>
      </c>
    </row>
    <row r="329" spans="1:12" x14ac:dyDescent="0.25">
      <c r="A329" t="s">
        <v>20</v>
      </c>
      <c r="B329">
        <v>136</v>
      </c>
      <c r="K329" t="s">
        <v>14</v>
      </c>
      <c r="L329">
        <v>16</v>
      </c>
    </row>
    <row r="330" spans="1:12" x14ac:dyDescent="0.25">
      <c r="A330" t="s">
        <v>20</v>
      </c>
      <c r="B330">
        <v>130</v>
      </c>
      <c r="K330" t="s">
        <v>14</v>
      </c>
      <c r="L330">
        <v>41</v>
      </c>
    </row>
    <row r="331" spans="1:12" x14ac:dyDescent="0.25">
      <c r="A331" t="s">
        <v>20</v>
      </c>
      <c r="B331">
        <v>102</v>
      </c>
      <c r="K331" t="s">
        <v>14</v>
      </c>
      <c r="L331">
        <v>523</v>
      </c>
    </row>
    <row r="332" spans="1:12" x14ac:dyDescent="0.25">
      <c r="A332" t="s">
        <v>20</v>
      </c>
      <c r="B332">
        <v>4006</v>
      </c>
      <c r="K332" t="s">
        <v>14</v>
      </c>
      <c r="L332">
        <v>141</v>
      </c>
    </row>
    <row r="333" spans="1:12" x14ac:dyDescent="0.25">
      <c r="A333" t="s">
        <v>20</v>
      </c>
      <c r="B333">
        <v>1629</v>
      </c>
      <c r="K333" t="s">
        <v>14</v>
      </c>
      <c r="L333">
        <v>52</v>
      </c>
    </row>
    <row r="334" spans="1:12" x14ac:dyDescent="0.25">
      <c r="A334" t="s">
        <v>20</v>
      </c>
      <c r="B334">
        <v>2188</v>
      </c>
      <c r="K334" t="s">
        <v>14</v>
      </c>
      <c r="L334">
        <v>225</v>
      </c>
    </row>
    <row r="335" spans="1:12" x14ac:dyDescent="0.25">
      <c r="A335" t="s">
        <v>20</v>
      </c>
      <c r="B335">
        <v>2409</v>
      </c>
      <c r="K335" t="s">
        <v>14</v>
      </c>
      <c r="L335">
        <v>38</v>
      </c>
    </row>
    <row r="336" spans="1:12" x14ac:dyDescent="0.25">
      <c r="A336" t="s">
        <v>20</v>
      </c>
      <c r="B336">
        <v>194</v>
      </c>
      <c r="K336" t="s">
        <v>14</v>
      </c>
      <c r="L336">
        <v>15</v>
      </c>
    </row>
    <row r="337" spans="1:12" x14ac:dyDescent="0.25">
      <c r="A337" t="s">
        <v>20</v>
      </c>
      <c r="B337">
        <v>1140</v>
      </c>
      <c r="K337" t="s">
        <v>14</v>
      </c>
      <c r="L337">
        <v>37</v>
      </c>
    </row>
    <row r="338" spans="1:12" x14ac:dyDescent="0.25">
      <c r="A338" t="s">
        <v>20</v>
      </c>
      <c r="B338">
        <v>102</v>
      </c>
      <c r="K338" t="s">
        <v>14</v>
      </c>
      <c r="L338">
        <v>112</v>
      </c>
    </row>
    <row r="339" spans="1:12" x14ac:dyDescent="0.25">
      <c r="A339" t="s">
        <v>20</v>
      </c>
      <c r="B339">
        <v>2857</v>
      </c>
      <c r="K339" t="s">
        <v>14</v>
      </c>
      <c r="L339">
        <v>21</v>
      </c>
    </row>
    <row r="340" spans="1:12" x14ac:dyDescent="0.25">
      <c r="A340" t="s">
        <v>20</v>
      </c>
      <c r="B340">
        <v>107</v>
      </c>
      <c r="K340" t="s">
        <v>14</v>
      </c>
      <c r="L340">
        <v>67</v>
      </c>
    </row>
    <row r="341" spans="1:12" x14ac:dyDescent="0.25">
      <c r="A341" t="s">
        <v>20</v>
      </c>
      <c r="B341">
        <v>160</v>
      </c>
      <c r="K341" t="s">
        <v>14</v>
      </c>
      <c r="L341">
        <v>78</v>
      </c>
    </row>
    <row r="342" spans="1:12" x14ac:dyDescent="0.25">
      <c r="A342" t="s">
        <v>20</v>
      </c>
      <c r="B342">
        <v>2230</v>
      </c>
      <c r="K342" t="s">
        <v>14</v>
      </c>
      <c r="L342">
        <v>67</v>
      </c>
    </row>
    <row r="343" spans="1:12" x14ac:dyDescent="0.25">
      <c r="A343" t="s">
        <v>20</v>
      </c>
      <c r="B343">
        <v>316</v>
      </c>
      <c r="K343" t="s">
        <v>14</v>
      </c>
      <c r="L343">
        <v>263</v>
      </c>
    </row>
    <row r="344" spans="1:12" x14ac:dyDescent="0.25">
      <c r="A344" t="s">
        <v>20</v>
      </c>
      <c r="B344">
        <v>117</v>
      </c>
      <c r="K344" t="s">
        <v>14</v>
      </c>
      <c r="L344">
        <v>1691</v>
      </c>
    </row>
    <row r="345" spans="1:12" x14ac:dyDescent="0.25">
      <c r="A345" t="s">
        <v>20</v>
      </c>
      <c r="B345">
        <v>6406</v>
      </c>
      <c r="K345" t="s">
        <v>14</v>
      </c>
      <c r="L345">
        <v>181</v>
      </c>
    </row>
    <row r="346" spans="1:12" x14ac:dyDescent="0.25">
      <c r="A346" t="s">
        <v>20</v>
      </c>
      <c r="B346">
        <v>192</v>
      </c>
      <c r="K346" t="s">
        <v>14</v>
      </c>
      <c r="L346">
        <v>13</v>
      </c>
    </row>
    <row r="347" spans="1:12" x14ac:dyDescent="0.25">
      <c r="A347" t="s">
        <v>20</v>
      </c>
      <c r="B347">
        <v>26</v>
      </c>
      <c r="K347" t="s">
        <v>14</v>
      </c>
      <c r="L347">
        <v>1</v>
      </c>
    </row>
    <row r="348" spans="1:12" x14ac:dyDescent="0.25">
      <c r="A348" t="s">
        <v>20</v>
      </c>
      <c r="B348">
        <v>723</v>
      </c>
      <c r="K348" t="s">
        <v>14</v>
      </c>
      <c r="L348">
        <v>21</v>
      </c>
    </row>
    <row r="349" spans="1:12" x14ac:dyDescent="0.25">
      <c r="A349" t="s">
        <v>20</v>
      </c>
      <c r="B349">
        <v>170</v>
      </c>
      <c r="K349" t="s">
        <v>14</v>
      </c>
      <c r="L349">
        <v>830</v>
      </c>
    </row>
    <row r="350" spans="1:12" x14ac:dyDescent="0.25">
      <c r="A350" t="s">
        <v>20</v>
      </c>
      <c r="B350">
        <v>238</v>
      </c>
      <c r="K350" t="s">
        <v>14</v>
      </c>
      <c r="L350">
        <v>130</v>
      </c>
    </row>
    <row r="351" spans="1:12" x14ac:dyDescent="0.25">
      <c r="A351" t="s">
        <v>20</v>
      </c>
      <c r="B351">
        <v>55</v>
      </c>
      <c r="K351" t="s">
        <v>14</v>
      </c>
      <c r="L351">
        <v>55</v>
      </c>
    </row>
    <row r="352" spans="1:12" x14ac:dyDescent="0.25">
      <c r="A352" t="s">
        <v>20</v>
      </c>
      <c r="B352">
        <v>128</v>
      </c>
      <c r="K352" t="s">
        <v>14</v>
      </c>
      <c r="L352">
        <v>114</v>
      </c>
    </row>
    <row r="353" spans="1:12" x14ac:dyDescent="0.25">
      <c r="A353" t="s">
        <v>20</v>
      </c>
      <c r="B353">
        <v>2144</v>
      </c>
      <c r="K353" t="s">
        <v>14</v>
      </c>
      <c r="L353">
        <v>594</v>
      </c>
    </row>
    <row r="354" spans="1:12" x14ac:dyDescent="0.25">
      <c r="A354" t="s">
        <v>20</v>
      </c>
      <c r="B354">
        <v>2693</v>
      </c>
      <c r="K354" t="s">
        <v>14</v>
      </c>
      <c r="L354">
        <v>24</v>
      </c>
    </row>
    <row r="355" spans="1:12" x14ac:dyDescent="0.25">
      <c r="A355" t="s">
        <v>20</v>
      </c>
      <c r="B355">
        <v>432</v>
      </c>
      <c r="K355" t="s">
        <v>14</v>
      </c>
      <c r="L355">
        <v>252</v>
      </c>
    </row>
    <row r="356" spans="1:12" x14ac:dyDescent="0.25">
      <c r="A356" t="s">
        <v>20</v>
      </c>
      <c r="B356">
        <v>189</v>
      </c>
      <c r="K356" t="s">
        <v>14</v>
      </c>
      <c r="L356">
        <v>67</v>
      </c>
    </row>
    <row r="357" spans="1:12" x14ac:dyDescent="0.25">
      <c r="A357" t="s">
        <v>20</v>
      </c>
      <c r="B357">
        <v>154</v>
      </c>
      <c r="K357" t="s">
        <v>14</v>
      </c>
      <c r="L357">
        <v>742</v>
      </c>
    </row>
    <row r="358" spans="1:12" x14ac:dyDescent="0.25">
      <c r="A358" t="s">
        <v>20</v>
      </c>
      <c r="B358">
        <v>96</v>
      </c>
      <c r="K358" t="s">
        <v>14</v>
      </c>
      <c r="L358">
        <v>75</v>
      </c>
    </row>
    <row r="359" spans="1:12" x14ac:dyDescent="0.25">
      <c r="A359" t="s">
        <v>20</v>
      </c>
      <c r="B359">
        <v>3063</v>
      </c>
      <c r="K359" t="s">
        <v>14</v>
      </c>
      <c r="L359">
        <v>4405</v>
      </c>
    </row>
    <row r="360" spans="1:12" x14ac:dyDescent="0.25">
      <c r="A360" t="s">
        <v>20</v>
      </c>
      <c r="B360">
        <v>2266</v>
      </c>
      <c r="K360" t="s">
        <v>14</v>
      </c>
      <c r="L360">
        <v>92</v>
      </c>
    </row>
    <row r="361" spans="1:12" x14ac:dyDescent="0.25">
      <c r="A361" t="s">
        <v>20</v>
      </c>
      <c r="B361">
        <v>194</v>
      </c>
      <c r="K361" t="s">
        <v>14</v>
      </c>
      <c r="L361">
        <v>64</v>
      </c>
    </row>
    <row r="362" spans="1:12" x14ac:dyDescent="0.25">
      <c r="A362" t="s">
        <v>20</v>
      </c>
      <c r="B362">
        <v>129</v>
      </c>
      <c r="K362" t="s">
        <v>14</v>
      </c>
      <c r="L362">
        <v>64</v>
      </c>
    </row>
    <row r="363" spans="1:12" x14ac:dyDescent="0.25">
      <c r="A363" t="s">
        <v>20</v>
      </c>
      <c r="B363">
        <v>375</v>
      </c>
      <c r="K363" t="s">
        <v>14</v>
      </c>
      <c r="L363">
        <v>842</v>
      </c>
    </row>
    <row r="364" spans="1:12" x14ac:dyDescent="0.25">
      <c r="A364" t="s">
        <v>20</v>
      </c>
      <c r="B364">
        <v>409</v>
      </c>
      <c r="K364" t="s">
        <v>14</v>
      </c>
      <c r="L364">
        <v>112</v>
      </c>
    </row>
    <row r="365" spans="1:12" x14ac:dyDescent="0.25">
      <c r="A365" t="s">
        <v>20</v>
      </c>
      <c r="B365">
        <v>234</v>
      </c>
      <c r="K365" t="s">
        <v>14</v>
      </c>
      <c r="L365">
        <v>374</v>
      </c>
    </row>
    <row r="366" spans="1:12" x14ac:dyDescent="0.25">
      <c r="A366" t="s">
        <v>20</v>
      </c>
      <c r="B366">
        <v>3016</v>
      </c>
    </row>
    <row r="367" spans="1:12" x14ac:dyDescent="0.25">
      <c r="A367" t="s">
        <v>20</v>
      </c>
      <c r="B367">
        <v>264</v>
      </c>
    </row>
    <row r="368" spans="1:12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autoFilter ref="A1:B566" xr:uid="{C3AB89E6-D566-44DD-A781-3B063AFCCDAF}"/>
  <conditionalFormatting sqref="A1:A566">
    <cfRule type="containsText" dxfId="84" priority="5" operator="containsText" text="Live">
      <formula>NOT(ISERROR(SEARCH("Live",A1)))</formula>
    </cfRule>
    <cfRule type="containsText" dxfId="83" priority="6" operator="containsText" text="Cancel">
      <formula>NOT(ISERROR(SEARCH("Cancel",A1)))</formula>
    </cfRule>
    <cfRule type="containsText" dxfId="82" priority="7" operator="containsText" text="Successful">
      <formula>NOT(ISERROR(SEARCH("Successful",A1)))</formula>
    </cfRule>
    <cfRule type="containsText" dxfId="81" priority="8" operator="containsText" text="Fail">
      <formula>NOT(ISERROR(SEARCH("Fail",A1)))</formula>
    </cfRule>
  </conditionalFormatting>
  <conditionalFormatting sqref="K1:K365">
    <cfRule type="containsText" dxfId="80" priority="1" operator="containsText" text="Live">
      <formula>NOT(ISERROR(SEARCH("Live",K1)))</formula>
    </cfRule>
    <cfRule type="containsText" dxfId="79" priority="2" operator="containsText" text="Cancel">
      <formula>NOT(ISERROR(SEARCH("Cancel",K1)))</formula>
    </cfRule>
    <cfRule type="containsText" dxfId="78" priority="3" operator="containsText" text="Successful">
      <formula>NOT(ISERROR(SEARCH("Successful",K1)))</formula>
    </cfRule>
    <cfRule type="containsText" dxfId="77" priority="4" operator="containsText" text="Fail">
      <formula>NOT(ISERROR(SEARCH("Fail",K1)))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parent category</vt:lpstr>
      <vt:lpstr>Sub_Category</vt:lpstr>
      <vt:lpstr>Sheet2</vt:lpstr>
      <vt:lpstr>outcome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Aygyul Nardelli</cp:lastModifiedBy>
  <dcterms:created xsi:type="dcterms:W3CDTF">2021-09-29T18:52:28Z</dcterms:created>
  <dcterms:modified xsi:type="dcterms:W3CDTF">2023-10-05T20:45:51Z</dcterms:modified>
</cp:coreProperties>
</file>