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gandh\Desktop\Excel practice records\"/>
    </mc:Choice>
  </mc:AlternateContent>
  <xr:revisionPtr revIDLastSave="0" documentId="8_{907FB365-FA04-407E-BCCB-68C784F1D9EE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Task-1" sheetId="1" r:id="rId1"/>
    <sheet name="Task-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0" i="2" l="1"/>
  <c r="G87" i="2"/>
  <c r="G84" i="2"/>
  <c r="G81" i="2"/>
  <c r="G78" i="2"/>
  <c r="G75" i="2"/>
  <c r="G72" i="2"/>
  <c r="G69" i="2"/>
  <c r="G66" i="2"/>
  <c r="G63" i="2"/>
  <c r="G60" i="2"/>
  <c r="G57" i="2"/>
  <c r="G54" i="2"/>
  <c r="G51" i="2"/>
  <c r="G48" i="2"/>
  <c r="G45" i="2"/>
  <c r="G42" i="2"/>
  <c r="G39" i="2"/>
  <c r="G36" i="2"/>
  <c r="G33" i="2"/>
  <c r="G30" i="2"/>
  <c r="G27" i="2"/>
  <c r="G24" i="2"/>
  <c r="G21" i="2"/>
  <c r="G18" i="2"/>
  <c r="G15" i="2"/>
  <c r="G12" i="2"/>
  <c r="G9" i="2"/>
  <c r="G6" i="2"/>
  <c r="G3" i="2"/>
  <c r="I3" i="1"/>
  <c r="I6" i="1"/>
  <c r="I9" i="1"/>
  <c r="I12" i="1"/>
  <c r="I23" i="1"/>
  <c r="J19" i="1"/>
  <c r="J18" i="1"/>
  <c r="J20" i="1" s="1"/>
  <c r="J17" i="1"/>
  <c r="I20" i="1"/>
  <c r="I19" i="1"/>
  <c r="I18" i="1"/>
  <c r="I17" i="1"/>
</calcChain>
</file>

<file path=xl/sharedStrings.xml><?xml version="1.0" encoding="utf-8"?>
<sst xmlns="http://schemas.openxmlformats.org/spreadsheetml/2006/main" count="149" uniqueCount="75">
  <si>
    <t>Monthly Sales made in quantity</t>
  </si>
  <si>
    <t>Salesperson</t>
  </si>
  <si>
    <t>Product</t>
  </si>
  <si>
    <t>April</t>
  </si>
  <si>
    <t>May</t>
  </si>
  <si>
    <t>June</t>
  </si>
  <si>
    <t>July</t>
  </si>
  <si>
    <t>1. Calculate the total quantity of Sofa sold by Maya</t>
  </si>
  <si>
    <t>Arjun</t>
  </si>
  <si>
    <t>Sofa</t>
  </si>
  <si>
    <t>Answer</t>
  </si>
  <si>
    <t>Priya</t>
  </si>
  <si>
    <t>Dressing Table</t>
  </si>
  <si>
    <t>Rahul</t>
  </si>
  <si>
    <t>2. What is the average quantity of Dressing Table sold by Rohan</t>
  </si>
  <si>
    <t>Maya</t>
  </si>
  <si>
    <t>Rohan</t>
  </si>
  <si>
    <t>Pooja</t>
  </si>
  <si>
    <t>3. Calculate the maximum quantity sold in the month of July</t>
  </si>
  <si>
    <t>Vikram</t>
  </si>
  <si>
    <t>Anjali</t>
  </si>
  <si>
    <t>Aryan</t>
  </si>
  <si>
    <t>4. Calculate the minimum quantity sold in the month of May</t>
  </si>
  <si>
    <t>Nisha</t>
  </si>
  <si>
    <t>5. Fill the following 2 tables and also check the answer-</t>
  </si>
  <si>
    <t>Table -1</t>
  </si>
  <si>
    <t>Functions</t>
  </si>
  <si>
    <t>Sum</t>
  </si>
  <si>
    <t>Average</t>
  </si>
  <si>
    <t>Count</t>
  </si>
  <si>
    <t>Check</t>
  </si>
  <si>
    <t>6. Calculate the lowest sales quantity achieved by Anjali</t>
  </si>
  <si>
    <t>Customer Name</t>
  </si>
  <si>
    <t>Clothes</t>
  </si>
  <si>
    <t>Monthly Sales (in Rs.)</t>
  </si>
  <si>
    <t>Aditya</t>
  </si>
  <si>
    <t>Top</t>
  </si>
  <si>
    <t>1. Find the total amount spent by Aditya.</t>
  </si>
  <si>
    <t>Shreya</t>
  </si>
  <si>
    <t>Skirt</t>
  </si>
  <si>
    <t>2.Calculate the total amount spent on the purchase of Sundress.</t>
  </si>
  <si>
    <t>Rajesh</t>
  </si>
  <si>
    <t>Prateek</t>
  </si>
  <si>
    <t>3.What is the total amount spent by Rajesh on Sundress?</t>
  </si>
  <si>
    <t>Jeans</t>
  </si>
  <si>
    <t>Sundress</t>
  </si>
  <si>
    <t>4. What is the average amount spent for the purchase of Pants?</t>
  </si>
  <si>
    <t>5.What is the average amount spent by Shreya?</t>
  </si>
  <si>
    <t>Pants</t>
  </si>
  <si>
    <t>6. Calculate the average amount spent by Aditya to purchase Pants</t>
  </si>
  <si>
    <t>Mohan</t>
  </si>
  <si>
    <t>7.Count the number of times skirt was purchased by Prateek.</t>
  </si>
  <si>
    <t xml:space="preserve">8. Count the number of times top was purchased in the given data. </t>
  </si>
  <si>
    <t>9. Count the number of times jeans was purchased by Rajesh.</t>
  </si>
  <si>
    <t>10. Find the maximum amount spent on the purchase of skirt by Prateek.</t>
  </si>
  <si>
    <t>11. Find the maximum amount spent on the purchase of clothes by Aditya.</t>
  </si>
  <si>
    <t>12. Find the maximum amount spent on the purchase of sundress by Shreya.</t>
  </si>
  <si>
    <t>13. Find the minimum amount spent on the purchase of top by Aditya.</t>
  </si>
  <si>
    <t>14. Find the minimum amount spent on the purchase of clothes by Prateek.</t>
  </si>
  <si>
    <t>15. Find the minimum amount spent on the purchase of Pants.</t>
  </si>
  <si>
    <t>16. Find the total amount spent on Jeans where all the purchase amounts greater than 1000.</t>
  </si>
  <si>
    <t>17. Find the total amount spent on skirt where all the amounts are lesser than or equal to 900.</t>
  </si>
  <si>
    <t>18. Count the number of times clothes were purchased when amount spent is greater than 500 and less than 1000.</t>
  </si>
  <si>
    <t>19. Count the number of times clothes were purchased when amount spent was not equal to 990 and the clothes were not skirt?</t>
  </si>
  <si>
    <t>20. Find the total amount spent by Shreya where all the amounts spent are greater than or equal to 1100.</t>
  </si>
  <si>
    <t>21. Find the total amount spent by Prateek.</t>
  </si>
  <si>
    <t>22. What is the average amount spent on the purchase of Pants?</t>
  </si>
  <si>
    <t>23. What is the highest amount spent by Mohan.</t>
  </si>
  <si>
    <t>24. Find the number of clothes where amount spent is greater than or equal to 1400.</t>
  </si>
  <si>
    <t>25. Find the number of clothes where amount spent is greater than 0 and less than or equal to 610.</t>
  </si>
  <si>
    <t>26. What is the total amount spent by Aditya on purchasing Pants?</t>
  </si>
  <si>
    <t>27. Find the total amount spent on purchase of tops where all the purchase amounts are less than 1000.</t>
  </si>
  <si>
    <t>28. Find the number of clothes purchased where amount spent is not equal to 320 and are not purchased by Mohan.</t>
  </si>
  <si>
    <t>29. Find the total purchase amount when price is not equal to 530 and purchase is not made for a top.</t>
  </si>
  <si>
    <t>30. What is the average amount spent by Rajesh for purchasing sundress?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</si>
</sst>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color rgb="FF555555"/>
      <name val="-apple-system"/>
    </font>
    <font>
      <sz val="10"/>
      <color theme="1"/>
      <name val="Arial"/>
      <scheme val="minor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0" borderId="0" xfId="0" applyFont="1"/>
    <xf numFmtId="0" fontId="2" fillId="2" borderId="5" xfId="0" applyFont="1" applyFill="1" applyBorder="1"/>
    <xf numFmtId="0" fontId="2" fillId="2" borderId="2" xfId="0" applyFont="1" applyFill="1" applyBorder="1"/>
    <xf numFmtId="0" fontId="1" fillId="0" borderId="1" xfId="0" applyFont="1" applyBorder="1"/>
    <xf numFmtId="0" fontId="4" fillId="0" borderId="5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right"/>
    </xf>
    <xf numFmtId="0" fontId="2" fillId="0" borderId="6" xfId="0" applyFont="1" applyBorder="1"/>
    <xf numFmtId="0" fontId="2" fillId="0" borderId="1" xfId="0" applyFont="1" applyBorder="1"/>
    <xf numFmtId="0" fontId="1" fillId="0" borderId="6" xfId="0" applyFont="1" applyBorder="1"/>
    <xf numFmtId="0" fontId="1" fillId="0" borderId="0" xfId="0" applyFont="1" applyAlignment="1">
      <alignment horizontal="right"/>
    </xf>
    <xf numFmtId="1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2" fillId="2" borderId="7" xfId="0" applyFont="1" applyFill="1" applyBorder="1"/>
    <xf numFmtId="0" fontId="2" fillId="2" borderId="4" xfId="0" applyFont="1" applyFill="1" applyBorder="1"/>
    <xf numFmtId="0" fontId="1" fillId="0" borderId="5" xfId="0" applyFont="1" applyBorder="1"/>
    <xf numFmtId="0" fontId="5" fillId="0" borderId="7" xfId="0" applyFont="1" applyBorder="1"/>
    <xf numFmtId="0" fontId="1" fillId="3" borderId="0" xfId="0" applyFont="1" applyFill="1"/>
    <xf numFmtId="0" fontId="6" fillId="3" borderId="0" xfId="0" applyFont="1" applyFill="1" applyAlignment="1">
      <alignment horizontal="left"/>
    </xf>
    <xf numFmtId="0" fontId="2" fillId="2" borderId="3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941"/>
  <sheetViews>
    <sheetView topLeftCell="A12" workbookViewId="0">
      <selection activeCell="I4" sqref="I4"/>
    </sheetView>
  </sheetViews>
  <sheetFormatPr defaultColWidth="12.6328125" defaultRowHeight="15.75" customHeight="1"/>
  <cols>
    <col min="1" max="1" width="14" customWidth="1"/>
    <col min="10" max="10" width="15.36328125" customWidth="1"/>
  </cols>
  <sheetData>
    <row r="1" spans="1:24">
      <c r="A1" s="1"/>
      <c r="B1" s="2"/>
      <c r="C1" s="22" t="s">
        <v>0</v>
      </c>
      <c r="D1" s="23"/>
      <c r="E1" s="23"/>
      <c r="F1" s="24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3"/>
      <c r="H2" s="3" t="s">
        <v>7</v>
      </c>
      <c r="I2" s="6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>
      <c r="A3" s="7" t="s">
        <v>8</v>
      </c>
      <c r="B3" s="8" t="s">
        <v>9</v>
      </c>
      <c r="C3" s="9">
        <v>11</v>
      </c>
      <c r="D3" s="9">
        <v>13</v>
      </c>
      <c r="E3" s="9">
        <v>12</v>
      </c>
      <c r="F3" s="9">
        <v>5</v>
      </c>
      <c r="G3" s="3"/>
      <c r="H3" s="10" t="s">
        <v>10</v>
      </c>
      <c r="I3" s="9">
        <f>SUM(C6:F6)</f>
        <v>52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5.75" customHeight="1">
      <c r="A4" s="7" t="s">
        <v>11</v>
      </c>
      <c r="B4" s="8" t="s">
        <v>12</v>
      </c>
      <c r="C4" s="9">
        <v>15</v>
      </c>
      <c r="D4" s="9">
        <v>11</v>
      </c>
      <c r="E4" s="9">
        <v>14</v>
      </c>
      <c r="F4" s="9">
        <v>14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5.75" customHeight="1">
      <c r="A5" s="7" t="s">
        <v>13</v>
      </c>
      <c r="B5" s="8" t="s">
        <v>9</v>
      </c>
      <c r="C5" s="9">
        <v>18</v>
      </c>
      <c r="D5" s="9">
        <v>13</v>
      </c>
      <c r="E5" s="9">
        <v>10</v>
      </c>
      <c r="F5" s="9">
        <v>6</v>
      </c>
      <c r="G5" s="3"/>
      <c r="H5" s="3" t="s">
        <v>14</v>
      </c>
      <c r="I5" s="6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>
      <c r="A6" s="7" t="s">
        <v>15</v>
      </c>
      <c r="B6" s="8" t="s">
        <v>9</v>
      </c>
      <c r="C6" s="9">
        <v>20</v>
      </c>
      <c r="D6" s="9">
        <v>14</v>
      </c>
      <c r="E6" s="9">
        <v>5</v>
      </c>
      <c r="F6" s="9">
        <v>13</v>
      </c>
      <c r="G6" s="3"/>
      <c r="H6" s="10" t="s">
        <v>10</v>
      </c>
      <c r="I6" s="9">
        <f>AVERAGE(C7:F7)</f>
        <v>13.25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15.75" customHeight="1">
      <c r="A7" s="7" t="s">
        <v>16</v>
      </c>
      <c r="B7" s="8" t="s">
        <v>12</v>
      </c>
      <c r="C7" s="9">
        <v>19</v>
      </c>
      <c r="D7" s="9">
        <v>15</v>
      </c>
      <c r="E7" s="9">
        <v>8</v>
      </c>
      <c r="F7" s="9">
        <v>11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15.75" customHeight="1">
      <c r="A8" s="7" t="s">
        <v>17</v>
      </c>
      <c r="B8" s="8" t="s">
        <v>9</v>
      </c>
      <c r="C8" s="9">
        <v>16</v>
      </c>
      <c r="D8" s="9">
        <v>12</v>
      </c>
      <c r="E8" s="9">
        <v>10</v>
      </c>
      <c r="F8" s="9">
        <v>10</v>
      </c>
      <c r="G8" s="3"/>
      <c r="H8" s="3" t="s">
        <v>18</v>
      </c>
      <c r="I8" s="6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>
      <c r="A9" s="7" t="s">
        <v>19</v>
      </c>
      <c r="B9" s="8" t="s">
        <v>9</v>
      </c>
      <c r="C9" s="9">
        <v>6</v>
      </c>
      <c r="D9" s="9">
        <v>20</v>
      </c>
      <c r="E9" s="9">
        <v>17</v>
      </c>
      <c r="F9" s="9">
        <v>6</v>
      </c>
      <c r="G9" s="3"/>
      <c r="H9" s="10" t="s">
        <v>10</v>
      </c>
      <c r="I9" s="9">
        <f>MAX(F3:F12)</f>
        <v>19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15.75" customHeight="1">
      <c r="A10" s="7" t="s">
        <v>20</v>
      </c>
      <c r="B10" s="8" t="s">
        <v>9</v>
      </c>
      <c r="C10" s="9">
        <v>7</v>
      </c>
      <c r="D10" s="9">
        <v>6</v>
      </c>
      <c r="E10" s="9">
        <v>6</v>
      </c>
      <c r="F10" s="9">
        <v>5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15.75" customHeight="1">
      <c r="A11" s="7" t="s">
        <v>21</v>
      </c>
      <c r="B11" s="8" t="s">
        <v>12</v>
      </c>
      <c r="C11" s="9">
        <v>10</v>
      </c>
      <c r="D11" s="9">
        <v>19</v>
      </c>
      <c r="E11" s="9">
        <v>19</v>
      </c>
      <c r="F11" s="9">
        <v>9</v>
      </c>
      <c r="G11" s="3"/>
      <c r="H11" s="3" t="s">
        <v>22</v>
      </c>
      <c r="I11" s="6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>
      <c r="A12" s="7" t="s">
        <v>23</v>
      </c>
      <c r="B12" s="8" t="s">
        <v>12</v>
      </c>
      <c r="C12" s="9">
        <v>16</v>
      </c>
      <c r="D12" s="9">
        <v>12</v>
      </c>
      <c r="E12" s="9">
        <v>7</v>
      </c>
      <c r="F12" s="9">
        <v>19</v>
      </c>
      <c r="G12" s="3"/>
      <c r="H12" s="10" t="s">
        <v>10</v>
      </c>
      <c r="I12" s="9">
        <f>MIN(D3:D12)</f>
        <v>6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ht="15.75" customHeight="1">
      <c r="A14" s="3"/>
      <c r="B14" s="3"/>
      <c r="C14" s="3"/>
      <c r="D14" s="3"/>
      <c r="E14" s="3"/>
      <c r="F14" s="3"/>
      <c r="G14" s="3"/>
      <c r="H14" s="3" t="s">
        <v>24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>
      <c r="A15" s="3"/>
      <c r="B15" s="3"/>
      <c r="C15" s="3"/>
      <c r="D15" s="3"/>
      <c r="E15" s="3"/>
      <c r="F15" s="3"/>
      <c r="G15" s="3"/>
      <c r="H15" s="11" t="s">
        <v>25</v>
      </c>
      <c r="I15" s="6"/>
      <c r="J15" s="6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>
      <c r="A16" s="3"/>
      <c r="B16" s="3"/>
      <c r="C16" s="3"/>
      <c r="D16" s="3"/>
      <c r="E16" s="3"/>
      <c r="F16" s="3"/>
      <c r="G16" s="12"/>
      <c r="H16" s="5" t="s">
        <v>26</v>
      </c>
      <c r="I16" s="5" t="s">
        <v>3</v>
      </c>
      <c r="J16" s="5" t="s">
        <v>6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15.75" customHeight="1">
      <c r="A17" s="3"/>
      <c r="B17" s="3"/>
      <c r="C17" s="3"/>
      <c r="D17" s="3"/>
      <c r="E17" s="3"/>
      <c r="F17" s="3"/>
      <c r="G17" s="3"/>
      <c r="H17" s="3" t="s">
        <v>27</v>
      </c>
      <c r="I17" s="13">
        <f>SUM(C3:C12)</f>
        <v>138</v>
      </c>
      <c r="J17" s="13">
        <f>SUM(F3:F12)</f>
        <v>98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15.75" customHeight="1">
      <c r="A18" s="3"/>
      <c r="B18" s="3"/>
      <c r="C18" s="3"/>
      <c r="D18" s="3"/>
      <c r="E18" s="3"/>
      <c r="F18" s="3"/>
      <c r="G18" s="3"/>
      <c r="H18" s="3" t="s">
        <v>28</v>
      </c>
      <c r="I18" s="13">
        <f>AVERAGE(C3:C12)</f>
        <v>13.8</v>
      </c>
      <c r="J18" s="13">
        <f>AVERAGE(F3:F12)</f>
        <v>9.8000000000000007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15.75" customHeight="1">
      <c r="A19" s="3"/>
      <c r="B19" s="3"/>
      <c r="C19" s="3"/>
      <c r="D19" s="3"/>
      <c r="E19" s="3"/>
      <c r="F19" s="3"/>
      <c r="G19" s="3"/>
      <c r="H19" s="3" t="s">
        <v>29</v>
      </c>
      <c r="I19" s="13">
        <f>COUNT(C3:C12)</f>
        <v>10</v>
      </c>
      <c r="J19" s="13">
        <f>COUNT(F3:F12)</f>
        <v>10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12.5">
      <c r="A20" s="3"/>
      <c r="B20" s="3"/>
      <c r="C20" s="3"/>
      <c r="D20" s="3"/>
      <c r="E20" s="3"/>
      <c r="F20" s="3"/>
      <c r="G20" s="3"/>
      <c r="H20" s="3" t="s">
        <v>30</v>
      </c>
      <c r="I20" s="14">
        <f>I17-(I18*I19)</f>
        <v>0</v>
      </c>
      <c r="J20" s="14">
        <f>J17-(J18*J19)</f>
        <v>0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12.5">
      <c r="A21" s="3"/>
      <c r="B21" s="3"/>
      <c r="C21" s="3"/>
      <c r="D21" s="3"/>
      <c r="E21" s="3"/>
      <c r="F21" s="3"/>
      <c r="G21" s="3"/>
      <c r="H21" s="3"/>
      <c r="I21" s="15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12.5">
      <c r="A22" s="3"/>
      <c r="B22" s="3"/>
      <c r="C22" s="3"/>
      <c r="D22" s="3"/>
      <c r="E22" s="3"/>
      <c r="F22" s="3"/>
      <c r="G22" s="3"/>
      <c r="H22" s="3" t="s">
        <v>31</v>
      </c>
      <c r="I22" s="6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13">
      <c r="A23" s="3"/>
      <c r="B23" s="3"/>
      <c r="C23" s="3"/>
      <c r="D23" s="3"/>
      <c r="E23" s="3"/>
      <c r="F23" s="3"/>
      <c r="G23" s="3"/>
      <c r="H23" s="10" t="s">
        <v>10</v>
      </c>
      <c r="I23" s="9">
        <f>MIN(C10:F10)</f>
        <v>5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ht="12.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12.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12.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12.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12.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12.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12.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12.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12.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ht="12.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12.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ht="12.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12.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ht="12.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ht="12.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ht="12.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ht="12.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12.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ht="12.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ht="12.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ht="12.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ht="12.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ht="12.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ht="12.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ht="12.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ht="12.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ht="12.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ht="12.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ht="12.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ht="12.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ht="12.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ht="12.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ht="12.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ht="12.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ht="12.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ht="12.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ht="12.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ht="12.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ht="12.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ht="12.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ht="12.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ht="12.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ht="12.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ht="12.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ht="12.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ht="12.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12.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ht="12.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12.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12.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12.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12.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12.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12.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12.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12.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12.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12.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12.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12.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12.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12.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12.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12.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12.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12.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12.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12.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12.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12.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12.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12.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12.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12.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12.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12.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12.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12.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12.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12.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12.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12.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12.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12.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12.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12.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12.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12.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ht="12.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ht="12.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ht="12.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12.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ht="12.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ht="12.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12.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12.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12.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12.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12.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ht="12.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ht="12.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ht="12.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ht="12.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ht="12.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ht="12.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ht="12.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ht="12.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ht="12.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ht="12.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ht="12.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ht="12.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ht="12.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ht="12.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ht="12.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ht="12.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ht="12.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ht="12.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ht="12.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ht="12.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ht="12.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ht="12.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ht="12.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ht="12.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ht="12.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ht="12.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ht="12.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ht="12.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ht="12.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ht="12.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ht="12.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ht="12.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ht="12.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ht="12.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ht="12.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ht="12.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ht="12.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ht="12.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ht="12.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ht="12.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ht="12.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ht="12.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ht="12.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ht="12.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ht="12.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ht="12.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ht="12.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ht="12.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ht="12.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ht="12.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ht="12.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ht="12.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ht="12.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ht="12.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ht="12.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ht="12.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ht="12.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ht="12.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ht="12.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ht="12.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ht="12.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ht="12.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ht="12.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ht="12.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ht="12.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ht="12.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ht="12.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ht="12.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ht="12.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ht="12.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ht="12.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ht="12.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ht="12.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ht="12.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ht="12.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ht="12.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ht="12.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ht="12.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ht="12.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ht="12.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ht="12.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ht="12.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ht="12.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ht="12.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ht="12.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ht="12.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ht="12.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ht="12.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ht="12.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ht="12.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ht="12.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ht="12.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ht="12.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ht="12.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ht="12.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ht="12.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ht="12.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ht="12.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ht="12.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ht="12.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ht="12.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ht="12.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ht="12.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ht="12.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ht="12.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ht="12.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ht="12.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ht="12.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ht="12.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ht="12.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ht="12.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ht="12.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ht="12.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ht="12.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ht="12.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ht="12.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ht="12.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ht="12.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ht="12.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ht="12.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ht="12.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ht="12.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ht="12.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ht="12.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ht="12.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ht="12.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ht="12.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ht="12.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ht="12.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ht="12.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ht="12.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ht="12.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ht="12.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ht="12.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ht="12.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ht="12.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ht="12.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ht="12.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ht="12.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ht="12.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ht="12.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ht="12.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ht="12.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ht="12.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ht="12.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ht="12.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ht="12.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ht="12.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ht="12.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ht="12.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ht="12.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ht="12.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ht="12.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ht="12.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ht="12.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ht="12.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ht="12.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ht="12.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ht="12.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ht="12.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ht="12.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ht="12.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ht="12.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ht="12.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ht="12.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ht="12.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ht="12.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ht="12.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ht="12.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ht="12.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ht="12.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ht="12.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ht="12.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ht="12.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ht="12.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ht="12.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ht="12.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ht="12.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ht="12.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ht="12.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ht="12.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ht="12.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ht="12.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ht="12.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ht="12.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ht="12.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ht="12.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ht="12.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ht="12.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ht="12.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ht="12.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ht="12.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ht="12.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ht="12.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ht="12.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ht="12.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ht="12.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ht="12.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ht="12.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ht="12.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ht="12.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ht="12.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ht="12.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ht="12.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ht="12.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ht="12.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ht="12.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ht="12.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ht="12.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ht="12.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ht="12.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ht="12.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ht="12.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ht="12.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ht="12.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ht="12.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ht="12.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ht="12.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ht="12.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ht="12.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ht="12.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ht="12.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ht="12.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ht="12.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ht="12.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ht="12.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ht="12.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ht="12.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ht="12.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ht="12.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ht="12.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ht="12.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ht="12.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ht="12.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ht="12.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ht="12.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ht="12.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ht="12.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ht="12.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ht="12.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ht="12.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ht="12.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ht="12.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ht="12.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ht="12.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ht="12.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ht="12.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ht="12.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ht="12.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ht="12.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ht="12.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ht="12.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ht="12.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ht="12.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ht="12.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ht="12.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ht="12.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ht="12.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ht="12.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ht="12.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ht="12.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ht="12.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ht="12.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ht="12.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ht="12.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ht="12.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ht="12.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ht="12.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ht="12.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ht="12.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ht="12.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ht="12.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ht="12.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ht="12.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ht="12.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ht="12.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ht="12.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ht="12.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ht="12.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ht="12.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ht="12.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ht="12.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ht="12.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ht="12.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ht="12.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ht="12.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ht="12.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ht="12.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ht="12.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ht="12.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ht="12.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ht="12.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ht="12.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ht="12.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ht="12.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ht="12.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ht="12.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ht="12.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ht="12.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ht="12.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ht="12.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ht="12.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ht="12.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ht="12.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ht="12.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ht="12.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ht="12.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ht="12.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ht="12.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ht="12.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ht="12.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ht="12.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ht="12.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ht="12.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ht="12.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ht="12.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ht="12.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ht="12.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ht="12.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ht="12.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ht="12.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ht="12.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ht="12.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ht="12.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ht="12.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ht="12.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ht="12.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ht="12.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ht="12.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ht="12.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ht="12.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ht="12.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ht="12.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ht="12.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ht="12.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ht="12.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ht="12.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ht="12.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ht="12.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ht="12.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ht="12.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ht="12.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ht="12.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ht="12.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ht="12.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ht="12.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ht="12.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ht="12.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ht="12.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ht="12.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ht="12.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ht="12.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ht="12.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ht="12.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ht="12.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ht="12.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ht="12.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ht="12.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ht="12.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ht="12.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ht="12.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ht="12.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ht="12.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ht="12.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ht="12.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ht="12.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ht="12.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ht="12.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ht="12.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ht="12.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ht="12.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ht="12.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ht="12.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ht="12.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ht="12.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ht="12.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ht="12.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ht="12.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ht="12.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ht="12.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ht="12.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ht="12.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ht="12.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ht="12.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ht="12.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ht="12.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ht="12.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ht="12.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ht="12.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ht="12.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ht="12.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ht="12.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ht="12.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ht="12.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ht="12.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ht="12.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ht="12.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ht="12.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ht="12.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ht="12.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ht="12.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ht="12.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ht="12.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ht="12.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ht="12.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ht="12.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ht="12.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ht="12.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ht="12.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ht="12.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ht="12.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ht="12.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ht="12.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ht="12.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ht="12.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ht="12.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ht="12.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ht="12.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ht="12.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ht="12.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ht="12.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ht="12.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ht="12.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ht="12.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ht="12.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ht="12.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ht="12.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ht="12.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ht="12.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ht="12.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ht="12.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ht="12.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ht="12.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ht="12.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ht="12.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ht="12.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ht="12.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ht="12.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ht="12.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ht="12.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ht="12.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ht="12.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ht="12.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ht="12.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ht="12.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ht="12.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ht="12.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ht="12.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ht="12.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ht="12.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ht="12.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ht="12.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ht="12.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ht="12.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ht="12.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ht="12.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ht="12.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ht="12.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ht="12.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ht="12.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ht="12.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ht="12.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ht="12.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ht="12.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ht="12.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ht="12.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ht="12.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ht="12.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ht="12.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ht="12.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ht="12.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ht="12.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ht="12.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ht="12.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ht="12.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ht="12.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ht="12.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ht="12.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ht="12.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ht="12.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ht="12.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ht="12.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ht="12.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ht="12.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ht="12.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ht="12.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ht="12.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ht="12.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ht="12.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ht="12.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ht="12.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ht="12.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ht="12.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ht="12.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ht="12.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ht="12.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ht="12.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ht="12.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ht="12.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ht="12.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ht="12.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ht="12.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ht="12.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ht="12.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ht="12.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ht="12.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ht="12.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ht="12.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ht="12.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ht="12.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ht="12.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ht="12.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ht="12.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ht="12.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ht="12.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ht="12.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ht="12.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ht="12.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ht="12.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ht="12.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ht="12.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ht="12.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ht="12.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ht="12.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ht="12.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ht="12.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ht="12.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ht="12.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ht="12.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ht="12.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ht="12.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ht="12.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ht="12.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ht="12.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ht="12.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ht="12.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ht="12.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ht="12.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ht="12.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ht="12.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ht="12.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ht="12.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ht="12.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ht="12.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ht="12.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ht="12.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ht="12.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ht="12.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ht="12.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ht="12.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ht="12.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ht="12.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ht="12.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ht="12.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ht="12.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ht="12.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ht="12.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ht="12.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ht="12.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ht="12.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ht="12.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ht="12.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ht="12.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ht="12.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ht="12.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ht="12.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ht="12.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ht="12.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ht="12.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ht="12.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ht="12.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ht="12.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ht="12.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ht="12.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ht="12.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ht="12.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ht="12.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ht="12.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ht="12.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ht="12.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ht="12.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ht="12.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ht="12.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ht="12.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ht="12.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ht="12.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ht="12.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ht="12.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ht="12.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ht="12.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ht="12.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ht="12.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ht="12.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ht="12.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ht="12.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ht="12.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ht="12.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ht="12.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ht="12.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ht="12.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ht="12.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ht="12.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ht="12.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ht="12.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ht="12.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ht="12.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ht="12.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ht="12.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ht="12.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ht="12.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ht="12.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ht="12.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ht="12.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ht="12.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ht="12.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ht="12.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ht="12.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ht="12.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ht="12.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ht="12.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ht="12.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ht="12.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ht="12.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ht="12.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ht="12.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ht="12.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ht="12.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ht="12.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ht="12.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ht="12.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ht="12.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ht="12.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ht="12.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ht="12.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ht="12.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ht="12.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ht="12.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ht="12.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ht="12.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ht="12.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ht="12.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ht="12.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ht="12.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ht="12.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ht="12.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ht="12.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ht="12.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ht="12.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ht="12.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ht="12.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ht="12.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ht="12.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ht="12.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ht="12.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ht="12.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ht="12.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ht="12.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ht="12.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ht="12.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ht="12.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ht="12.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ht="12.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ht="12.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ht="12.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ht="12.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ht="12.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ht="12.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ht="12.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ht="12.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ht="12.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ht="12.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ht="12.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ht="12.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ht="12.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ht="12.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ht="12.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ht="12.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ht="12.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ht="12.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ht="12.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ht="12.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ht="12.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ht="12.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ht="12.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ht="12.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ht="12.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ht="12.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ht="12.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ht="12.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ht="12.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ht="12.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ht="12.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ht="12.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ht="12.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ht="12.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ht="12.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ht="12.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ht="12.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ht="12.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ht="12.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ht="12.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ht="12.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ht="12.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ht="12.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ht="12.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ht="12.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ht="12.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ht="12.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ht="12.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ht="12.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ht="12.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ht="12.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ht="12.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ht="12.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ht="12.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ht="12.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ht="12.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ht="12.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ht="12.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ht="12.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ht="12.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ht="12.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ht="12.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ht="12.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ht="12.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ht="12.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ht="12.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ht="12.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ht="12.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ht="12.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ht="12.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ht="12.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ht="12.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ht="12.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ht="12.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ht="12.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ht="12.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ht="12.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ht="12.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ht="12.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ht="12.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ht="12.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ht="12.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ht="12.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ht="12.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ht="12.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ht="12.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ht="12.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ht="12.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ht="12.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ht="12.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ht="12.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ht="12.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ht="12.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ht="12.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ht="12.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ht="12.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ht="12.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ht="12.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ht="12.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ht="12.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ht="12.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ht="12.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ht="12.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ht="12.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ht="12.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ht="12.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ht="12.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ht="12.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ht="12.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ht="12.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ht="12.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ht="12.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ht="12.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ht="12.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ht="12.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ht="12.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ht="12.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ht="12.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ht="12.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ht="12.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ht="12.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 ht="12.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 ht="12.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 ht="12.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 ht="12.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 ht="12.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 ht="12.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 ht="12.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 ht="12.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 ht="12.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 ht="12.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 ht="12.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 ht="12.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 ht="12.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 ht="12.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 ht="12.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 ht="12.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 ht="12.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 ht="12.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 ht="12.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 ht="12.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 ht="12.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 ht="12.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 ht="12.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 ht="12.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 ht="12.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 ht="12.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 ht="12.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 ht="12.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 ht="12.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 ht="12.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 ht="12.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 ht="12.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 ht="12.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 ht="12.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 ht="12.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 ht="12.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 ht="12.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</sheetData>
  <mergeCells count="1">
    <mergeCell ref="C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90"/>
  <sheetViews>
    <sheetView tabSelected="1" workbookViewId="0">
      <selection activeCell="G91" sqref="G91"/>
    </sheetView>
  </sheetViews>
  <sheetFormatPr defaultColWidth="12.6328125" defaultRowHeight="15.75" customHeight="1"/>
  <cols>
    <col min="1" max="1" width="20.6328125" customWidth="1"/>
    <col min="2" max="2" width="14.6328125" customWidth="1"/>
    <col min="3" max="3" width="19.08984375" customWidth="1"/>
  </cols>
  <sheetData>
    <row r="1" spans="1:7">
      <c r="A1" s="16" t="s">
        <v>32</v>
      </c>
      <c r="B1" s="17" t="s">
        <v>33</v>
      </c>
      <c r="C1" s="17" t="s">
        <v>34</v>
      </c>
    </row>
    <row r="2" spans="1:7" ht="15.75" customHeight="1">
      <c r="A2" s="18" t="s">
        <v>35</v>
      </c>
      <c r="B2" s="8" t="s">
        <v>36</v>
      </c>
      <c r="C2" s="9">
        <v>500</v>
      </c>
      <c r="F2" s="3" t="s">
        <v>37</v>
      </c>
    </row>
    <row r="3" spans="1:7" ht="15.75" customHeight="1">
      <c r="A3" s="18" t="s">
        <v>35</v>
      </c>
      <c r="B3" s="8" t="s">
        <v>36</v>
      </c>
      <c r="C3" s="9">
        <v>610</v>
      </c>
      <c r="F3" s="12" t="s">
        <v>10</v>
      </c>
      <c r="G3" s="19">
        <f>SUMIFS(C2:C21,A2:A21,A2)</f>
        <v>3660</v>
      </c>
    </row>
    <row r="4" spans="1:7" ht="15.75" customHeight="1">
      <c r="A4" s="18" t="s">
        <v>38</v>
      </c>
      <c r="B4" s="8" t="s">
        <v>36</v>
      </c>
      <c r="C4" s="9">
        <v>1260</v>
      </c>
      <c r="F4" s="3"/>
    </row>
    <row r="5" spans="1:7" ht="15.75" customHeight="1">
      <c r="A5" s="18" t="s">
        <v>38</v>
      </c>
      <c r="B5" s="8" t="s">
        <v>39</v>
      </c>
      <c r="C5" s="9">
        <v>1150</v>
      </c>
      <c r="F5" s="3" t="s">
        <v>40</v>
      </c>
    </row>
    <row r="6" spans="1:7" ht="15.75" customHeight="1">
      <c r="A6" s="18" t="s">
        <v>41</v>
      </c>
      <c r="B6" s="8" t="s">
        <v>39</v>
      </c>
      <c r="C6" s="9">
        <v>1310</v>
      </c>
      <c r="F6" s="12" t="s">
        <v>10</v>
      </c>
      <c r="G6" s="19">
        <f>SUMIFS(C2:C21,B2:B21,B11)</f>
        <v>4210</v>
      </c>
    </row>
    <row r="7" spans="1:7" ht="15.75" customHeight="1">
      <c r="A7" s="18" t="s">
        <v>42</v>
      </c>
      <c r="B7" s="8" t="s">
        <v>39</v>
      </c>
      <c r="C7" s="9">
        <v>780</v>
      </c>
      <c r="F7" s="3"/>
    </row>
    <row r="8" spans="1:7" ht="15.75" customHeight="1">
      <c r="A8" s="18" t="s">
        <v>42</v>
      </c>
      <c r="B8" s="8" t="s">
        <v>39</v>
      </c>
      <c r="C8" s="9">
        <v>880</v>
      </c>
      <c r="F8" s="3" t="s">
        <v>43</v>
      </c>
    </row>
    <row r="9" spans="1:7" ht="15.75" customHeight="1">
      <c r="A9" s="18" t="s">
        <v>42</v>
      </c>
      <c r="B9" s="8" t="s">
        <v>44</v>
      </c>
      <c r="C9" s="9">
        <v>1340</v>
      </c>
      <c r="F9" s="12" t="s">
        <v>10</v>
      </c>
      <c r="G9" s="19">
        <f>SUMIFS(C2:C21,A2:A21,A12,B2:B21,B11)</f>
        <v>1680</v>
      </c>
    </row>
    <row r="10" spans="1:7" ht="15.75" customHeight="1">
      <c r="A10" s="18" t="s">
        <v>41</v>
      </c>
      <c r="B10" s="8" t="s">
        <v>44</v>
      </c>
      <c r="C10" s="9">
        <v>1400</v>
      </c>
      <c r="F10" s="3"/>
    </row>
    <row r="11" spans="1:7" ht="15.75" customHeight="1">
      <c r="A11" s="18" t="s">
        <v>41</v>
      </c>
      <c r="B11" s="8" t="s">
        <v>45</v>
      </c>
      <c r="C11" s="9">
        <v>1150</v>
      </c>
      <c r="F11" s="3" t="s">
        <v>46</v>
      </c>
    </row>
    <row r="12" spans="1:7" ht="15.75" customHeight="1">
      <c r="A12" s="18" t="s">
        <v>41</v>
      </c>
      <c r="B12" s="8" t="s">
        <v>45</v>
      </c>
      <c r="C12" s="9">
        <v>530</v>
      </c>
      <c r="F12" s="12" t="s">
        <v>10</v>
      </c>
      <c r="G12" s="19">
        <f>AVERAGEIFS(C2:C21,B2:B21,B18)</f>
        <v>1077.5</v>
      </c>
    </row>
    <row r="13" spans="1:7" ht="15.75" customHeight="1">
      <c r="A13" s="18" t="s">
        <v>38</v>
      </c>
      <c r="B13" s="8" t="s">
        <v>45</v>
      </c>
      <c r="C13" s="9">
        <v>1080</v>
      </c>
      <c r="F13" s="3"/>
    </row>
    <row r="14" spans="1:7" ht="15.75" customHeight="1">
      <c r="A14" s="18" t="s">
        <v>38</v>
      </c>
      <c r="B14" s="8" t="s">
        <v>45</v>
      </c>
      <c r="C14" s="9">
        <v>1450</v>
      </c>
      <c r="F14" s="3" t="s">
        <v>47</v>
      </c>
    </row>
    <row r="15" spans="1:7" ht="15.75" customHeight="1">
      <c r="A15" s="18" t="s">
        <v>38</v>
      </c>
      <c r="B15" s="8" t="s">
        <v>44</v>
      </c>
      <c r="C15" s="9">
        <v>1040</v>
      </c>
      <c r="F15" s="12" t="s">
        <v>10</v>
      </c>
      <c r="G15" s="19">
        <f>AVERAGEIFS(C2:C21,A2:A21,A14)</f>
        <v>1196</v>
      </c>
    </row>
    <row r="16" spans="1:7" ht="15.75" customHeight="1">
      <c r="A16" s="18" t="s">
        <v>35</v>
      </c>
      <c r="B16" s="8" t="s">
        <v>44</v>
      </c>
      <c r="C16" s="9">
        <v>800</v>
      </c>
      <c r="F16" s="3"/>
    </row>
    <row r="17" spans="1:11" ht="15.75" customHeight="1">
      <c r="A17" s="18" t="s">
        <v>35</v>
      </c>
      <c r="B17" s="8" t="s">
        <v>48</v>
      </c>
      <c r="C17" s="9">
        <v>320</v>
      </c>
      <c r="F17" s="3" t="s">
        <v>49</v>
      </c>
    </row>
    <row r="18" spans="1:11" ht="15.75" customHeight="1">
      <c r="A18" s="18" t="s">
        <v>35</v>
      </c>
      <c r="B18" s="8" t="s">
        <v>48</v>
      </c>
      <c r="C18" s="9">
        <v>1430</v>
      </c>
      <c r="F18" s="12" t="s">
        <v>10</v>
      </c>
      <c r="G18" s="19">
        <f>AVERAGEIFS(C2:C21,A2:A21,A2,B2:B21,B18)</f>
        <v>875</v>
      </c>
    </row>
    <row r="19" spans="1:11" ht="15.75" customHeight="1">
      <c r="A19" s="18" t="s">
        <v>42</v>
      </c>
      <c r="B19" s="8" t="s">
        <v>48</v>
      </c>
      <c r="C19" s="9">
        <v>1280</v>
      </c>
      <c r="F19" s="3"/>
    </row>
    <row r="20" spans="1:11" ht="12.5">
      <c r="A20" s="18" t="s">
        <v>50</v>
      </c>
      <c r="B20" s="8" t="s">
        <v>48</v>
      </c>
      <c r="C20" s="9">
        <v>1280</v>
      </c>
      <c r="F20" s="3" t="s">
        <v>51</v>
      </c>
    </row>
    <row r="21" spans="1:11" ht="12.5">
      <c r="A21" s="18" t="s">
        <v>50</v>
      </c>
      <c r="B21" s="8" t="s">
        <v>36</v>
      </c>
      <c r="C21" s="9">
        <v>990</v>
      </c>
      <c r="F21" s="12" t="s">
        <v>10</v>
      </c>
      <c r="G21" s="19">
        <f>COUNTIFS(B2:B21,B6,A2:A21,A7)</f>
        <v>2</v>
      </c>
    </row>
    <row r="22" spans="1:11" ht="12.5">
      <c r="F22" s="3"/>
    </row>
    <row r="23" spans="1:11" ht="12.5">
      <c r="F23" s="20" t="s">
        <v>52</v>
      </c>
    </row>
    <row r="24" spans="1:11" ht="12.5">
      <c r="F24" s="12" t="s">
        <v>10</v>
      </c>
      <c r="G24" s="19">
        <f>COUNTIF(B2:B21,B4)</f>
        <v>4</v>
      </c>
    </row>
    <row r="25" spans="1:11" ht="12.5">
      <c r="F25" s="3"/>
    </row>
    <row r="26" spans="1:11" ht="12.5">
      <c r="F26" s="3" t="s">
        <v>53</v>
      </c>
    </row>
    <row r="27" spans="1:11" ht="12.5">
      <c r="F27" s="12" t="s">
        <v>10</v>
      </c>
      <c r="G27" s="19">
        <f>COUNTIFS(B2:B21,B9,A2:A21,A10)</f>
        <v>1</v>
      </c>
      <c r="K27" s="21"/>
    </row>
    <row r="28" spans="1:11" ht="12.5">
      <c r="F28" s="3"/>
    </row>
    <row r="29" spans="1:11" ht="12.5">
      <c r="F29" s="3" t="s">
        <v>54</v>
      </c>
    </row>
    <row r="30" spans="1:11" ht="12.5">
      <c r="F30" s="12" t="s">
        <v>10</v>
      </c>
      <c r="G30" s="19">
        <f>_xlfn.MAXIFS(C2:C21,B2:B21,B6,A2:A21,A7)</f>
        <v>880</v>
      </c>
    </row>
    <row r="31" spans="1:11" ht="12.5">
      <c r="F31" s="3"/>
    </row>
    <row r="32" spans="1:11" ht="12.5">
      <c r="F32" s="3" t="s">
        <v>55</v>
      </c>
    </row>
    <row r="33" spans="6:7" ht="12.5">
      <c r="F33" s="12" t="s">
        <v>10</v>
      </c>
      <c r="G33" s="19">
        <f>_xlfn.MAXIFS(C2:C21,A2:A21,A2)</f>
        <v>1430</v>
      </c>
    </row>
    <row r="34" spans="6:7" ht="12.5">
      <c r="F34" s="3"/>
    </row>
    <row r="35" spans="6:7" ht="12.5">
      <c r="F35" s="3" t="s">
        <v>56</v>
      </c>
    </row>
    <row r="36" spans="6:7" ht="12.5">
      <c r="F36" s="12" t="s">
        <v>10</v>
      </c>
      <c r="G36" s="19">
        <f>_xlfn.MAXIFS(C2:C21,B2:B21,B11,A2:A21,A13)</f>
        <v>1450</v>
      </c>
    </row>
    <row r="37" spans="6:7" ht="12.5">
      <c r="F37" s="3"/>
    </row>
    <row r="38" spans="6:7" ht="12.5">
      <c r="F38" s="3" t="s">
        <v>57</v>
      </c>
    </row>
    <row r="39" spans="6:7" ht="12.5">
      <c r="F39" s="12" t="s">
        <v>10</v>
      </c>
      <c r="G39" s="19">
        <f>_xlfn.MINIFS(C2:C21,B2:B21,B4,A2:A21,A3)</f>
        <v>500</v>
      </c>
    </row>
    <row r="40" spans="6:7" ht="12.5">
      <c r="F40" s="3"/>
    </row>
    <row r="41" spans="6:7" ht="12.5">
      <c r="F41" s="3" t="s">
        <v>58</v>
      </c>
    </row>
    <row r="42" spans="6:7" ht="12.5">
      <c r="F42" s="12" t="s">
        <v>10</v>
      </c>
      <c r="G42" s="19">
        <f>_xlfn.MINIFS(C2:C21,A2:A21,A9)</f>
        <v>780</v>
      </c>
    </row>
    <row r="43" spans="6:7" ht="12.5">
      <c r="F43" s="3"/>
    </row>
    <row r="44" spans="6:7" ht="12.5">
      <c r="F44" s="3" t="s">
        <v>59</v>
      </c>
    </row>
    <row r="45" spans="6:7" ht="12.5">
      <c r="F45" s="12" t="s">
        <v>10</v>
      </c>
      <c r="G45" s="19">
        <f>_xlfn.MINIFS(C2:C21,B2:B21,B17)</f>
        <v>320</v>
      </c>
    </row>
    <row r="46" spans="6:7" ht="12.5">
      <c r="F46" s="3"/>
    </row>
    <row r="47" spans="6:7" ht="12.5">
      <c r="F47" s="3" t="s">
        <v>60</v>
      </c>
    </row>
    <row r="48" spans="6:7" ht="12.5">
      <c r="F48" s="12" t="s">
        <v>10</v>
      </c>
      <c r="G48" s="19">
        <f>SUMIFS(C2:C21,B2:B21,B9,C2:C21,"&gt;1000")</f>
        <v>3780</v>
      </c>
    </row>
    <row r="49" spans="6:7" ht="12.5">
      <c r="F49" s="3"/>
    </row>
    <row r="50" spans="6:7" ht="12.5">
      <c r="F50" s="3" t="s">
        <v>61</v>
      </c>
    </row>
    <row r="51" spans="6:7" ht="12.5">
      <c r="F51" s="12" t="s">
        <v>10</v>
      </c>
      <c r="G51" s="19">
        <f>SUMIFS(C2:C21,B2:B21,B5,C2:C21,"&lt;=900")</f>
        <v>1660</v>
      </c>
    </row>
    <row r="52" spans="6:7" ht="12.5">
      <c r="F52" s="3"/>
    </row>
    <row r="53" spans="6:7" ht="12.5">
      <c r="F53" s="3" t="s">
        <v>62</v>
      </c>
    </row>
    <row r="54" spans="6:7" ht="12.5">
      <c r="F54" s="12" t="s">
        <v>10</v>
      </c>
      <c r="G54" s="19">
        <f>COUNTIFS(C2:C21,"&gt;500",C2:C21,"&lt;1000")</f>
        <v>6</v>
      </c>
    </row>
    <row r="55" spans="6:7" ht="12.5">
      <c r="F55" s="3"/>
    </row>
    <row r="56" spans="6:7" ht="12.5">
      <c r="F56" s="3" t="s">
        <v>63</v>
      </c>
    </row>
    <row r="57" spans="6:7" ht="12.5">
      <c r="F57" s="12" t="s">
        <v>10</v>
      </c>
      <c r="G57" s="19">
        <f>COUNTIFS(C2:C21,"&lt;&gt;990",B2:B21,"&lt;&gt;skirt")</f>
        <v>15</v>
      </c>
    </row>
    <row r="58" spans="6:7" ht="12.5">
      <c r="F58" s="3"/>
    </row>
    <row r="59" spans="6:7" ht="12.5">
      <c r="F59" s="3" t="s">
        <v>64</v>
      </c>
    </row>
    <row r="60" spans="6:7" ht="12.5">
      <c r="F60" s="12" t="s">
        <v>10</v>
      </c>
      <c r="G60" s="19">
        <f>SUMIFS(C2:C21,A2:A21,A4,C2:C21,"&gt;=1100")</f>
        <v>3860</v>
      </c>
    </row>
    <row r="61" spans="6:7" ht="12.5">
      <c r="F61" s="3"/>
    </row>
    <row r="62" spans="6:7" ht="12.5">
      <c r="F62" s="3" t="s">
        <v>65</v>
      </c>
    </row>
    <row r="63" spans="6:7" ht="12.5">
      <c r="F63" s="12" t="s">
        <v>10</v>
      </c>
      <c r="G63" s="19">
        <f>SUMIFS(C2:C21,A2:A21,A8)</f>
        <v>4280</v>
      </c>
    </row>
    <row r="64" spans="6:7" ht="12.5">
      <c r="F64" s="3"/>
    </row>
    <row r="65" spans="6:7" ht="12.5">
      <c r="F65" s="3" t="s">
        <v>66</v>
      </c>
    </row>
    <row r="66" spans="6:7" ht="12.5">
      <c r="F66" s="12" t="s">
        <v>10</v>
      </c>
      <c r="G66" s="19">
        <f>AVERAGEIFS(C2:C21,B2:B21,B18)</f>
        <v>1077.5</v>
      </c>
    </row>
    <row r="67" spans="6:7" ht="12.5">
      <c r="F67" s="3"/>
    </row>
    <row r="68" spans="6:7" ht="12.5">
      <c r="F68" s="3" t="s">
        <v>67</v>
      </c>
    </row>
    <row r="69" spans="6:7" ht="12.5">
      <c r="F69" s="12" t="s">
        <v>10</v>
      </c>
      <c r="G69" s="19">
        <f>_xlfn.MAXIFS(C2:C21,A2:A21,A20)</f>
        <v>1280</v>
      </c>
    </row>
    <row r="70" spans="6:7" ht="12.5">
      <c r="F70" s="3"/>
    </row>
    <row r="71" spans="6:7" ht="12.5">
      <c r="F71" s="3" t="s">
        <v>68</v>
      </c>
    </row>
    <row r="72" spans="6:7" ht="12.5">
      <c r="F72" s="12" t="s">
        <v>10</v>
      </c>
      <c r="G72" s="19">
        <f>COUNTIFS(C2:C21,"&gt;=1400")</f>
        <v>3</v>
      </c>
    </row>
    <row r="73" spans="6:7" ht="12.5">
      <c r="F73" s="3"/>
    </row>
    <row r="74" spans="6:7" ht="12.5">
      <c r="F74" s="3" t="s">
        <v>69</v>
      </c>
    </row>
    <row r="75" spans="6:7" ht="12.5">
      <c r="F75" s="12" t="s">
        <v>10</v>
      </c>
      <c r="G75" s="19">
        <f>COUNTIFS(C2:C21,"&gt;0",C2:C21,"&lt;=610")</f>
        <v>4</v>
      </c>
    </row>
    <row r="76" spans="6:7" ht="12.5">
      <c r="F76" s="3"/>
    </row>
    <row r="77" spans="6:7" ht="12.5">
      <c r="F77" s="3" t="s">
        <v>70</v>
      </c>
    </row>
    <row r="78" spans="6:7" ht="12.5">
      <c r="F78" s="12" t="s">
        <v>10</v>
      </c>
      <c r="G78" s="19">
        <f>SUMIFS(C2:C21,A2:A21,A3,B2:B21,B18)</f>
        <v>1750</v>
      </c>
    </row>
    <row r="79" spans="6:7" ht="12.5">
      <c r="F79" s="3"/>
    </row>
    <row r="80" spans="6:7" ht="12.5">
      <c r="F80" s="3" t="s">
        <v>71</v>
      </c>
    </row>
    <row r="81" spans="6:7" ht="12.5">
      <c r="F81" s="12" t="s">
        <v>10</v>
      </c>
      <c r="G81" s="19">
        <f>SUMIFS(C2:C21,B2:B21,B4,C2:C21,"&lt;1000")</f>
        <v>2100</v>
      </c>
    </row>
    <row r="82" spans="6:7" ht="12.5">
      <c r="F82" s="3"/>
    </row>
    <row r="83" spans="6:7" ht="12.5">
      <c r="F83" s="3" t="s">
        <v>72</v>
      </c>
    </row>
    <row r="84" spans="6:7" ht="12.5">
      <c r="F84" s="12" t="s">
        <v>10</v>
      </c>
      <c r="G84" s="19">
        <f>COUNTIFS(C2:C21,"&lt;&gt;320",A2:A21,"&lt;&gt;moham")</f>
        <v>19</v>
      </c>
    </row>
    <row r="85" spans="6:7" ht="12.5">
      <c r="F85" s="3"/>
    </row>
    <row r="86" spans="6:7" ht="12.5">
      <c r="F86" s="3" t="s">
        <v>73</v>
      </c>
    </row>
    <row r="87" spans="6:7" ht="12.5">
      <c r="F87" s="12" t="s">
        <v>10</v>
      </c>
      <c r="G87" s="19">
        <f>SUMIFS(C2:C21,C2:C21,"&lt;&gt;530",B2:B21,"&lt;&gt;top")</f>
        <v>16690</v>
      </c>
    </row>
    <row r="88" spans="6:7" ht="12.5">
      <c r="F88" s="3"/>
    </row>
    <row r="89" spans="6:7" ht="12.5">
      <c r="F89" s="3" t="s">
        <v>74</v>
      </c>
    </row>
    <row r="90" spans="6:7" ht="12.5">
      <c r="F90" s="12" t="s">
        <v>10</v>
      </c>
      <c r="G90" s="19">
        <f>AVERAGEIFS(C2:C21,A2:A21,A6,B2:B21,B11)</f>
        <v>840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Task-1</vt:lpstr>
      <vt:lpstr>Task-2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Gandham Narendra babu LE-0319</dc:creator>
  <cp:lastModifiedBy>Gandham Narendra babu LE-0319</cp:lastModifiedBy>
  <dcterms:created xsi:type="dcterms:W3CDTF">2024-10-19T17:14:17Z</dcterms:created>
  <dcterms:modified xsi:type="dcterms:W3CDTF">2024-10-19T17:14:18Z</dcterms:modified>
</cp:coreProperties>
</file>