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31F6AF1-8920-4FF0-8BEB-813C6AF35A4D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4" i="2"/>
  <c r="F5" i="2"/>
  <c r="F6" i="2"/>
  <c r="F7" i="2"/>
  <c r="F8" i="2"/>
  <c r="F9" i="2"/>
  <c r="F10" i="2"/>
  <c r="F11" i="2"/>
  <c r="F12" i="2"/>
  <c r="F3" i="2"/>
  <c r="D13" i="2"/>
  <c r="E13" i="2"/>
  <c r="C13" i="2"/>
  <c r="B13" i="2"/>
  <c r="D14" i="2"/>
  <c r="E16" i="2"/>
  <c r="E15" i="2"/>
  <c r="E4" i="2"/>
  <c r="E5" i="2"/>
  <c r="E6" i="2"/>
  <c r="E7" i="2"/>
  <c r="E8" i="2"/>
  <c r="E9" i="2"/>
  <c r="E10" i="2"/>
  <c r="E11" i="2"/>
  <c r="E12" i="2"/>
  <c r="E3" i="2"/>
  <c r="C16" i="1"/>
  <c r="D16" i="1"/>
  <c r="B16" i="1"/>
  <c r="E16" i="1"/>
  <c r="H4" i="1"/>
  <c r="H5" i="1"/>
  <c r="H6" i="1"/>
  <c r="H7" i="1"/>
  <c r="H8" i="1"/>
  <c r="H9" i="1"/>
  <c r="H10" i="1"/>
  <c r="H11" i="1"/>
  <c r="H12" i="1"/>
  <c r="H3" i="1"/>
  <c r="C15" i="1"/>
  <c r="D15" i="1"/>
  <c r="F15" i="1"/>
  <c r="B15" i="1"/>
  <c r="C14" i="1"/>
  <c r="D14" i="1"/>
  <c r="F14" i="1"/>
  <c r="B14" i="1"/>
  <c r="F13" i="1"/>
  <c r="D13" i="1"/>
  <c r="C13" i="1"/>
  <c r="B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<sst xmlns="http://schemas.openxmlformats.org/spreadsheetml/2006/main" count="54" uniqueCount="46">
  <si>
    <t>Абитуриены</t>
  </si>
  <si>
    <t>Фамилия</t>
  </si>
  <si>
    <t>Математика</t>
  </si>
  <si>
    <t>Физика</t>
  </si>
  <si>
    <t>Информатика</t>
  </si>
  <si>
    <t>Русский язык</t>
  </si>
  <si>
    <t>Сумма набранных баллов</t>
  </si>
  <si>
    <t>Допущены к конкурсу</t>
  </si>
  <si>
    <t>Процент от наилучшего результата</t>
  </si>
  <si>
    <t>Абитуриент 1</t>
  </si>
  <si>
    <t>Абитуриент 2</t>
  </si>
  <si>
    <t>Абитуриент 3</t>
  </si>
  <si>
    <t>Абитуриент 4</t>
  </si>
  <si>
    <t>Абитуриент 5</t>
  </si>
  <si>
    <t>Абитуриент 6</t>
  </si>
  <si>
    <t>Абитуриент 7</t>
  </si>
  <si>
    <t>Абитуриент 8</t>
  </si>
  <si>
    <t>Абитуриент 9</t>
  </si>
  <si>
    <t>Абитуриент 10</t>
  </si>
  <si>
    <t>зачет</t>
  </si>
  <si>
    <t>незачет</t>
  </si>
  <si>
    <t>Средний балл</t>
  </si>
  <si>
    <t>Максимальный балл</t>
  </si>
  <si>
    <t>Минимальный балл</t>
  </si>
  <si>
    <t>Количество абитуриентов</t>
  </si>
  <si>
    <t>Наименование</t>
  </si>
  <si>
    <t>Книги</t>
  </si>
  <si>
    <t>Книга 1</t>
  </si>
  <si>
    <t>Книга 2</t>
  </si>
  <si>
    <t>Книга 3</t>
  </si>
  <si>
    <t>Книга 4</t>
  </si>
  <si>
    <t>Книга 5</t>
  </si>
  <si>
    <t>Книга 6</t>
  </si>
  <si>
    <t>Книга 7</t>
  </si>
  <si>
    <t>Книга 8</t>
  </si>
  <si>
    <t>Книга 9</t>
  </si>
  <si>
    <t>Книга 10</t>
  </si>
  <si>
    <t>кол-во</t>
  </si>
  <si>
    <t>стоимость</t>
  </si>
  <si>
    <t>востребованность</t>
  </si>
  <si>
    <t xml:space="preserve">Общая стоимость </t>
  </si>
  <si>
    <t>Максимальная</t>
  </si>
  <si>
    <t>минимальная</t>
  </si>
  <si>
    <t>кол-во невостр</t>
  </si>
  <si>
    <t>Общее кол-во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</si>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</sst>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2" fontId="0" fillId="0" borderId="1" xfId="0" applyNumberFormat="1" applyBorder="1"/>
    <xf numFmtId="9" fontId="2" fillId="0" borderId="1" xfId="1" applyFont="1" applyBorder="1"/>
    <xf numFmtId="9" fontId="0" fillId="0" borderId="0" xfId="0" applyNumberFormat="1"/>
    <xf numFmtId="9" fontId="0" fillId="0" borderId="3" xfId="1" applyFont="1" applyBorder="1"/>
    <xf numFmtId="9" fontId="0" fillId="0" borderId="6" xfId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востребованность книг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Лист2!$D$3:$D$12</c:f>
              <c:numCache>
                <c:formatCode>General</c:formatCode>
                <c:ptCount val="10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8DE-BD75-B269CB2D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35328"/>
        <c:axId val="366191296"/>
      </c:lineChart>
      <c:catAx>
        <c:axId val="3648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66191296"/>
        <c:crosses val="autoZero"/>
        <c:auto val="1"/>
        <c:lblAlgn val="ctr"/>
        <c:lblOffset val="100"/>
        <c:noMultiLvlLbl val="0"/>
      </c:catAx>
      <c:valAx>
        <c:axId val="3661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648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1</xdr:row>
      <xdr:rowOff>4762</xdr:rowOff>
    </xdr:from>
    <xdr:to>
      <xdr:col>13</xdr:col>
      <xdr:colOff>500062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2A50CE-0644-499C-BD0B-F2DFC29A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opLeftCell="B1" workbookViewId="0">
      <selection activeCell="H3" sqref="H3"/>
    </sheetView>
  </sheetViews>
  <sheetFormatPr defaultRowHeight="15" x14ac:dyDescent="0.25"/>
  <cols>
    <col min="1" max="1" width="25.140625" bestFit="1" customWidth="1"/>
    <col min="2" max="2" width="14" bestFit="1" customWidth="1"/>
    <col min="4" max="4" width="14.7109375" bestFit="1" customWidth="1"/>
    <col min="5" max="5" width="8.7109375" customWidth="1"/>
    <col min="6" max="6" width="11.85546875" customWidth="1"/>
    <col min="7" max="7" width="11" customWidth="1"/>
    <col min="8" max="8" width="12.71093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52.5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8" t="s">
        <v>5</v>
      </c>
      <c r="F2" s="7" t="s">
        <v>6</v>
      </c>
      <c r="G2" s="7" t="s">
        <v>7</v>
      </c>
      <c r="H2" s="7" t="s">
        <v>8</v>
      </c>
    </row>
    <row r="3" spans="1:8" ht="15.75" x14ac:dyDescent="0.25">
      <c r="A3" s="2" t="s">
        <v>9</v>
      </c>
      <c r="B3" s="3">
        <v>76</v>
      </c>
      <c r="C3" s="3">
        <v>80</v>
      </c>
      <c r="D3" s="3"/>
      <c r="E3" s="3" t="s">
        <v>19</v>
      </c>
      <c r="F3" s="9">
        <f>SUM(B3:D3)</f>
        <v>156</v>
      </c>
      <c r="G3" s="6">
        <f>IF(E3="зачет",F3,0)</f>
        <v>156</v>
      </c>
      <c r="H3" s="10">
        <f>G3/$F$14</f>
        <v>0.87150837988826813</v>
      </c>
    </row>
    <row r="4" spans="1:8" ht="15.75" x14ac:dyDescent="0.25">
      <c r="A4" s="2" t="s">
        <v>10</v>
      </c>
      <c r="B4" s="3">
        <v>77</v>
      </c>
      <c r="C4" s="3"/>
      <c r="D4" s="3">
        <v>69</v>
      </c>
      <c r="E4" s="3" t="s">
        <v>19</v>
      </c>
      <c r="F4" s="9">
        <f t="shared" ref="F4:F12" si="0">SUM(B4:D4)</f>
        <v>146</v>
      </c>
      <c r="G4" s="6">
        <f t="shared" ref="G4:G12" si="1">IF(E4="зачет",F4,0)</f>
        <v>146</v>
      </c>
      <c r="H4" s="10">
        <f t="shared" ref="H4:H12" si="2">G4/$F$14</f>
        <v>0.81564245810055869</v>
      </c>
    </row>
    <row r="5" spans="1:8" ht="15.75" x14ac:dyDescent="0.25">
      <c r="A5" s="2" t="s">
        <v>11</v>
      </c>
      <c r="B5" s="3">
        <v>84</v>
      </c>
      <c r="C5" s="3">
        <v>70</v>
      </c>
      <c r="D5" s="3"/>
      <c r="E5" s="3" t="s">
        <v>19</v>
      </c>
      <c r="F5" s="9">
        <f t="shared" si="0"/>
        <v>154</v>
      </c>
      <c r="G5" s="6">
        <f t="shared" si="1"/>
        <v>154</v>
      </c>
      <c r="H5" s="10">
        <f t="shared" si="2"/>
        <v>0.86033519553072624</v>
      </c>
    </row>
    <row r="6" spans="1:8" ht="15.75" x14ac:dyDescent="0.25">
      <c r="A6" s="2" t="s">
        <v>12</v>
      </c>
      <c r="B6" s="3">
        <v>76</v>
      </c>
      <c r="C6" s="3">
        <v>58</v>
      </c>
      <c r="D6" s="3"/>
      <c r="E6" s="3" t="s">
        <v>19</v>
      </c>
      <c r="F6" s="9">
        <f t="shared" si="0"/>
        <v>134</v>
      </c>
      <c r="G6" s="6">
        <f t="shared" si="1"/>
        <v>134</v>
      </c>
      <c r="H6" s="10">
        <f t="shared" si="2"/>
        <v>0.74860335195530725</v>
      </c>
    </row>
    <row r="7" spans="1:8" ht="15.75" x14ac:dyDescent="0.25">
      <c r="A7" s="2" t="s">
        <v>13</v>
      </c>
      <c r="B7" s="3">
        <v>93</v>
      </c>
      <c r="C7" s="3"/>
      <c r="D7" s="3">
        <v>63</v>
      </c>
      <c r="E7" s="3" t="s">
        <v>20</v>
      </c>
      <c r="F7" s="9">
        <f t="shared" si="0"/>
        <v>156</v>
      </c>
      <c r="G7" s="6">
        <f t="shared" si="1"/>
        <v>0</v>
      </c>
      <c r="H7" s="10">
        <f t="shared" si="2"/>
        <v>0</v>
      </c>
    </row>
    <row r="8" spans="1:8" ht="15.75" x14ac:dyDescent="0.25">
      <c r="A8" s="2" t="s">
        <v>14</v>
      </c>
      <c r="B8" s="3">
        <v>91</v>
      </c>
      <c r="C8" s="3">
        <v>88</v>
      </c>
      <c r="D8" s="3"/>
      <c r="E8" s="3" t="s">
        <v>19</v>
      </c>
      <c r="F8" s="9">
        <f t="shared" si="0"/>
        <v>179</v>
      </c>
      <c r="G8" s="6">
        <f t="shared" si="1"/>
        <v>179</v>
      </c>
      <c r="H8" s="10">
        <f t="shared" si="2"/>
        <v>1</v>
      </c>
    </row>
    <row r="9" spans="1:8" ht="15.75" x14ac:dyDescent="0.25">
      <c r="A9" s="2" t="s">
        <v>15</v>
      </c>
      <c r="B9" s="3">
        <v>92</v>
      </c>
      <c r="C9" s="3">
        <v>84</v>
      </c>
      <c r="D9" s="3"/>
      <c r="E9" s="3" t="s">
        <v>19</v>
      </c>
      <c r="F9" s="9">
        <f t="shared" si="0"/>
        <v>176</v>
      </c>
      <c r="G9" s="6">
        <f t="shared" si="1"/>
        <v>176</v>
      </c>
      <c r="H9" s="10">
        <f t="shared" si="2"/>
        <v>0.98324022346368711</v>
      </c>
    </row>
    <row r="10" spans="1:8" ht="15.75" x14ac:dyDescent="0.25">
      <c r="A10" s="2" t="s">
        <v>16</v>
      </c>
      <c r="B10" s="3">
        <v>88</v>
      </c>
      <c r="C10" s="3"/>
      <c r="D10" s="3">
        <v>72</v>
      </c>
      <c r="E10" s="3" t="s">
        <v>19</v>
      </c>
      <c r="F10" s="9">
        <f t="shared" si="0"/>
        <v>160</v>
      </c>
      <c r="G10" s="6">
        <f t="shared" si="1"/>
        <v>160</v>
      </c>
      <c r="H10" s="10">
        <f t="shared" si="2"/>
        <v>0.8938547486033519</v>
      </c>
    </row>
    <row r="11" spans="1:8" ht="15.75" x14ac:dyDescent="0.25">
      <c r="A11" s="2" t="s">
        <v>17</v>
      </c>
      <c r="B11" s="3">
        <v>84</v>
      </c>
      <c r="C11" s="3">
        <v>69</v>
      </c>
      <c r="D11" s="3"/>
      <c r="E11" s="3" t="s">
        <v>19</v>
      </c>
      <c r="F11" s="9">
        <f t="shared" si="0"/>
        <v>153</v>
      </c>
      <c r="G11" s="6">
        <f t="shared" si="1"/>
        <v>153</v>
      </c>
      <c r="H11" s="10">
        <f t="shared" si="2"/>
        <v>0.85474860335195535</v>
      </c>
    </row>
    <row r="12" spans="1:8" ht="15.75" x14ac:dyDescent="0.25">
      <c r="A12" s="4" t="s">
        <v>18</v>
      </c>
      <c r="B12" s="5">
        <v>74</v>
      </c>
      <c r="C12" s="5">
        <v>52</v>
      </c>
      <c r="D12" s="5"/>
      <c r="E12" s="5" t="s">
        <v>20</v>
      </c>
      <c r="F12" s="9">
        <f t="shared" si="0"/>
        <v>126</v>
      </c>
      <c r="G12" s="6">
        <f t="shared" si="1"/>
        <v>0</v>
      </c>
      <c r="H12" s="10">
        <f t="shared" si="2"/>
        <v>0</v>
      </c>
    </row>
    <row r="13" spans="1:8" x14ac:dyDescent="0.25">
      <c r="A13" s="6" t="s">
        <v>21</v>
      </c>
      <c r="B13" s="9">
        <f>GEOMEAN(B3:B12)</f>
        <v>83.209000282714968</v>
      </c>
      <c r="C13" s="9">
        <f>HARMEAN(C3:C12)</f>
        <v>69.293885111749688</v>
      </c>
      <c r="D13" s="9">
        <f>HARMEAN(D3:D12)</f>
        <v>67.78947368421052</v>
      </c>
      <c r="E13" s="6"/>
      <c r="F13" s="9">
        <f>HARMEAN(F3:F12)</f>
        <v>152.39979315414837</v>
      </c>
      <c r="G13" s="6"/>
      <c r="H13" s="6"/>
    </row>
    <row r="14" spans="1:8" x14ac:dyDescent="0.25">
      <c r="A14" s="6" t="s">
        <v>22</v>
      </c>
      <c r="B14" s="6">
        <f>MAX(B3:B12)</f>
        <v>93</v>
      </c>
      <c r="C14" s="6">
        <f t="shared" ref="C14:F14" si="3">MAX(C3:C12)</f>
        <v>88</v>
      </c>
      <c r="D14" s="6">
        <f t="shared" si="3"/>
        <v>72</v>
      </c>
      <c r="E14" s="6"/>
      <c r="F14" s="6">
        <f t="shared" si="3"/>
        <v>179</v>
      </c>
      <c r="G14" s="6"/>
      <c r="H14" s="6"/>
    </row>
    <row r="15" spans="1:8" x14ac:dyDescent="0.25">
      <c r="A15" s="6" t="s">
        <v>23</v>
      </c>
      <c r="B15" s="6">
        <f>MIN(B3:B12)</f>
        <v>74</v>
      </c>
      <c r="C15" s="6">
        <f t="shared" ref="C15:F15" si="4">MIN(C3:C12)</f>
        <v>52</v>
      </c>
      <c r="D15" s="6">
        <f t="shared" si="4"/>
        <v>63</v>
      </c>
      <c r="E15" s="6"/>
      <c r="F15" s="6">
        <f t="shared" si="4"/>
        <v>126</v>
      </c>
      <c r="G15" s="6"/>
      <c r="H15" s="6"/>
    </row>
    <row r="16" spans="1:8" x14ac:dyDescent="0.25">
      <c r="A16" s="6" t="s">
        <v>24</v>
      </c>
      <c r="B16" s="6">
        <f>COUNTIF(B3:B12,"&gt;0")</f>
        <v>10</v>
      </c>
      <c r="C16" s="6">
        <f t="shared" ref="C16:D16" si="5">COUNTIF(C3:C12,"&gt;0")</f>
        <v>7</v>
      </c>
      <c r="D16" s="6">
        <f t="shared" si="5"/>
        <v>3</v>
      </c>
      <c r="E16" s="6">
        <f>COUNTIF(E3:E12,"зачет")</f>
        <v>8</v>
      </c>
      <c r="F16" s="6"/>
      <c r="G16" s="6"/>
      <c r="H16" s="6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C83D-3FC3-4B34-8FFB-0D2B4AB87EA0}">
  <dimension ref="A1:J16"/>
  <sheetViews>
    <sheetView tabSelected="1" workbookViewId="0">
      <selection activeCell="B21" sqref="B21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7.85546875" bestFit="1" customWidth="1"/>
    <col min="5" max="5" width="17.5703125" bestFit="1" customWidth="1"/>
  </cols>
  <sheetData>
    <row r="1" spans="1:10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6" t="s">
        <v>25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45</v>
      </c>
    </row>
    <row r="3" spans="1:10" x14ac:dyDescent="0.25">
      <c r="A3" s="2" t="s">
        <v>27</v>
      </c>
      <c r="B3" s="3">
        <v>2</v>
      </c>
      <c r="C3" s="3">
        <v>35</v>
      </c>
      <c r="D3" s="3">
        <v>10</v>
      </c>
      <c r="E3" s="3">
        <f>B3*C3</f>
        <v>70</v>
      </c>
      <c r="F3" s="12">
        <f>E3/$E$13</f>
        <v>6.0711188204683436E-2</v>
      </c>
    </row>
    <row r="4" spans="1:10" x14ac:dyDescent="0.25">
      <c r="A4" s="2" t="s">
        <v>28</v>
      </c>
      <c r="B4" s="3">
        <v>8</v>
      </c>
      <c r="C4" s="3">
        <v>20</v>
      </c>
      <c r="D4" s="3">
        <v>2</v>
      </c>
      <c r="E4" s="3">
        <f t="shared" ref="E4:E12" si="0">B4*C4</f>
        <v>160</v>
      </c>
      <c r="F4" s="12">
        <f t="shared" ref="F4:F12" si="1">E4/$E$13</f>
        <v>0.13876843018213356</v>
      </c>
    </row>
    <row r="5" spans="1:10" x14ac:dyDescent="0.25">
      <c r="A5" s="2" t="s">
        <v>29</v>
      </c>
      <c r="B5" s="3">
        <v>7</v>
      </c>
      <c r="C5" s="3">
        <v>10</v>
      </c>
      <c r="D5" s="3">
        <v>0</v>
      </c>
      <c r="E5" s="3">
        <f t="shared" si="0"/>
        <v>70</v>
      </c>
      <c r="F5" s="12">
        <f t="shared" si="1"/>
        <v>6.0711188204683436E-2</v>
      </c>
    </row>
    <row r="6" spans="1:10" x14ac:dyDescent="0.25">
      <c r="A6" s="2" t="s">
        <v>30</v>
      </c>
      <c r="B6" s="3">
        <v>9</v>
      </c>
      <c r="C6" s="3">
        <v>25</v>
      </c>
      <c r="D6" s="3">
        <v>5</v>
      </c>
      <c r="E6" s="3">
        <f t="shared" si="0"/>
        <v>225</v>
      </c>
      <c r="F6" s="12">
        <f t="shared" si="1"/>
        <v>0.19514310494362533</v>
      </c>
    </row>
    <row r="7" spans="1:10" x14ac:dyDescent="0.25">
      <c r="A7" s="2" t="s">
        <v>31</v>
      </c>
      <c r="B7" s="3">
        <v>2</v>
      </c>
      <c r="C7" s="3">
        <v>44</v>
      </c>
      <c r="D7" s="3">
        <v>7</v>
      </c>
      <c r="E7" s="3">
        <f t="shared" si="0"/>
        <v>88</v>
      </c>
      <c r="F7" s="12">
        <f t="shared" si="1"/>
        <v>7.6322636600173466E-2</v>
      </c>
    </row>
    <row r="8" spans="1:10" x14ac:dyDescent="0.25">
      <c r="A8" s="2" t="s">
        <v>32</v>
      </c>
      <c r="B8" s="3">
        <v>1</v>
      </c>
      <c r="C8" s="3">
        <v>21</v>
      </c>
      <c r="D8" s="3">
        <v>9</v>
      </c>
      <c r="E8" s="3">
        <f t="shared" si="0"/>
        <v>21</v>
      </c>
      <c r="F8" s="12">
        <f t="shared" si="1"/>
        <v>1.8213356461405029E-2</v>
      </c>
    </row>
    <row r="9" spans="1:10" x14ac:dyDescent="0.25">
      <c r="A9" s="2" t="s">
        <v>33</v>
      </c>
      <c r="B9" s="3">
        <v>4</v>
      </c>
      <c r="C9" s="3">
        <v>7</v>
      </c>
      <c r="D9" s="3">
        <v>0</v>
      </c>
      <c r="E9" s="3">
        <f t="shared" si="0"/>
        <v>28</v>
      </c>
      <c r="F9" s="12">
        <f t="shared" si="1"/>
        <v>2.4284475281873375E-2</v>
      </c>
    </row>
    <row r="10" spans="1:10" x14ac:dyDescent="0.25">
      <c r="A10" s="2" t="s">
        <v>34</v>
      </c>
      <c r="B10" s="3">
        <v>8</v>
      </c>
      <c r="C10" s="3">
        <v>56</v>
      </c>
      <c r="D10" s="3">
        <v>5</v>
      </c>
      <c r="E10" s="3">
        <f t="shared" si="0"/>
        <v>448</v>
      </c>
      <c r="F10" s="12">
        <f t="shared" si="1"/>
        <v>0.388551604509974</v>
      </c>
    </row>
    <row r="11" spans="1:10" x14ac:dyDescent="0.25">
      <c r="A11" s="2" t="s">
        <v>35</v>
      </c>
      <c r="B11" s="3">
        <v>4</v>
      </c>
      <c r="C11" s="3">
        <v>2</v>
      </c>
      <c r="D11" s="3">
        <v>4</v>
      </c>
      <c r="E11" s="3">
        <f t="shared" si="0"/>
        <v>8</v>
      </c>
      <c r="F11" s="12">
        <f t="shared" si="1"/>
        <v>6.938421509106678E-3</v>
      </c>
    </row>
    <row r="12" spans="1:10" x14ac:dyDescent="0.25">
      <c r="A12" s="4" t="s">
        <v>36</v>
      </c>
      <c r="B12" s="5">
        <v>7</v>
      </c>
      <c r="C12" s="5">
        <v>5</v>
      </c>
      <c r="D12" s="5">
        <v>1</v>
      </c>
      <c r="E12" s="5">
        <f t="shared" si="0"/>
        <v>35</v>
      </c>
      <c r="F12" s="13">
        <f t="shared" si="1"/>
        <v>3.0355594102341718E-2</v>
      </c>
    </row>
    <row r="13" spans="1:10" x14ac:dyDescent="0.25">
      <c r="A13" t="s">
        <v>44</v>
      </c>
      <c r="B13">
        <f>SUM(B3:B12)</f>
        <v>52</v>
      </c>
      <c r="C13">
        <f>SUM(C3:C12)</f>
        <v>225</v>
      </c>
      <c r="D13">
        <f t="shared" ref="D13:E13" si="2">SUM(D3:D12)</f>
        <v>43</v>
      </c>
      <c r="E13">
        <f t="shared" si="2"/>
        <v>1153</v>
      </c>
      <c r="F13" s="11">
        <f>SUM(F3:F12)</f>
        <v>0.99999999999999989</v>
      </c>
    </row>
    <row r="14" spans="1:10" x14ac:dyDescent="0.25">
      <c r="A14" t="s">
        <v>43</v>
      </c>
      <c r="D14">
        <f>COUNTIF(D3:D12, "0" )</f>
        <v>2</v>
      </c>
    </row>
    <row r="15" spans="1:10" x14ac:dyDescent="0.25">
      <c r="A15" s="1" t="s">
        <v>41</v>
      </c>
      <c r="B15" s="1"/>
      <c r="C15" s="1"/>
      <c r="D15" s="1"/>
      <c r="E15">
        <f>MAX(E3:E12)</f>
        <v>448</v>
      </c>
    </row>
    <row r="16" spans="1:10" x14ac:dyDescent="0.25">
      <c r="A16" s="1" t="s">
        <v>42</v>
      </c>
      <c r="B16" s="1"/>
      <c r="C16" s="1"/>
      <c r="D16" s="1"/>
      <c r="E16">
        <f>MIN(E3:E12)</f>
        <v>8</v>
      </c>
    </row>
  </sheetData>
  <mergeCells count="3">
    <mergeCell ref="A1:J1"/>
    <mergeCell ref="A15:D15"/>
    <mergeCell ref="A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2022-05-13T21:22:31Z</dcterms:modified>
</cp:coreProperties>
</file>