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arim\Desktop\Bootcamp CT\"/>
    </mc:Choice>
  </mc:AlternateContent>
  <xr:revisionPtr revIDLastSave="0" documentId="13_ncr:1_{06655E82-EFFC-4C87-8784-C64BDDE5035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3" sheetId="3" r:id="rId1"/>
    <sheet name="Sheet6" sheetId="6" r:id="rId2"/>
    <sheet name="Sheet1" sheetId="1" r:id="rId3"/>
  </sheets>
  <calcPr calcId="191029"/>
  <pivotCaches>
    <pivotCache cacheId="18" r:id="rId4"/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K14" i="1"/>
  <c r="L18" i="1"/>
  <c r="L17" i="1"/>
  <c r="L15" i="1"/>
  <c r="L16" i="1"/>
  <c r="L14" i="1"/>
  <c r="L13" i="1"/>
  <c r="L19" i="1"/>
  <c r="K19" i="1"/>
  <c r="K18" i="1"/>
  <c r="K17" i="1"/>
  <c r="K16" i="1"/>
  <c r="K15" i="1"/>
  <c r="K13" i="1"/>
  <c r="M8" i="1"/>
  <c r="L8" i="1"/>
  <c r="K8" i="1"/>
  <c r="N8" i="1"/>
  <c r="C33" i="1"/>
  <c r="G33" i="1" s="1"/>
  <c r="D33" i="1"/>
  <c r="E33" i="1"/>
  <c r="G25" i="1"/>
  <c r="G26" i="1"/>
  <c r="G27" i="1"/>
  <c r="G28" i="1"/>
  <c r="G29" i="1"/>
  <c r="G30" i="1"/>
  <c r="G31" i="1"/>
  <c r="F25" i="1"/>
  <c r="F26" i="1"/>
  <c r="F27" i="1"/>
  <c r="F28" i="1"/>
  <c r="F29" i="1"/>
  <c r="F30" i="1"/>
  <c r="F31" i="1"/>
  <c r="E25" i="1"/>
  <c r="E26" i="1"/>
  <c r="E27" i="1"/>
  <c r="E28" i="1"/>
  <c r="E29" i="1"/>
  <c r="E30" i="1"/>
  <c r="E31" i="1"/>
  <c r="E24" i="1"/>
  <c r="F24" i="1"/>
  <c r="G24" i="1"/>
  <c r="E23" i="1"/>
  <c r="F23" i="1"/>
  <c r="G23" i="1"/>
  <c r="E22" i="1"/>
  <c r="F22" i="1"/>
  <c r="G22" i="1"/>
  <c r="E21" i="1"/>
  <c r="F21" i="1"/>
  <c r="G21" i="1"/>
  <c r="E20" i="1"/>
  <c r="F20" i="1"/>
  <c r="G20" i="1"/>
  <c r="E19" i="1"/>
  <c r="F19" i="1"/>
  <c r="G19" i="1"/>
  <c r="E18" i="1"/>
  <c r="F18" i="1"/>
  <c r="G18" i="1"/>
  <c r="G10" i="1"/>
  <c r="G11" i="1"/>
  <c r="G12" i="1"/>
  <c r="G13" i="1"/>
  <c r="G14" i="1"/>
  <c r="G15" i="1"/>
  <c r="G16" i="1"/>
  <c r="G17" i="1"/>
  <c r="G9" i="1"/>
  <c r="F9" i="1"/>
  <c r="F10" i="1"/>
  <c r="F11" i="1"/>
  <c r="F12" i="1"/>
  <c r="F13" i="1"/>
  <c r="F14" i="1"/>
  <c r="F15" i="1"/>
  <c r="F16" i="1"/>
  <c r="F17" i="1"/>
  <c r="E16" i="1"/>
  <c r="E10" i="1"/>
  <c r="E11" i="1"/>
  <c r="E12" i="1"/>
  <c r="E13" i="1"/>
  <c r="E14" i="1"/>
  <c r="E15" i="1"/>
  <c r="E17" i="1"/>
  <c r="E9" i="1"/>
  <c r="F33" i="1" l="1"/>
</calcChain>
</file>

<file path=xl/sharedStrings.xml><?xml version="1.0" encoding="utf-8"?>
<sst xmlns="http://schemas.openxmlformats.org/spreadsheetml/2006/main" count="87" uniqueCount="63">
  <si>
    <t xml:space="preserve">        </t>
  </si>
  <si>
    <t>Spent</t>
  </si>
  <si>
    <t xml:space="preserve"> Budget</t>
  </si>
  <si>
    <t>Budget</t>
  </si>
  <si>
    <t>Saved</t>
  </si>
  <si>
    <r>
      <t xml:space="preserve"> </t>
    </r>
    <r>
      <rPr>
        <b/>
        <sz val="12"/>
        <color theme="1"/>
        <rFont val="Calibri"/>
        <family val="2"/>
        <scheme val="minor"/>
      </rPr>
      <t>Expense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Category</t>
    </r>
  </si>
  <si>
    <t>Payed for</t>
  </si>
  <si>
    <t xml:space="preserve">House &amp; Utilities </t>
  </si>
  <si>
    <t>House &amp; Utilities</t>
  </si>
  <si>
    <t>Car Expenses</t>
  </si>
  <si>
    <t>Car Insurance</t>
  </si>
  <si>
    <t>Car Maintenance</t>
  </si>
  <si>
    <t>Car Payment</t>
  </si>
  <si>
    <t xml:space="preserve">Car Fuel </t>
  </si>
  <si>
    <t>Water Bill</t>
  </si>
  <si>
    <t>Internet Bill</t>
  </si>
  <si>
    <t>Electristy Bill</t>
  </si>
  <si>
    <t xml:space="preserve">HOA </t>
  </si>
  <si>
    <t>Rent Bill</t>
  </si>
  <si>
    <t>Difference</t>
  </si>
  <si>
    <t>Over Budget</t>
  </si>
  <si>
    <t>Health &amp; Medical</t>
  </si>
  <si>
    <t>Health Insurance</t>
  </si>
  <si>
    <t xml:space="preserve">Doctor Visits </t>
  </si>
  <si>
    <t xml:space="preserve">Medications </t>
  </si>
  <si>
    <t xml:space="preserve">Dental Expenses </t>
  </si>
  <si>
    <t xml:space="preserve">Food &amp; Geroceries </t>
  </si>
  <si>
    <t xml:space="preserve">Geroceries </t>
  </si>
  <si>
    <t xml:space="preserve">Restourants </t>
  </si>
  <si>
    <t xml:space="preserve">Coffee </t>
  </si>
  <si>
    <t xml:space="preserve">Credit Card Payments  </t>
  </si>
  <si>
    <t xml:space="preserve">Mobile Device &amp; Line </t>
  </si>
  <si>
    <t>Mobile Payment</t>
  </si>
  <si>
    <t>Line Bill</t>
  </si>
  <si>
    <t>NetFlix Subcribtion</t>
  </si>
  <si>
    <t>Prime Subcribtion</t>
  </si>
  <si>
    <t xml:space="preserve">Entertinments </t>
  </si>
  <si>
    <t>Audible Subscribtion</t>
  </si>
  <si>
    <t xml:space="preserve">Guitar Class </t>
  </si>
  <si>
    <t>Credit Card Auto Payments</t>
  </si>
  <si>
    <r>
      <rPr>
        <b/>
        <sz val="12"/>
        <color theme="1"/>
        <rFont val="Calibri"/>
        <family val="2"/>
        <scheme val="minor"/>
      </rPr>
      <t>Subtotal</t>
    </r>
    <r>
      <rPr>
        <sz val="11"/>
        <color theme="1"/>
        <rFont val="Calibri"/>
        <family val="2"/>
        <scheme val="minor"/>
      </rPr>
      <t xml:space="preserve"> </t>
    </r>
  </si>
  <si>
    <t>Income</t>
  </si>
  <si>
    <t>Saving</t>
  </si>
  <si>
    <t xml:space="preserve"> Budget Spent</t>
  </si>
  <si>
    <t>Row Labels</t>
  </si>
  <si>
    <t>Grand Total</t>
  </si>
  <si>
    <t>Sum of  Budget Spent</t>
  </si>
  <si>
    <t>Sum of  Budget</t>
  </si>
  <si>
    <t>Sum of Income</t>
  </si>
  <si>
    <t>Category</t>
  </si>
  <si>
    <t>Total Spent</t>
  </si>
  <si>
    <t>Total Budget</t>
  </si>
  <si>
    <t xml:space="preserve">Car </t>
  </si>
  <si>
    <t>Health</t>
  </si>
  <si>
    <t>Food</t>
  </si>
  <si>
    <t>Credit Cards</t>
  </si>
  <si>
    <t>Mobile Phone</t>
  </si>
  <si>
    <t xml:space="preserve">Entertainments </t>
  </si>
  <si>
    <t>Total</t>
  </si>
  <si>
    <t>Sum of Total Spent</t>
  </si>
  <si>
    <t>Sum of Total Budget</t>
  </si>
  <si>
    <t>Personal Expense Tracker</t>
  </si>
  <si>
    <t>Nariman Yousefzadeh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</si>
</sst>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44" fontId="0" fillId="4" borderId="1" xfId="1" applyFont="1" applyFill="1" applyBorder="1"/>
    <xf numFmtId="44" fontId="0" fillId="4" borderId="1" xfId="0" applyNumberFormat="1" applyFill="1" applyBorder="1"/>
    <xf numFmtId="44" fontId="0" fillId="5" borderId="1" xfId="1" applyFont="1" applyFill="1" applyBorder="1"/>
    <xf numFmtId="44" fontId="0" fillId="5" borderId="1" xfId="0" applyNumberFormat="1" applyFill="1" applyBorder="1"/>
    <xf numFmtId="0" fontId="3" fillId="3" borderId="1" xfId="0" applyFont="1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7" borderId="0" xfId="0" applyFill="1"/>
    <xf numFmtId="0" fontId="0" fillId="6" borderId="0" xfId="0" applyFill="1"/>
    <xf numFmtId="0" fontId="0" fillId="5" borderId="0" xfId="0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44" fontId="2" fillId="8" borderId="7" xfId="1" applyFont="1" applyFill="1" applyBorder="1" applyAlignment="1">
      <alignment horizontal="center" vertical="center" wrapText="1"/>
    </xf>
    <xf numFmtId="44" fontId="2" fillId="8" borderId="9" xfId="1" applyFont="1" applyFill="1" applyBorder="1" applyAlignment="1">
      <alignment horizontal="center" vertical="center" wrapText="1"/>
    </xf>
    <xf numFmtId="44" fontId="2" fillId="8" borderId="1" xfId="1" applyFont="1" applyFill="1" applyBorder="1" applyAlignment="1">
      <alignment vertical="center" wrapText="1"/>
    </xf>
    <xf numFmtId="44" fontId="2" fillId="8" borderId="2" xfId="1" applyFont="1" applyFill="1" applyBorder="1" applyAlignment="1">
      <alignment vertical="center" wrapText="1"/>
    </xf>
    <xf numFmtId="44" fontId="2" fillId="8" borderId="1" xfId="0" applyNumberFormat="1" applyFont="1" applyFill="1" applyBorder="1" applyAlignment="1">
      <alignment horizontal="center" vertical="center" wrapText="1"/>
    </xf>
    <xf numFmtId="44" fontId="2" fillId="8" borderId="2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0" fillId="0" borderId="20" xfId="0" applyBorder="1"/>
    <xf numFmtId="0" fontId="0" fillId="4" borderId="4" xfId="0" applyFill="1" applyBorder="1"/>
    <xf numFmtId="0" fontId="0" fillId="4" borderId="5" xfId="0" applyFill="1" applyBorder="1"/>
    <xf numFmtId="44" fontId="0" fillId="4" borderId="5" xfId="1" applyFont="1" applyFill="1" applyBorder="1" applyAlignment="1">
      <alignment horizontal="center" vertical="center"/>
    </xf>
    <xf numFmtId="44" fontId="0" fillId="4" borderId="5" xfId="1" applyFont="1" applyFill="1" applyBorder="1"/>
    <xf numFmtId="44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/>
    <xf numFmtId="0" fontId="0" fillId="4" borderId="2" xfId="0" applyFill="1" applyBorder="1"/>
    <xf numFmtId="44" fontId="0" fillId="4" borderId="2" xfId="1" applyFont="1" applyFill="1" applyBorder="1" applyAlignment="1">
      <alignment horizontal="center" vertical="center"/>
    </xf>
    <xf numFmtId="44" fontId="0" fillId="4" borderId="2" xfId="1" applyFont="1" applyFill="1" applyBorder="1"/>
    <xf numFmtId="44" fontId="0" fillId="4" borderId="2" xfId="0" applyNumberFormat="1" applyFill="1" applyBorder="1"/>
    <xf numFmtId="0" fontId="0" fillId="4" borderId="10" xfId="0" applyFill="1" applyBorder="1"/>
    <xf numFmtId="0" fontId="0" fillId="0" borderId="20" xfId="0" applyBorder="1" applyAlignment="1">
      <alignment horizontal="center" vertical="center"/>
    </xf>
    <xf numFmtId="44" fontId="0" fillId="0" borderId="20" xfId="0" applyNumberFormat="1" applyBorder="1"/>
    <xf numFmtId="0" fontId="0" fillId="6" borderId="21" xfId="0" applyFill="1" applyBorder="1" applyAlignment="1">
      <alignment horizontal="center" vertical="center"/>
    </xf>
    <xf numFmtId="44" fontId="2" fillId="6" borderId="22" xfId="0" applyNumberFormat="1" applyFont="1" applyFill="1" applyBorder="1" applyAlignment="1">
      <alignment vertical="center"/>
    </xf>
    <xf numFmtId="44" fontId="2" fillId="6" borderId="22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vertical="center"/>
    </xf>
    <xf numFmtId="0" fontId="2" fillId="6" borderId="23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10" borderId="7" xfId="0" applyFill="1" applyBorder="1"/>
    <xf numFmtId="44" fontId="0" fillId="10" borderId="1" xfId="0" applyNumberFormat="1" applyFill="1" applyBorder="1"/>
    <xf numFmtId="44" fontId="0" fillId="10" borderId="8" xfId="0" applyNumberFormat="1" applyFill="1" applyBorder="1"/>
    <xf numFmtId="0" fontId="0" fillId="8" borderId="9" xfId="0" applyFill="1" applyBorder="1"/>
    <xf numFmtId="44" fontId="0" fillId="8" borderId="2" xfId="0" applyNumberFormat="1" applyFill="1" applyBorder="1"/>
    <xf numFmtId="44" fontId="0" fillId="8" borderId="10" xfId="0" applyNumberFormat="1" applyFill="1" applyBorder="1"/>
    <xf numFmtId="0" fontId="5" fillId="7" borderId="0" xfId="0" applyFont="1" applyFill="1"/>
    <xf numFmtId="0" fontId="6" fillId="7" borderId="0" xfId="0" applyFont="1" applyFill="1" applyAlignment="1"/>
    <xf numFmtId="0" fontId="0" fillId="7" borderId="0" xfId="0" applyFill="1" applyAlignme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2.xlsx]Sheet3!PivotTable2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Sum of  Budget Spent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C-4A95-A02E-56C15A4A6123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Sum of  Budget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C-4A95-A02E-56C15A4A6123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C-4A95-A02E-56C15A4A61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2563839"/>
        <c:axId val="757588079"/>
      </c:barChart>
      <c:catAx>
        <c:axId val="7625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88079"/>
        <c:crosses val="autoZero"/>
        <c:auto val="1"/>
        <c:lblAlgn val="ctr"/>
        <c:lblOffset val="100"/>
        <c:noMultiLvlLbl val="0"/>
      </c:catAx>
      <c:valAx>
        <c:axId val="7575880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25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Total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Sheet6!$A$2:$A$9</c:f>
              <c:strCache>
                <c:ptCount val="7"/>
                <c:pt idx="0">
                  <c:v>Car </c:v>
                </c:pt>
                <c:pt idx="1">
                  <c:v>Credit Cards</c:v>
                </c:pt>
                <c:pt idx="2">
                  <c:v>Entertainments </c:v>
                </c:pt>
                <c:pt idx="3">
                  <c:v>Food</c:v>
                </c:pt>
                <c:pt idx="4">
                  <c:v>Health</c:v>
                </c:pt>
                <c:pt idx="5">
                  <c:v>House &amp; Utilities</c:v>
                </c:pt>
                <c:pt idx="6">
                  <c:v>Mobile Phone</c:v>
                </c:pt>
              </c:strCache>
            </c:strRef>
          </c:cat>
          <c:val>
            <c:numRef>
              <c:f>Sheet6!$B$2:$B$9</c:f>
              <c:numCache>
                <c:formatCode>General</c:formatCode>
                <c:ptCount val="7"/>
                <c:pt idx="0">
                  <c:v>602</c:v>
                </c:pt>
                <c:pt idx="1">
                  <c:v>600</c:v>
                </c:pt>
                <c:pt idx="2">
                  <c:v>157</c:v>
                </c:pt>
                <c:pt idx="3">
                  <c:v>535</c:v>
                </c:pt>
                <c:pt idx="4">
                  <c:v>400</c:v>
                </c:pt>
                <c:pt idx="5">
                  <c:v>2195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95-4E24-A86D-38219AE6807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Sum of Total 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Sheet6!$A$2:$A$9</c:f>
              <c:strCache>
                <c:ptCount val="7"/>
                <c:pt idx="0">
                  <c:v>Car </c:v>
                </c:pt>
                <c:pt idx="1">
                  <c:v>Credit Cards</c:v>
                </c:pt>
                <c:pt idx="2">
                  <c:v>Entertainments </c:v>
                </c:pt>
                <c:pt idx="3">
                  <c:v>Food</c:v>
                </c:pt>
                <c:pt idx="4">
                  <c:v>Health</c:v>
                </c:pt>
                <c:pt idx="5">
                  <c:v>House &amp; Utilities</c:v>
                </c:pt>
                <c:pt idx="6">
                  <c:v>Mobile Phone</c:v>
                </c:pt>
              </c:strCache>
            </c:strRef>
          </c:cat>
          <c:val>
            <c:numRef>
              <c:f>Sheet6!$C$2:$C$9</c:f>
              <c:numCache>
                <c:formatCode>General</c:formatCode>
                <c:ptCount val="7"/>
                <c:pt idx="0">
                  <c:v>1017</c:v>
                </c:pt>
                <c:pt idx="1">
                  <c:v>600</c:v>
                </c:pt>
                <c:pt idx="2">
                  <c:v>157</c:v>
                </c:pt>
                <c:pt idx="3">
                  <c:v>575</c:v>
                </c:pt>
                <c:pt idx="4">
                  <c:v>200</c:v>
                </c:pt>
                <c:pt idx="5">
                  <c:v>2190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95-4E24-A86D-38219AE6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82847"/>
        <c:axId val="704588239"/>
      </c:barChart>
      <c:catAx>
        <c:axId val="7694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88239"/>
        <c:crosses val="autoZero"/>
        <c:auto val="1"/>
        <c:lblAlgn val="ctr"/>
        <c:lblOffset val="100"/>
        <c:noMultiLvlLbl val="0"/>
      </c:catAx>
      <c:valAx>
        <c:axId val="7045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8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2.xlsx]Sheet6!PivotTable5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Sum of Total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Sheet6!$A$2:$A$9</c:f>
              <c:strCache>
                <c:ptCount val="7"/>
                <c:pt idx="0">
                  <c:v>Car </c:v>
                </c:pt>
                <c:pt idx="1">
                  <c:v>Credit Cards</c:v>
                </c:pt>
                <c:pt idx="2">
                  <c:v>Entertainments </c:v>
                </c:pt>
                <c:pt idx="3">
                  <c:v>Food</c:v>
                </c:pt>
                <c:pt idx="4">
                  <c:v>Health</c:v>
                </c:pt>
                <c:pt idx="5">
                  <c:v>House &amp; Utilities</c:v>
                </c:pt>
                <c:pt idx="6">
                  <c:v>Mobile Phone</c:v>
                </c:pt>
              </c:strCache>
            </c:strRef>
          </c:cat>
          <c:val>
            <c:numRef>
              <c:f>Sheet6!$B$2:$B$9</c:f>
              <c:numCache>
                <c:formatCode>General</c:formatCode>
                <c:ptCount val="7"/>
                <c:pt idx="0">
                  <c:v>602</c:v>
                </c:pt>
                <c:pt idx="1">
                  <c:v>600</c:v>
                </c:pt>
                <c:pt idx="2">
                  <c:v>157</c:v>
                </c:pt>
                <c:pt idx="3">
                  <c:v>535</c:v>
                </c:pt>
                <c:pt idx="4">
                  <c:v>400</c:v>
                </c:pt>
                <c:pt idx="5">
                  <c:v>2195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D-4DC4-9F76-8C4CB2C536EE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Sum of Total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Sheet6!$A$2:$A$9</c:f>
              <c:strCache>
                <c:ptCount val="7"/>
                <c:pt idx="0">
                  <c:v>Car </c:v>
                </c:pt>
                <c:pt idx="1">
                  <c:v>Credit Cards</c:v>
                </c:pt>
                <c:pt idx="2">
                  <c:v>Entertainments </c:v>
                </c:pt>
                <c:pt idx="3">
                  <c:v>Food</c:v>
                </c:pt>
                <c:pt idx="4">
                  <c:v>Health</c:v>
                </c:pt>
                <c:pt idx="5">
                  <c:v>House &amp; Utilities</c:v>
                </c:pt>
                <c:pt idx="6">
                  <c:v>Mobile Phone</c:v>
                </c:pt>
              </c:strCache>
            </c:strRef>
          </c:cat>
          <c:val>
            <c:numRef>
              <c:f>Sheet6!$C$2:$C$9</c:f>
              <c:numCache>
                <c:formatCode>General</c:formatCode>
                <c:ptCount val="7"/>
                <c:pt idx="0">
                  <c:v>1017</c:v>
                </c:pt>
                <c:pt idx="1">
                  <c:v>600</c:v>
                </c:pt>
                <c:pt idx="2">
                  <c:v>157</c:v>
                </c:pt>
                <c:pt idx="3">
                  <c:v>575</c:v>
                </c:pt>
                <c:pt idx="4">
                  <c:v>200</c:v>
                </c:pt>
                <c:pt idx="5">
                  <c:v>2190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AD-4DC4-9F76-8C4CB2C5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2.xlsx]Sheet6!PivotTable5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338534893801473E-2"/>
          <c:y val="0.2527193029442748"/>
          <c:w val="0.76865633180767878"/>
          <c:h val="0.66874884687033165"/>
        </c:manualLayout>
      </c:layout>
      <c:pie3D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Sum of Total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Sheet6!$A$2:$A$9</c:f>
              <c:strCache>
                <c:ptCount val="7"/>
                <c:pt idx="0">
                  <c:v>Car </c:v>
                </c:pt>
                <c:pt idx="1">
                  <c:v>Credit Cards</c:v>
                </c:pt>
                <c:pt idx="2">
                  <c:v>Entertainments </c:v>
                </c:pt>
                <c:pt idx="3">
                  <c:v>Food</c:v>
                </c:pt>
                <c:pt idx="4">
                  <c:v>Health</c:v>
                </c:pt>
                <c:pt idx="5">
                  <c:v>House &amp; Utilities</c:v>
                </c:pt>
                <c:pt idx="6">
                  <c:v>Mobile Phone</c:v>
                </c:pt>
              </c:strCache>
            </c:strRef>
          </c:cat>
          <c:val>
            <c:numRef>
              <c:f>Sheet6!$B$2:$B$9</c:f>
              <c:numCache>
                <c:formatCode>General</c:formatCode>
                <c:ptCount val="7"/>
                <c:pt idx="0">
                  <c:v>602</c:v>
                </c:pt>
                <c:pt idx="1">
                  <c:v>600</c:v>
                </c:pt>
                <c:pt idx="2">
                  <c:v>157</c:v>
                </c:pt>
                <c:pt idx="3">
                  <c:v>535</c:v>
                </c:pt>
                <c:pt idx="4">
                  <c:v>400</c:v>
                </c:pt>
                <c:pt idx="5">
                  <c:v>2195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460-4132-AC57-561A89274966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Sum of Total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Sheet6!$A$2:$A$9</c:f>
              <c:strCache>
                <c:ptCount val="7"/>
                <c:pt idx="0">
                  <c:v>Car </c:v>
                </c:pt>
                <c:pt idx="1">
                  <c:v>Credit Cards</c:v>
                </c:pt>
                <c:pt idx="2">
                  <c:v>Entertainments </c:v>
                </c:pt>
                <c:pt idx="3">
                  <c:v>Food</c:v>
                </c:pt>
                <c:pt idx="4">
                  <c:v>Health</c:v>
                </c:pt>
                <c:pt idx="5">
                  <c:v>House &amp; Utilities</c:v>
                </c:pt>
                <c:pt idx="6">
                  <c:v>Mobile Phone</c:v>
                </c:pt>
              </c:strCache>
            </c:strRef>
          </c:cat>
          <c:val>
            <c:numRef>
              <c:f>Sheet6!$C$2:$C$9</c:f>
              <c:numCache>
                <c:formatCode>General</c:formatCode>
                <c:ptCount val="7"/>
                <c:pt idx="0">
                  <c:v>1017</c:v>
                </c:pt>
                <c:pt idx="1">
                  <c:v>600</c:v>
                </c:pt>
                <c:pt idx="2">
                  <c:v>157</c:v>
                </c:pt>
                <c:pt idx="3">
                  <c:v>575</c:v>
                </c:pt>
                <c:pt idx="4">
                  <c:v>200</c:v>
                </c:pt>
                <c:pt idx="5">
                  <c:v>2190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460-4132-AC57-561A8927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541020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EBEC2-8F88-10D2-8587-5CD77B75D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373380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18C0D-A1DA-61E2-F622-06BC63CE4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19</xdr:row>
      <xdr:rowOff>45720</xdr:rowOff>
    </xdr:from>
    <xdr:to>
      <xdr:col>13</xdr:col>
      <xdr:colOff>365760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636A3-72F6-0A54-25AA-583FAE045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37</xdr:row>
      <xdr:rowOff>99060</xdr:rowOff>
    </xdr:from>
    <xdr:to>
      <xdr:col>13</xdr:col>
      <xdr:colOff>365760</xdr:colOff>
      <xdr:row>55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050E0-7161-2754-C95D-69AB03B0A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iman Yousefzadeh" refreshedDate="44994.114421296297" createdVersion="8" refreshedVersion="8" minRefreshableVersion="3" recordCount="3" xr:uid="{F19F0307-2358-445D-AB46-CEAE094A379F}">
  <cacheSource type="worksheet">
    <worksheetSource ref="J6:N9" sheet="Sheet1"/>
  </cacheSource>
  <cacheFields count="5">
    <cacheField name="Income" numFmtId="0">
      <sharedItems containsString="0" containsBlank="1" containsNumber="1" containsInteger="1" minValue="5000" maxValue="5000" count="2">
        <m/>
        <n v="5000"/>
      </sharedItems>
    </cacheField>
    <cacheField name=" Budget" numFmtId="0">
      <sharedItems containsString="0" containsBlank="1" containsNumber="1" containsInteger="1" minValue="4559" maxValue="4559" count="2">
        <m/>
        <n v="4559"/>
      </sharedItems>
    </cacheField>
    <cacheField name=" Budget Spent" numFmtId="0">
      <sharedItems containsString="0" containsBlank="1" containsNumber="1" containsInteger="1" minValue="4809" maxValue="4809" count="2">
        <m/>
        <n v="4809"/>
      </sharedItems>
    </cacheField>
    <cacheField name="Saving" numFmtId="0">
      <sharedItems containsString="0" containsBlank="1" containsNumber="1" containsInteger="1" minValue="-191" maxValue="-191"/>
    </cacheField>
    <cacheField name="Saved" numFmtId="0">
      <sharedItems containsBlank="1" count="2">
        <m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iman Yousefzadeh" refreshedDate="44994.135328356482" createdVersion="8" refreshedVersion="8" minRefreshableVersion="3" recordCount="9" xr:uid="{D4EC8C03-8F8A-4C9F-98CE-908ADB223FFF}">
  <cacheSource type="worksheet">
    <worksheetSource ref="J11:L20" sheet="Sheet1"/>
  </cacheSource>
  <cacheFields count="3">
    <cacheField name="Category" numFmtId="0">
      <sharedItems containsBlank="1" count="9">
        <m/>
        <s v="House &amp; Utilities"/>
        <s v="Car "/>
        <s v="Health"/>
        <s v="Food"/>
        <s v="Credit Cards"/>
        <s v="Mobile Phone"/>
        <s v="Entertainments "/>
        <s v="Total"/>
      </sharedItems>
    </cacheField>
    <cacheField name="Total Spent" numFmtId="0">
      <sharedItems containsString="0" containsBlank="1" containsNumber="1" containsInteger="1" minValue="70" maxValue="4809"/>
    </cacheField>
    <cacheField name="Total Budget" numFmtId="0">
      <sharedItems containsString="0" containsBlank="1" containsNumber="1" containsInteger="1" minValue="70" maxValue="4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m/>
    <x v="0"/>
  </r>
  <r>
    <x v="1"/>
    <x v="1"/>
    <x v="1"/>
    <n v="-191"/>
    <x v="1"/>
  </r>
  <r>
    <x v="0"/>
    <x v="0"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m/>
    <m/>
  </r>
  <r>
    <x v="1"/>
    <n v="2190"/>
    <n v="2195"/>
  </r>
  <r>
    <x v="2"/>
    <n v="1017"/>
    <n v="602"/>
  </r>
  <r>
    <x v="3"/>
    <n v="200"/>
    <n v="400"/>
  </r>
  <r>
    <x v="4"/>
    <n v="575"/>
    <n v="535"/>
  </r>
  <r>
    <x v="5"/>
    <n v="600"/>
    <n v="600"/>
  </r>
  <r>
    <x v="6"/>
    <n v="70"/>
    <n v="70"/>
  </r>
  <r>
    <x v="7"/>
    <n v="157"/>
    <n v="157"/>
  </r>
  <r>
    <x v="8"/>
    <n v="4809"/>
    <n v="45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A51BB-2E40-400C-85F2-4C725FA61F82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" firstHeaderRow="0" firstDataRow="1" firstDataCol="0"/>
  <pivotFields count="5"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 Budget Spent" fld="2" baseField="0" baseItem="0"/>
    <dataField name="Sum of  Budget" fld="1" baseField="0" baseItem="0"/>
    <dataField name="Sum of Income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9867C-F492-45A0-AF09-BFE46B8C208D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9" firstHeaderRow="0" firstDataRow="1" firstDataCol="1"/>
  <pivotFields count="3">
    <pivotField axis="axisRow" showAll="0">
      <items count="10">
        <item x="2"/>
        <item x="5"/>
        <item x="7"/>
        <item x="4"/>
        <item x="3"/>
        <item x="1"/>
        <item x="6"/>
        <item h="1" x="8"/>
        <item h="1" x="0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" fld="2" baseField="0" baseItem="0"/>
    <dataField name="Sum of Total Spent" fld="1" baseField="0" baseItem="0"/>
  </dataFields>
  <chartFormats count="6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CCDC-AB22-4FEE-BA57-68D086FF351D}">
  <dimension ref="A1:C2"/>
  <sheetViews>
    <sheetView workbookViewId="0">
      <selection activeCell="C13" sqref="C13"/>
    </sheetView>
  </sheetViews>
  <sheetFormatPr defaultRowHeight="14.4" x14ac:dyDescent="0.3"/>
  <cols>
    <col min="1" max="1" width="19.44140625" bestFit="1" customWidth="1"/>
    <col min="2" max="2" width="14" bestFit="1" customWidth="1"/>
    <col min="3" max="4" width="13.88671875" bestFit="1" customWidth="1"/>
  </cols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s="65">
        <v>4809</v>
      </c>
      <c r="B2" s="65">
        <v>4559</v>
      </c>
      <c r="C2" s="65">
        <v>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67-F2BF-438C-9B55-03715AD9A126}">
  <dimension ref="A1:C9"/>
  <sheetViews>
    <sheetView workbookViewId="0">
      <selection activeCell="N9" sqref="N9"/>
    </sheetView>
  </sheetViews>
  <sheetFormatPr defaultRowHeight="14.4" x14ac:dyDescent="0.3"/>
  <cols>
    <col min="1" max="1" width="14.6640625" bestFit="1" customWidth="1"/>
    <col min="2" max="2" width="18.33203125" bestFit="1" customWidth="1"/>
    <col min="3" max="3" width="17.21875" bestFit="1" customWidth="1"/>
  </cols>
  <sheetData>
    <row r="1" spans="1:3" x14ac:dyDescent="0.3">
      <c r="A1" s="63" t="s">
        <v>44</v>
      </c>
      <c r="B1" t="s">
        <v>60</v>
      </c>
      <c r="C1" t="s">
        <v>59</v>
      </c>
    </row>
    <row r="2" spans="1:3" x14ac:dyDescent="0.3">
      <c r="A2" s="64" t="s">
        <v>52</v>
      </c>
      <c r="B2" s="65">
        <v>602</v>
      </c>
      <c r="C2" s="65">
        <v>1017</v>
      </c>
    </row>
    <row r="3" spans="1:3" x14ac:dyDescent="0.3">
      <c r="A3" s="64" t="s">
        <v>55</v>
      </c>
      <c r="B3" s="65">
        <v>600</v>
      </c>
      <c r="C3" s="65">
        <v>600</v>
      </c>
    </row>
    <row r="4" spans="1:3" x14ac:dyDescent="0.3">
      <c r="A4" s="64" t="s">
        <v>57</v>
      </c>
      <c r="B4" s="65">
        <v>157</v>
      </c>
      <c r="C4" s="65">
        <v>157</v>
      </c>
    </row>
    <row r="5" spans="1:3" x14ac:dyDescent="0.3">
      <c r="A5" s="64" t="s">
        <v>54</v>
      </c>
      <c r="B5" s="65">
        <v>535</v>
      </c>
      <c r="C5" s="65">
        <v>575</v>
      </c>
    </row>
    <row r="6" spans="1:3" x14ac:dyDescent="0.3">
      <c r="A6" s="64" t="s">
        <v>53</v>
      </c>
      <c r="B6" s="65">
        <v>400</v>
      </c>
      <c r="C6" s="65">
        <v>200</v>
      </c>
    </row>
    <row r="7" spans="1:3" x14ac:dyDescent="0.3">
      <c r="A7" s="64" t="s">
        <v>8</v>
      </c>
      <c r="B7" s="65">
        <v>2195</v>
      </c>
      <c r="C7" s="65">
        <v>2190</v>
      </c>
    </row>
    <row r="8" spans="1:3" x14ac:dyDescent="0.3">
      <c r="A8" s="64" t="s">
        <v>56</v>
      </c>
      <c r="B8" s="65">
        <v>70</v>
      </c>
      <c r="C8" s="65">
        <v>70</v>
      </c>
    </row>
    <row r="9" spans="1:3" x14ac:dyDescent="0.3">
      <c r="A9" s="64" t="s">
        <v>45</v>
      </c>
      <c r="B9" s="65">
        <v>4559</v>
      </c>
      <c r="C9" s="65">
        <v>4809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"/>
  <sheetViews>
    <sheetView tabSelected="1" workbookViewId="0">
      <selection activeCell="M21" sqref="M21"/>
    </sheetView>
  </sheetViews>
  <sheetFormatPr defaultRowHeight="14.4" x14ac:dyDescent="0.3"/>
  <cols>
    <col min="1" max="1" width="20.21875" customWidth="1"/>
    <col min="2" max="2" width="22.6640625" customWidth="1"/>
    <col min="3" max="3" width="13.77734375" customWidth="1"/>
    <col min="4" max="4" width="13.21875" customWidth="1"/>
    <col min="5" max="5" width="13" customWidth="1"/>
    <col min="7" max="7" width="14.109375" customWidth="1"/>
    <col min="9" max="9" width="6.6640625" customWidth="1"/>
    <col min="10" max="10" width="22.109375" customWidth="1"/>
    <col min="11" max="11" width="14.33203125" customWidth="1"/>
    <col min="12" max="12" width="17" customWidth="1"/>
    <col min="13" max="13" width="13.109375" customWidth="1"/>
    <col min="14" max="14" width="14.77734375" customWidth="1"/>
  </cols>
  <sheetData>
    <row r="1" spans="1:4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1"/>
      <c r="AL1" s="11"/>
      <c r="AM1" s="11"/>
      <c r="AN1" s="11"/>
      <c r="AO1" s="11"/>
    </row>
    <row r="2" spans="1:41" x14ac:dyDescent="0.3">
      <c r="A2" s="11"/>
      <c r="B2" s="11"/>
      <c r="C2" s="11" t="s">
        <v>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ht="25.8" x14ac:dyDescent="0.5">
      <c r="A3" s="11"/>
      <c r="B3" s="11"/>
      <c r="C3" s="11"/>
      <c r="D3" s="11"/>
      <c r="E3" s="11"/>
      <c r="F3" s="78" t="s">
        <v>61</v>
      </c>
      <c r="G3" s="11"/>
      <c r="H3" s="11"/>
      <c r="I3" s="79"/>
      <c r="J3" s="80"/>
      <c r="K3" s="80" t="s">
        <v>62</v>
      </c>
      <c r="L3" s="80"/>
      <c r="M3" s="80"/>
      <c r="N3" s="8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" thickBo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2"/>
      <c r="AI5" s="12"/>
      <c r="AJ5" s="12"/>
      <c r="AK5" s="11"/>
      <c r="AL5" s="11"/>
      <c r="AM5" s="11"/>
      <c r="AN5" s="11"/>
      <c r="AO5" s="11"/>
    </row>
    <row r="6" spans="1:41" ht="15.6" customHeight="1" x14ac:dyDescent="0.3">
      <c r="A6" s="31" t="s">
        <v>5</v>
      </c>
      <c r="B6" s="32" t="s">
        <v>6</v>
      </c>
      <c r="C6" s="32" t="s">
        <v>3</v>
      </c>
      <c r="D6" s="32" t="s">
        <v>1</v>
      </c>
      <c r="E6" s="32" t="s">
        <v>19</v>
      </c>
      <c r="F6" s="33" t="s">
        <v>4</v>
      </c>
      <c r="G6" s="34" t="s">
        <v>20</v>
      </c>
      <c r="H6" s="29"/>
      <c r="I6" s="19"/>
      <c r="J6" s="14" t="s">
        <v>41</v>
      </c>
      <c r="K6" s="15" t="s">
        <v>2</v>
      </c>
      <c r="L6" s="15" t="s">
        <v>43</v>
      </c>
      <c r="M6" s="15" t="s">
        <v>42</v>
      </c>
      <c r="N6" s="16" t="s">
        <v>4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41" ht="28.8" customHeight="1" thickBot="1" x14ac:dyDescent="0.35">
      <c r="A7" s="35"/>
      <c r="B7" s="36"/>
      <c r="C7" s="36"/>
      <c r="D7" s="36"/>
      <c r="E7" s="36"/>
      <c r="F7" s="37"/>
      <c r="G7" s="38"/>
      <c r="H7" s="30"/>
      <c r="I7" s="20"/>
      <c r="J7" s="17"/>
      <c r="K7" s="8"/>
      <c r="L7" s="8"/>
      <c r="M7" s="8"/>
      <c r="N7" s="18"/>
    </row>
    <row r="8" spans="1:41" ht="15" thickBot="1" x14ac:dyDescent="0.35">
      <c r="A8" s="39"/>
      <c r="B8" s="39"/>
      <c r="C8" s="39"/>
      <c r="D8" s="39"/>
      <c r="E8" s="39"/>
      <c r="F8" s="39"/>
      <c r="G8" s="39"/>
      <c r="J8" s="21">
        <v>5000</v>
      </c>
      <c r="K8" s="23">
        <f>C33</f>
        <v>4559</v>
      </c>
      <c r="L8" s="25">
        <f>D33</f>
        <v>4809</v>
      </c>
      <c r="M8" s="25">
        <f>L8-J8</f>
        <v>-191</v>
      </c>
      <c r="N8" s="27" t="b">
        <f>IF(J8&gt;L8,TRUE)</f>
        <v>1</v>
      </c>
    </row>
    <row r="9" spans="1:41" ht="15" thickBot="1" x14ac:dyDescent="0.35">
      <c r="A9" s="40" t="s">
        <v>7</v>
      </c>
      <c r="B9" s="41" t="s">
        <v>16</v>
      </c>
      <c r="C9" s="42">
        <v>90</v>
      </c>
      <c r="D9" s="43">
        <v>85</v>
      </c>
      <c r="E9" s="44">
        <f>C9-D9</f>
        <v>5</v>
      </c>
      <c r="F9" s="41" t="b">
        <f>IF(C9-D9&gt;0,TRUE,FALSE)</f>
        <v>1</v>
      </c>
      <c r="G9" s="45" t="b">
        <f>IF(C9-D9&lt;0,TRUE,FALSE)</f>
        <v>0</v>
      </c>
      <c r="J9" s="22"/>
      <c r="K9" s="24"/>
      <c r="L9" s="26"/>
      <c r="M9" s="26"/>
      <c r="N9" s="28"/>
    </row>
    <row r="10" spans="1:41" ht="15" thickBot="1" x14ac:dyDescent="0.35">
      <c r="A10" s="46" t="s">
        <v>8</v>
      </c>
      <c r="B10" s="2" t="s">
        <v>14</v>
      </c>
      <c r="C10" s="9">
        <v>50</v>
      </c>
      <c r="D10" s="4">
        <v>50</v>
      </c>
      <c r="E10" s="5">
        <f t="shared" ref="E10:E32" si="0">C10-D10</f>
        <v>0</v>
      </c>
      <c r="F10" s="2" t="b">
        <f t="shared" ref="F10:F33" si="1">IF(C10-D10&gt;0,TRUE,FALSE)</f>
        <v>0</v>
      </c>
      <c r="G10" s="47" t="b">
        <f t="shared" ref="G10:G33" si="2">IF(C10-D10&lt;0,TRUE,FALSE)</f>
        <v>0</v>
      </c>
    </row>
    <row r="11" spans="1:41" x14ac:dyDescent="0.3">
      <c r="A11" s="46" t="s">
        <v>8</v>
      </c>
      <c r="B11" s="2" t="s">
        <v>15</v>
      </c>
      <c r="C11" s="9">
        <v>55</v>
      </c>
      <c r="D11" s="4">
        <v>55</v>
      </c>
      <c r="E11" s="5">
        <f t="shared" si="0"/>
        <v>0</v>
      </c>
      <c r="F11" s="2" t="b">
        <f t="shared" si="1"/>
        <v>0</v>
      </c>
      <c r="G11" s="47" t="b">
        <f t="shared" si="2"/>
        <v>0</v>
      </c>
      <c r="J11" s="66" t="s">
        <v>49</v>
      </c>
      <c r="K11" s="67" t="s">
        <v>50</v>
      </c>
      <c r="L11" s="68" t="s">
        <v>51</v>
      </c>
    </row>
    <row r="12" spans="1:41" x14ac:dyDescent="0.3">
      <c r="A12" s="46" t="s">
        <v>8</v>
      </c>
      <c r="B12" s="2" t="s">
        <v>17</v>
      </c>
      <c r="C12" s="9">
        <v>50</v>
      </c>
      <c r="D12" s="4">
        <v>50</v>
      </c>
      <c r="E12" s="5">
        <f t="shared" si="0"/>
        <v>0</v>
      </c>
      <c r="F12" s="2" t="b">
        <f t="shared" si="1"/>
        <v>0</v>
      </c>
      <c r="G12" s="47" t="b">
        <f t="shared" si="2"/>
        <v>0</v>
      </c>
      <c r="J12" s="69"/>
      <c r="K12" s="70"/>
      <c r="L12" s="71"/>
    </row>
    <row r="13" spans="1:41" x14ac:dyDescent="0.3">
      <c r="A13" s="46" t="s">
        <v>8</v>
      </c>
      <c r="B13" s="2" t="s">
        <v>18</v>
      </c>
      <c r="C13" s="9">
        <v>1950</v>
      </c>
      <c r="D13" s="4">
        <v>1950</v>
      </c>
      <c r="E13" s="5">
        <f t="shared" si="0"/>
        <v>0</v>
      </c>
      <c r="F13" s="2" t="b">
        <f t="shared" si="1"/>
        <v>0</v>
      </c>
      <c r="G13" s="47" t="b">
        <f t="shared" si="2"/>
        <v>0</v>
      </c>
      <c r="J13" s="72" t="s">
        <v>8</v>
      </c>
      <c r="K13" s="73">
        <f>SUM(D9:D13)</f>
        <v>2190</v>
      </c>
      <c r="L13" s="74">
        <f>SUM(C9:C13)</f>
        <v>2195</v>
      </c>
    </row>
    <row r="14" spans="1:41" x14ac:dyDescent="0.3">
      <c r="A14" s="48" t="s">
        <v>9</v>
      </c>
      <c r="B14" s="3" t="s">
        <v>12</v>
      </c>
      <c r="C14" s="10">
        <v>250</v>
      </c>
      <c r="D14" s="6">
        <v>250</v>
      </c>
      <c r="E14" s="7">
        <f t="shared" si="0"/>
        <v>0</v>
      </c>
      <c r="F14" s="3" t="b">
        <f t="shared" si="1"/>
        <v>0</v>
      </c>
      <c r="G14" s="49" t="b">
        <f t="shared" si="2"/>
        <v>0</v>
      </c>
      <c r="J14" s="72" t="s">
        <v>52</v>
      </c>
      <c r="K14" s="73">
        <f>SUM(D14:D17)</f>
        <v>1017</v>
      </c>
      <c r="L14" s="74">
        <f>SUM(C14:C17)</f>
        <v>602</v>
      </c>
    </row>
    <row r="15" spans="1:41" x14ac:dyDescent="0.3">
      <c r="A15" s="48" t="s">
        <v>9</v>
      </c>
      <c r="B15" s="3" t="s">
        <v>10</v>
      </c>
      <c r="C15" s="10">
        <v>122</v>
      </c>
      <c r="D15" s="6">
        <v>122</v>
      </c>
      <c r="E15" s="7">
        <f t="shared" si="0"/>
        <v>0</v>
      </c>
      <c r="F15" s="3" t="b">
        <f t="shared" si="1"/>
        <v>0</v>
      </c>
      <c r="G15" s="49" t="b">
        <f t="shared" si="2"/>
        <v>0</v>
      </c>
      <c r="J15" s="72" t="s">
        <v>53</v>
      </c>
      <c r="K15" s="73">
        <f>SUM(D18:D21)</f>
        <v>200</v>
      </c>
      <c r="L15" s="74">
        <f>SUM(C18:C21)</f>
        <v>400</v>
      </c>
    </row>
    <row r="16" spans="1:41" x14ac:dyDescent="0.3">
      <c r="A16" s="48" t="s">
        <v>9</v>
      </c>
      <c r="B16" s="3" t="s">
        <v>11</v>
      </c>
      <c r="C16" s="10">
        <v>80</v>
      </c>
      <c r="D16" s="6">
        <v>450</v>
      </c>
      <c r="E16" s="7">
        <f>C16-D16</f>
        <v>-370</v>
      </c>
      <c r="F16" s="3" t="b">
        <f t="shared" si="1"/>
        <v>0</v>
      </c>
      <c r="G16" s="49" t="b">
        <f t="shared" si="2"/>
        <v>1</v>
      </c>
      <c r="J16" s="72" t="s">
        <v>54</v>
      </c>
      <c r="K16" s="73">
        <f>SUM(D22:D24)</f>
        <v>575</v>
      </c>
      <c r="L16" s="74">
        <f>SUM(C22:C24)</f>
        <v>535</v>
      </c>
    </row>
    <row r="17" spans="1:12" x14ac:dyDescent="0.3">
      <c r="A17" s="48" t="s">
        <v>9</v>
      </c>
      <c r="B17" s="3" t="s">
        <v>13</v>
      </c>
      <c r="C17" s="10">
        <v>150</v>
      </c>
      <c r="D17" s="6">
        <v>195</v>
      </c>
      <c r="E17" s="7">
        <f t="shared" si="0"/>
        <v>-45</v>
      </c>
      <c r="F17" s="3" t="b">
        <f t="shared" si="1"/>
        <v>0</v>
      </c>
      <c r="G17" s="49" t="b">
        <f t="shared" si="2"/>
        <v>1</v>
      </c>
      <c r="J17" s="72" t="s">
        <v>55</v>
      </c>
      <c r="K17" s="73">
        <f>D25</f>
        <v>600</v>
      </c>
      <c r="L17" s="74">
        <f>C25</f>
        <v>600</v>
      </c>
    </row>
    <row r="18" spans="1:12" x14ac:dyDescent="0.3">
      <c r="A18" s="46" t="s">
        <v>21</v>
      </c>
      <c r="B18" s="2" t="s">
        <v>22</v>
      </c>
      <c r="C18" s="9">
        <v>150</v>
      </c>
      <c r="D18" s="4">
        <v>150</v>
      </c>
      <c r="E18" s="5">
        <f t="shared" si="0"/>
        <v>0</v>
      </c>
      <c r="F18" s="2" t="b">
        <f t="shared" si="1"/>
        <v>0</v>
      </c>
      <c r="G18" s="47" t="b">
        <f t="shared" si="2"/>
        <v>0</v>
      </c>
      <c r="J18" s="72" t="s">
        <v>56</v>
      </c>
      <c r="K18" s="73">
        <f>SUM(D26:D27)</f>
        <v>70</v>
      </c>
      <c r="L18" s="74">
        <f>SUM(C26:C27)</f>
        <v>70</v>
      </c>
    </row>
    <row r="19" spans="1:12" x14ac:dyDescent="0.3">
      <c r="A19" s="46" t="s">
        <v>21</v>
      </c>
      <c r="B19" s="2" t="s">
        <v>23</v>
      </c>
      <c r="C19" s="9">
        <v>100</v>
      </c>
      <c r="D19" s="4">
        <v>10</v>
      </c>
      <c r="E19" s="5">
        <f t="shared" si="0"/>
        <v>90</v>
      </c>
      <c r="F19" s="2" t="b">
        <f t="shared" si="1"/>
        <v>1</v>
      </c>
      <c r="G19" s="47" t="b">
        <f t="shared" si="2"/>
        <v>0</v>
      </c>
      <c r="J19" s="72" t="s">
        <v>57</v>
      </c>
      <c r="K19" s="73">
        <f>SUM(D28:D31)</f>
        <v>157</v>
      </c>
      <c r="L19" s="74">
        <f>SUM(C28:C31)</f>
        <v>157</v>
      </c>
    </row>
    <row r="20" spans="1:12" ht="15" thickBot="1" x14ac:dyDescent="0.35">
      <c r="A20" s="46" t="s">
        <v>21</v>
      </c>
      <c r="B20" s="2" t="s">
        <v>24</v>
      </c>
      <c r="C20" s="9">
        <v>50</v>
      </c>
      <c r="D20" s="4">
        <v>40</v>
      </c>
      <c r="E20" s="5">
        <f t="shared" si="0"/>
        <v>10</v>
      </c>
      <c r="F20" s="2" t="b">
        <f t="shared" si="1"/>
        <v>1</v>
      </c>
      <c r="G20" s="47" t="b">
        <f t="shared" si="2"/>
        <v>0</v>
      </c>
      <c r="J20" s="75" t="s">
        <v>58</v>
      </c>
      <c r="K20" s="76">
        <f>SUM(K13:K19)</f>
        <v>4809</v>
      </c>
      <c r="L20" s="77">
        <f>SUM(L13:L19)</f>
        <v>4559</v>
      </c>
    </row>
    <row r="21" spans="1:12" x14ac:dyDescent="0.3">
      <c r="A21" s="46" t="s">
        <v>21</v>
      </c>
      <c r="B21" s="2" t="s">
        <v>25</v>
      </c>
      <c r="C21" s="9">
        <v>100</v>
      </c>
      <c r="D21" s="4">
        <v>0</v>
      </c>
      <c r="E21" s="5">
        <f t="shared" si="0"/>
        <v>100</v>
      </c>
      <c r="F21" s="2" t="b">
        <f t="shared" si="1"/>
        <v>1</v>
      </c>
      <c r="G21" s="47" t="b">
        <f t="shared" si="2"/>
        <v>0</v>
      </c>
    </row>
    <row r="22" spans="1:12" x14ac:dyDescent="0.3">
      <c r="A22" s="48" t="s">
        <v>26</v>
      </c>
      <c r="B22" s="3" t="s">
        <v>27</v>
      </c>
      <c r="C22" s="10">
        <v>400</v>
      </c>
      <c r="D22" s="6">
        <v>350</v>
      </c>
      <c r="E22" s="7">
        <f t="shared" si="0"/>
        <v>50</v>
      </c>
      <c r="F22" s="3" t="b">
        <f t="shared" si="1"/>
        <v>1</v>
      </c>
      <c r="G22" s="49" t="b">
        <f t="shared" si="2"/>
        <v>0</v>
      </c>
    </row>
    <row r="23" spans="1:12" x14ac:dyDescent="0.3">
      <c r="A23" s="48" t="s">
        <v>26</v>
      </c>
      <c r="B23" s="3" t="s">
        <v>28</v>
      </c>
      <c r="C23" s="10">
        <v>100</v>
      </c>
      <c r="D23" s="6">
        <v>180</v>
      </c>
      <c r="E23" s="7">
        <f t="shared" si="0"/>
        <v>-80</v>
      </c>
      <c r="F23" s="3" t="b">
        <f t="shared" si="1"/>
        <v>0</v>
      </c>
      <c r="G23" s="49" t="b">
        <f t="shared" si="2"/>
        <v>1</v>
      </c>
    </row>
    <row r="24" spans="1:12" x14ac:dyDescent="0.3">
      <c r="A24" s="48" t="s">
        <v>26</v>
      </c>
      <c r="B24" s="3" t="s">
        <v>29</v>
      </c>
      <c r="C24" s="10">
        <v>35</v>
      </c>
      <c r="D24" s="6">
        <v>45</v>
      </c>
      <c r="E24" s="7">
        <f t="shared" si="0"/>
        <v>-10</v>
      </c>
      <c r="F24" s="3" t="b">
        <f t="shared" si="1"/>
        <v>0</v>
      </c>
      <c r="G24" s="49" t="b">
        <f t="shared" si="2"/>
        <v>1</v>
      </c>
    </row>
    <row r="25" spans="1:12" x14ac:dyDescent="0.3">
      <c r="A25" s="46" t="s">
        <v>30</v>
      </c>
      <c r="B25" s="2" t="s">
        <v>39</v>
      </c>
      <c r="C25" s="9">
        <v>600</v>
      </c>
      <c r="D25" s="4">
        <v>600</v>
      </c>
      <c r="E25" s="5">
        <f t="shared" si="0"/>
        <v>0</v>
      </c>
      <c r="F25" s="2" t="b">
        <f t="shared" si="1"/>
        <v>0</v>
      </c>
      <c r="G25" s="47" t="b">
        <f t="shared" si="2"/>
        <v>0</v>
      </c>
    </row>
    <row r="26" spans="1:12" x14ac:dyDescent="0.3">
      <c r="A26" s="48" t="s">
        <v>31</v>
      </c>
      <c r="B26" s="3" t="s">
        <v>33</v>
      </c>
      <c r="C26" s="10">
        <v>25</v>
      </c>
      <c r="D26" s="6">
        <v>25</v>
      </c>
      <c r="E26" s="7">
        <f t="shared" si="0"/>
        <v>0</v>
      </c>
      <c r="F26" s="3" t="b">
        <f t="shared" si="1"/>
        <v>0</v>
      </c>
      <c r="G26" s="49" t="b">
        <f t="shared" si="2"/>
        <v>0</v>
      </c>
    </row>
    <row r="27" spans="1:12" x14ac:dyDescent="0.3">
      <c r="A27" s="48" t="s">
        <v>31</v>
      </c>
      <c r="B27" s="3" t="s">
        <v>32</v>
      </c>
      <c r="C27" s="10">
        <v>45</v>
      </c>
      <c r="D27" s="6">
        <v>45</v>
      </c>
      <c r="E27" s="7">
        <f t="shared" si="0"/>
        <v>0</v>
      </c>
      <c r="F27" s="3" t="b">
        <f t="shared" si="1"/>
        <v>0</v>
      </c>
      <c r="G27" s="49" t="b">
        <f t="shared" si="2"/>
        <v>0</v>
      </c>
    </row>
    <row r="28" spans="1:12" x14ac:dyDescent="0.3">
      <c r="A28" s="46" t="s">
        <v>36</v>
      </c>
      <c r="B28" s="2" t="s">
        <v>34</v>
      </c>
      <c r="C28" s="9">
        <v>12</v>
      </c>
      <c r="D28" s="4">
        <v>12</v>
      </c>
      <c r="E28" s="5">
        <f t="shared" si="0"/>
        <v>0</v>
      </c>
      <c r="F28" s="2" t="b">
        <f t="shared" si="1"/>
        <v>0</v>
      </c>
      <c r="G28" s="47" t="b">
        <f t="shared" si="2"/>
        <v>0</v>
      </c>
    </row>
    <row r="29" spans="1:12" x14ac:dyDescent="0.3">
      <c r="A29" s="46" t="s">
        <v>36</v>
      </c>
      <c r="B29" s="2" t="s">
        <v>35</v>
      </c>
      <c r="C29" s="9">
        <v>10</v>
      </c>
      <c r="D29" s="4">
        <v>10</v>
      </c>
      <c r="E29" s="5">
        <f t="shared" si="0"/>
        <v>0</v>
      </c>
      <c r="F29" s="2" t="b">
        <f t="shared" si="1"/>
        <v>0</v>
      </c>
      <c r="G29" s="47" t="b">
        <f t="shared" si="2"/>
        <v>0</v>
      </c>
    </row>
    <row r="30" spans="1:12" x14ac:dyDescent="0.3">
      <c r="A30" s="46" t="s">
        <v>36</v>
      </c>
      <c r="B30" s="2" t="s">
        <v>37</v>
      </c>
      <c r="C30" s="9">
        <v>15</v>
      </c>
      <c r="D30" s="4">
        <v>15</v>
      </c>
      <c r="E30" s="5">
        <f t="shared" si="0"/>
        <v>0</v>
      </c>
      <c r="F30" s="2" t="b">
        <f t="shared" si="1"/>
        <v>0</v>
      </c>
      <c r="G30" s="47" t="b">
        <f t="shared" si="2"/>
        <v>0</v>
      </c>
    </row>
    <row r="31" spans="1:12" ht="15" thickBot="1" x14ac:dyDescent="0.35">
      <c r="A31" s="50" t="s">
        <v>36</v>
      </c>
      <c r="B31" s="51" t="s">
        <v>38</v>
      </c>
      <c r="C31" s="52">
        <v>120</v>
      </c>
      <c r="D31" s="53">
        <v>120</v>
      </c>
      <c r="E31" s="54">
        <f t="shared" si="0"/>
        <v>0</v>
      </c>
      <c r="F31" s="51" t="b">
        <f t="shared" si="1"/>
        <v>0</v>
      </c>
      <c r="G31" s="55" t="b">
        <f t="shared" si="2"/>
        <v>0</v>
      </c>
    </row>
    <row r="32" spans="1:12" ht="15" thickBot="1" x14ac:dyDescent="0.35">
      <c r="B32" s="39"/>
      <c r="C32" s="56"/>
      <c r="D32" s="39"/>
      <c r="E32" s="57"/>
      <c r="F32" s="39"/>
      <c r="G32" s="39"/>
    </row>
    <row r="33" spans="2:7" ht="30.6" customHeight="1" thickBot="1" x14ac:dyDescent="0.35">
      <c r="B33" s="58" t="s">
        <v>40</v>
      </c>
      <c r="C33" s="59">
        <f>SUM(C9:C31)</f>
        <v>4559</v>
      </c>
      <c r="D33" s="60">
        <f>SUM(D9:D31)</f>
        <v>4809</v>
      </c>
      <c r="E33" s="59">
        <f>SUM(E9:E31)</f>
        <v>-250</v>
      </c>
      <c r="F33" s="61" t="b">
        <f t="shared" si="1"/>
        <v>0</v>
      </c>
      <c r="G33" s="62" t="b">
        <f t="shared" si="2"/>
        <v>1</v>
      </c>
    </row>
  </sheetData>
  <mergeCells count="21">
    <mergeCell ref="J11:J12"/>
    <mergeCell ref="K11:K12"/>
    <mergeCell ref="L11:L12"/>
    <mergeCell ref="J8:J9"/>
    <mergeCell ref="K8:K9"/>
    <mergeCell ref="L8:L9"/>
    <mergeCell ref="M8:M9"/>
    <mergeCell ref="N8:N9"/>
    <mergeCell ref="H6:I7"/>
    <mergeCell ref="J6:J7"/>
    <mergeCell ref="K6:K7"/>
    <mergeCell ref="L6:L7"/>
    <mergeCell ref="M6:M7"/>
    <mergeCell ref="N6:N7"/>
    <mergeCell ref="A6:A7"/>
    <mergeCell ref="B6:B7"/>
    <mergeCell ref="C6:C7"/>
    <mergeCell ref="D6:D7"/>
    <mergeCell ref="E6:E7"/>
    <mergeCell ref="F6:F7"/>
    <mergeCell ref="G6:G7"/>
  </mergeCells>
  <conditionalFormatting sqref="F9:G31">
    <cfRule type="iconSet" priority="3">
      <iconSet>
        <cfvo type="percent" val="0"/>
        <cfvo type="percent" val="33"/>
        <cfvo type="percent" val="67"/>
      </iconSet>
    </cfRule>
  </conditionalFormatting>
  <conditionalFormatting sqref="G9:G31">
    <cfRule type="containsText" dxfId="1" priority="2" operator="containsText" text="true">
      <formula>NOT(ISERROR(SEARCH("true",G9)))</formula>
    </cfRule>
  </conditionalFormatting>
  <conditionalFormatting sqref="G33">
    <cfRule type="containsText" dxfId="0" priority="1" operator="containsText" text="true">
      <formula>NOT(ISERROR(SEARCH("true",G33)))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Nariman Yousefzadeh</dc:creator>
  <cp:lastModifiedBy>Nariman Yousefzadeh</cp:lastModifiedBy>
  <dcterms:created xsi:type="dcterms:W3CDTF">2015-06-05T18:17:20Z</dcterms:created>
  <dcterms:modified xsi:type="dcterms:W3CDTF">2023-03-09T08:25:33Z</dcterms:modified>
</cp:coreProperties>
</file>