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sjefferson_atlantaga_gov/Documents/SW Collections/"/>
    </mc:Choice>
  </mc:AlternateContent>
  <xr:revisionPtr revIDLastSave="56" documentId="8_{576D1C36-ECB8-4500-9BC7-8203E31D9B07}" xr6:coauthVersionLast="47" xr6:coauthVersionMax="47" xr10:uidLastSave="{06229612-48CE-4D41-9022-CE734082AA89}"/>
  <bookViews>
    <workbookView xWindow="28680" yWindow="-105" windowWidth="29040" windowHeight="15840" activeTab="5" xr2:uid="{BA1A58BF-AF21-4640-A48D-67817321A962}"/>
  </bookViews>
  <sheets>
    <sheet name="Applied Receipt Register" sheetId="1" r:id="rId1"/>
    <sheet name="as of 7.31.2022" sheetId="2" r:id="rId2"/>
    <sheet name="as of 8.31.2022" sheetId="3" r:id="rId3"/>
    <sheet name="as of 9.30.22" sheetId="4" r:id="rId4"/>
    <sheet name="as of 10.31.22" sheetId="5" r:id="rId5"/>
    <sheet name="as of 11.30.22" sheetId="6" r:id="rId6"/>
  </sheets>
  <calcPr calcId="191029"/>
  <pivotCaches>
    <pivotCache cacheId="0" r:id="rId7"/>
    <pivotCache cacheId="1" r:id="rId8"/>
    <pivotCache cacheId="2" r:id="rId9"/>
    <pivotCache cacheId="3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6" l="1"/>
  <c r="A44" i="6"/>
  <c r="A43" i="6"/>
  <c r="A42" i="6"/>
  <c r="A41" i="6"/>
  <c r="A40" i="6"/>
  <c r="A39" i="6"/>
  <c r="A38" i="6"/>
  <c r="K187" i="1"/>
  <c r="C29" i="6"/>
  <c r="C50" i="6"/>
  <c r="C43" i="6"/>
  <c r="C41" i="6"/>
  <c r="C39" i="6"/>
  <c r="C37" i="6"/>
  <c r="C33" i="6"/>
  <c r="C32" i="6"/>
  <c r="C30" i="6"/>
  <c r="C36" i="6"/>
  <c r="C52" i="6"/>
  <c r="C44" i="6"/>
  <c r="C42" i="6"/>
  <c r="C40" i="6"/>
  <c r="C38" i="6"/>
  <c r="C35" i="6"/>
  <c r="C31" i="6"/>
  <c r="C51" i="6"/>
  <c r="C34" i="6"/>
  <c r="C53" i="6" l="1"/>
  <c r="A42" i="5"/>
  <c r="A41" i="5"/>
  <c r="A40" i="5"/>
  <c r="A39" i="5"/>
  <c r="A38" i="5"/>
  <c r="A37" i="5"/>
  <c r="A36" i="5"/>
  <c r="C39" i="5"/>
  <c r="C41" i="5"/>
  <c r="C37" i="5"/>
  <c r="C42" i="5"/>
  <c r="C40" i="5"/>
  <c r="C36" i="5"/>
  <c r="C38" i="5"/>
  <c r="C55" i="6" l="1"/>
  <c r="C27" i="3"/>
  <c r="C23" i="2"/>
  <c r="C21" i="2"/>
  <c r="C20" i="2"/>
  <c r="C28" i="2"/>
  <c r="C18" i="2"/>
  <c r="C24" i="2"/>
  <c r="C19" i="2"/>
  <c r="C22" i="2"/>
  <c r="C26" i="3"/>
  <c r="C25" i="3"/>
  <c r="C21" i="3"/>
  <c r="C22" i="3"/>
  <c r="C24" i="3"/>
  <c r="C20" i="3"/>
  <c r="C19" i="3"/>
  <c r="C30" i="3"/>
  <c r="C23" i="3"/>
  <c r="C35" i="4"/>
  <c r="C34" i="4"/>
  <c r="C33" i="4"/>
  <c r="C26" i="4"/>
  <c r="C22" i="4"/>
  <c r="C25" i="4"/>
  <c r="C21" i="4"/>
  <c r="C28" i="4"/>
  <c r="C24" i="4"/>
  <c r="C27" i="4"/>
  <c r="C23" i="4"/>
  <c r="C34" i="5"/>
  <c r="C35" i="5"/>
  <c r="C29" i="5"/>
  <c r="C30" i="5"/>
  <c r="C50" i="5"/>
  <c r="C32" i="5"/>
  <c r="C48" i="5"/>
  <c r="C49" i="5"/>
  <c r="C31" i="5"/>
  <c r="C28" i="5"/>
  <c r="C33" i="5"/>
  <c r="C44" i="5" l="1"/>
  <c r="C53" i="5" s="1"/>
  <c r="C51" i="5"/>
  <c r="C36" i="4"/>
  <c r="C29" i="4"/>
  <c r="C38" i="4" s="1"/>
  <c r="C31" i="3"/>
  <c r="C29" i="2"/>
  <c r="C25" i="2"/>
  <c r="C33" i="3" l="1"/>
  <c r="C31" i="2"/>
</calcChain>
</file>

<file path=xl/sharedStrings.xml><?xml version="1.0" encoding="utf-8"?>
<sst xmlns="http://schemas.openxmlformats.org/spreadsheetml/2006/main" count="1086" uniqueCount="96">
  <si>
    <t>MAB Primary Ledger</t>
  </si>
  <si>
    <t>Ledger Currency</t>
  </si>
  <si>
    <t>USD</t>
  </si>
  <si>
    <t>Application Accounting Date</t>
  </si>
  <si>
    <t>Customer Name</t>
  </si>
  <si>
    <t>Customer Account Number</t>
  </si>
  <si>
    <t>Receipt Number</t>
  </si>
  <si>
    <t>Applied Transaction Number</t>
  </si>
  <si>
    <t>Receipt Entered Amount</t>
  </si>
  <si>
    <t>Entered Applied Amount</t>
  </si>
  <si>
    <t>Earned Discount</t>
  </si>
  <si>
    <t>Unearned Discount</t>
  </si>
  <si>
    <t>Receipt Currency</t>
  </si>
  <si>
    <t>Accounted Applied Amount</t>
  </si>
  <si>
    <t>FULTON COUNTY TAX COMMISSIONER</t>
  </si>
  <si>
    <t>10000399</t>
  </si>
  <si>
    <t>497033</t>
  </si>
  <si>
    <t>DEKALB COUNTY - TAX COMMISSIONER'S OFFICE</t>
  </si>
  <si>
    <t>10000396</t>
  </si>
  <si>
    <t>071922 dekalb sw lob</t>
  </si>
  <si>
    <t>070622 fulco sw lob</t>
  </si>
  <si>
    <t>255248</t>
  </si>
  <si>
    <t>280304</t>
  </si>
  <si>
    <t>284475</t>
  </si>
  <si>
    <t>295033</t>
  </si>
  <si>
    <t>392033</t>
  </si>
  <si>
    <t>496033</t>
  </si>
  <si>
    <t>545033</t>
  </si>
  <si>
    <t>071422 fulco sw lob</t>
  </si>
  <si>
    <t>072122 fulco sw lob</t>
  </si>
  <si>
    <t>072822 fulco sw lob</t>
  </si>
  <si>
    <t>Applied Receipts Register</t>
  </si>
  <si>
    <t>Grand Total</t>
  </si>
  <si>
    <t>Sum of Accounted Applied Amount</t>
  </si>
  <si>
    <t>DEKALB COUNTY - TAX COMMISSIONER'S OFFICE Total</t>
  </si>
  <si>
    <t>FULTON COUNTY TAX COMMISSIONER Total</t>
  </si>
  <si>
    <t>071222 dekalb sw lob</t>
  </si>
  <si>
    <t>Fulton County</t>
  </si>
  <si>
    <t>Invoice</t>
  </si>
  <si>
    <t>Tax Year</t>
  </si>
  <si>
    <t>496033, 539033</t>
  </si>
  <si>
    <t>DeKalb County</t>
  </si>
  <si>
    <t>Total Collected in FY23</t>
  </si>
  <si>
    <t>080422 dekalb sw lob</t>
  </si>
  <si>
    <t>080922 dekalb sw lob</t>
  </si>
  <si>
    <t>081122 fulco sw lob</t>
  </si>
  <si>
    <t>080422 fulco sw lob</t>
  </si>
  <si>
    <t>577033</t>
  </si>
  <si>
    <t>081622 dekalb sw lob</t>
  </si>
  <si>
    <t>082422 dekalb sw lob</t>
  </si>
  <si>
    <t>083022 dekalb sw lob</t>
  </si>
  <si>
    <t>Credit memo</t>
  </si>
  <si>
    <t>090822 dekalb sw lob</t>
  </si>
  <si>
    <t>546033</t>
  </si>
  <si>
    <t>589033</t>
  </si>
  <si>
    <t>091322 &amp; 092122 dekalb sw lob</t>
  </si>
  <si>
    <t>092822 dekalb sw lob</t>
  </si>
  <si>
    <t>090822 fulco sw lob 090122 sw</t>
  </si>
  <si>
    <t>586033</t>
  </si>
  <si>
    <t>596035</t>
  </si>
  <si>
    <t>091522 fulco sw lob</t>
  </si>
  <si>
    <t>092222 fulco sw lob 063022</t>
  </si>
  <si>
    <t>596033</t>
  </si>
  <si>
    <t>596034</t>
  </si>
  <si>
    <t>597033</t>
  </si>
  <si>
    <t>597034</t>
  </si>
  <si>
    <t>597035</t>
  </si>
  <si>
    <t>092922 fulco sw lob</t>
  </si>
  <si>
    <t>081722 fulco sw lob</t>
  </si>
  <si>
    <t>082522 fulco sw lob</t>
  </si>
  <si>
    <t>100722 dekalb sw lob</t>
  </si>
  <si>
    <t>101322 dekalb sw lob</t>
  </si>
  <si>
    <t>101822 dekalb sw lob</t>
  </si>
  <si>
    <t>102522 dekalb sw lob</t>
  </si>
  <si>
    <t>100622 fulco sw lob</t>
  </si>
  <si>
    <t>101322 fulco sw lob</t>
  </si>
  <si>
    <t>102022 fulco sw lob</t>
  </si>
  <si>
    <t>102722 fulco sw lob</t>
  </si>
  <si>
    <t>CM for Invoice 392033</t>
  </si>
  <si>
    <t>Notes</t>
  </si>
  <si>
    <t>CM for Invoice 284475</t>
  </si>
  <si>
    <t>CM for Invoice 240468</t>
  </si>
  <si>
    <t>CM for Invoice 295033</t>
  </si>
  <si>
    <t>CM for Invoice 280304</t>
  </si>
  <si>
    <t>CM for Invoice 255248</t>
  </si>
  <si>
    <t>110122 dekalb sw lob</t>
  </si>
  <si>
    <t>110322 fulco sw lob</t>
  </si>
  <si>
    <t>111022 fulco sw lob</t>
  </si>
  <si>
    <t>110922 dekalb sw lob</t>
  </si>
  <si>
    <t>11722 Dekalb SW TKD</t>
  </si>
  <si>
    <t>111722 Fulco SW TKD</t>
  </si>
  <si>
    <t>112922 Dekalb SW TKD</t>
  </si>
  <si>
    <t>112322 Fulco SW TKD</t>
  </si>
  <si>
    <t>240468</t>
  </si>
  <si>
    <t>CM for Invoice 545033</t>
  </si>
  <si>
    <t>Total Collected in FY23 as of 11/30/22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</si>
</sst>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Helvetica"/>
    </font>
    <font>
      <sz val="8"/>
      <color theme="1"/>
      <name val="Helvetica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/>
      <right style="medium">
        <color rgb="FF00AFD6"/>
      </right>
      <top/>
      <bottom style="medium">
        <color rgb="FFEEEEE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4" fontId="3" fillId="3" borderId="2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5" fillId="0" borderId="0" xfId="1" applyFont="1"/>
    <xf numFmtId="43" fontId="0" fillId="0" borderId="0" xfId="1" applyFont="1"/>
    <xf numFmtId="0" fontId="0" fillId="3" borderId="3" xfId="0" applyFill="1" applyBorder="1" applyAlignment="1">
      <alignment horizontal="left" vertical="top" wrapText="1"/>
    </xf>
    <xf numFmtId="43" fontId="7" fillId="0" borderId="0" xfId="1" applyFont="1"/>
    <xf numFmtId="43" fontId="5" fillId="4" borderId="0" xfId="1" applyFont="1" applyFill="1"/>
    <xf numFmtId="0" fontId="0" fillId="3" borderId="2" xfId="0" applyFill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14" fontId="3" fillId="3" borderId="1" xfId="0" applyNumberFormat="1" applyFont="1" applyFill="1" applyBorder="1" applyAlignment="1">
      <alignment vertical="top" wrapText="1"/>
    </xf>
    <xf numFmtId="0" fontId="8" fillId="0" borderId="0" xfId="0" applyFont="1" applyFill="1"/>
    <xf numFmtId="0" fontId="8" fillId="0" borderId="4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4" fontId="3" fillId="3" borderId="2" xfId="0" applyNumberFormat="1" applyFont="1" applyFill="1" applyBorder="1" applyAlignment="1">
      <alignment horizontal="right" vertical="top"/>
    </xf>
    <xf numFmtId="0" fontId="0" fillId="3" borderId="3" xfId="0" applyFill="1" applyBorder="1" applyAlignment="1">
      <alignment horizontal="left" vertical="top"/>
    </xf>
    <xf numFmtId="4" fontId="7" fillId="0" borderId="0" xfId="0" applyNumberFormat="1" applyFont="1"/>
    <xf numFmtId="43" fontId="0" fillId="0" borderId="0" xfId="2" applyNumberFormat="1" applyFont="1"/>
    <xf numFmtId="0" fontId="9" fillId="0" borderId="0" xfId="1" applyNumberFormat="1" applyFont="1" applyAlignment="1">
      <alignment horizontal="left"/>
    </xf>
    <xf numFmtId="0" fontId="9" fillId="0" borderId="0" xfId="1" applyNumberFormat="1" applyFont="1"/>
    <xf numFmtId="0" fontId="1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, Shaherah" refreshedDate="44790.642927083332" createdVersion="8" refreshedVersion="8" minRefreshableVersion="3" recordCount="27" xr:uid="{E6646F66-1F55-467E-8DBB-B27538173BC6}">
  <cacheSource type="worksheet">
    <worksheetSource ref="A5:K32" sheet="Applied Receipt Register"/>
  </cacheSource>
  <cacheFields count="11">
    <cacheField name="Application Accounting Date" numFmtId="14">
      <sharedItems containsSemiMixedTypes="0" containsNonDate="0" containsDate="1" containsString="0" minDate="2022-07-29T00:00:00" maxDate="2022-07-30T00:00:00"/>
    </cacheField>
    <cacheField name="Customer Name" numFmtId="0">
      <sharedItems count="2">
        <s v="DEKALB COUNTY - TAX COMMISSIONER'S OFFICE"/>
        <s v="FULTON COUNTY TAX COMMISSIONER"/>
      </sharedItems>
    </cacheField>
    <cacheField name="Customer Account Number" numFmtId="0">
      <sharedItems/>
    </cacheField>
    <cacheField name="Receipt Number" numFmtId="0">
      <sharedItems/>
    </cacheField>
    <cacheField name="Applied Transaction Number" numFmtId="0">
      <sharedItems count="8">
        <s v="497033"/>
        <s v="255248"/>
        <s v="280304"/>
        <s v="284475"/>
        <s v="295033"/>
        <s v="392033"/>
        <s v="496033"/>
        <s v="545033"/>
      </sharedItems>
    </cacheField>
    <cacheField name="Receipt Entered Amount" numFmtId="4">
      <sharedItems containsSemiMixedTypes="0" containsString="0" containsNumber="1" minValue="4909.22" maxValue="56018.92"/>
    </cacheField>
    <cacheField name="Entered Applied Amount" numFmtId="4">
      <sharedItems containsSemiMixedTypes="0" containsString="0" containsNumber="1" minValue="141" maxValue="23222.63"/>
    </cacheField>
    <cacheField name="Earned Discount" numFmtId="4">
      <sharedItems containsSemiMixedTypes="0" containsString="0" containsNumber="1" containsInteger="1" minValue="0" maxValue="0"/>
    </cacheField>
    <cacheField name="Unearned Discount" numFmtId="4">
      <sharedItems containsSemiMixedTypes="0" containsString="0" containsNumber="1" containsInteger="1" minValue="0" maxValue="0"/>
    </cacheField>
    <cacheField name="Receipt Currency" numFmtId="0">
      <sharedItems/>
    </cacheField>
    <cacheField name="Accounted Applied Amount" numFmtId="4">
      <sharedItems containsSemiMixedTypes="0" containsString="0" containsNumber="1" minValue="141" maxValue="23222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, Shaherah" refreshedDate="44823.64069375" createdVersion="8" refreshedVersion="8" minRefreshableVersion="3" recordCount="45" xr:uid="{8A3E00AE-33BC-412A-8BF1-BF7342BC2E59}">
  <cacheSource type="worksheet">
    <worksheetSource ref="A5:K50" sheet="Applied Receipt Register"/>
  </cacheSource>
  <cacheFields count="11">
    <cacheField name="Application Accounting Date" numFmtId="14">
      <sharedItems containsSemiMixedTypes="0" containsNonDate="0" containsDate="1" containsString="0" minDate="2022-07-29T00:00:00" maxDate="2022-09-01T00:00:00"/>
    </cacheField>
    <cacheField name="Customer Name" numFmtId="0">
      <sharedItems count="2">
        <s v="DEKALB COUNTY - TAX COMMISSIONER'S OFFICE"/>
        <s v="FULTON COUNTY TAX COMMISSIONER"/>
      </sharedItems>
    </cacheField>
    <cacheField name="Customer Account Number" numFmtId="0">
      <sharedItems/>
    </cacheField>
    <cacheField name="Receipt Number" numFmtId="0">
      <sharedItems/>
    </cacheField>
    <cacheField name="Applied Transaction Number" numFmtId="0">
      <sharedItems count="9">
        <s v="497033"/>
        <s v="255248"/>
        <s v="280304"/>
        <s v="284475"/>
        <s v="295033"/>
        <s v="392033"/>
        <s v="496033"/>
        <s v="545033"/>
        <s v="577033"/>
      </sharedItems>
    </cacheField>
    <cacheField name="Receipt Entered Amount" numFmtId="4">
      <sharedItems containsSemiMixedTypes="0" containsString="0" containsNumber="1" minValue="1790.95" maxValue="56018.92"/>
    </cacheField>
    <cacheField name="Entered Applied Amount" numFmtId="4">
      <sharedItems containsSemiMixedTypes="0" containsString="0" containsNumber="1" minValue="-11089.55" maxValue="23222.63"/>
    </cacheField>
    <cacheField name="Earned Discount" numFmtId="4">
      <sharedItems containsSemiMixedTypes="0" containsString="0" containsNumber="1" containsInteger="1" minValue="0" maxValue="0"/>
    </cacheField>
    <cacheField name="Unearned Discount" numFmtId="4">
      <sharedItems containsSemiMixedTypes="0" containsString="0" containsNumber="1" containsInteger="1" minValue="0" maxValue="0"/>
    </cacheField>
    <cacheField name="Receipt Currency" numFmtId="0">
      <sharedItems/>
    </cacheField>
    <cacheField name="Accounted Applied Amount" numFmtId="4">
      <sharedItems containsSemiMixedTypes="0" containsString="0" containsNumber="1" minValue="-11089.55" maxValue="23222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, Shaherah" refreshedDate="44853.44621238426" createdVersion="8" refreshedVersion="8" minRefreshableVersion="3" recordCount="51" xr:uid="{0A803761-B561-49CA-8FC0-42B04C435C13}">
  <cacheSource type="worksheet">
    <worksheetSource ref="A5:K56" sheet="Applied Receipt Register"/>
  </cacheSource>
  <cacheFields count="11">
    <cacheField name="Application Accounting Date" numFmtId="14">
      <sharedItems containsSemiMixedTypes="0" containsNonDate="0" containsDate="1" containsString="0" minDate="2022-07-29T00:00:00" maxDate="2022-10-01T00:00:00"/>
    </cacheField>
    <cacheField name="Customer Name" numFmtId="0">
      <sharedItems count="2">
        <s v="DEKALB COUNTY - TAX COMMISSIONER'S OFFICE"/>
        <s v="FULTON COUNTY TAX COMMISSIONER"/>
      </sharedItems>
    </cacheField>
    <cacheField name="Customer Account Number" numFmtId="0">
      <sharedItems/>
    </cacheField>
    <cacheField name="Receipt Number" numFmtId="0">
      <sharedItems/>
    </cacheField>
    <cacheField name="Applied Transaction Number" numFmtId="0">
      <sharedItems count="11">
        <s v="497033"/>
        <s v="255248"/>
        <s v="280304"/>
        <s v="284475"/>
        <s v="295033"/>
        <s v="392033"/>
        <s v="496033"/>
        <s v="545033"/>
        <s v="577033"/>
        <s v="546033"/>
        <s v="589033"/>
      </sharedItems>
    </cacheField>
    <cacheField name="Receipt Entered Amount" numFmtId="4">
      <sharedItems containsSemiMixedTypes="0" containsString="0" containsNumber="1" minValue="1790.95" maxValue="114675.25"/>
    </cacheField>
    <cacheField name="Entered Applied Amount" numFmtId="4">
      <sharedItems containsSemiMixedTypes="0" containsString="0" containsNumber="1" minValue="-11089.55" maxValue="113223.75"/>
    </cacheField>
    <cacheField name="Earned Discount" numFmtId="4">
      <sharedItems containsSemiMixedTypes="0" containsString="0" containsNumber="1" containsInteger="1" minValue="0" maxValue="0"/>
    </cacheField>
    <cacheField name="Unearned Discount" numFmtId="4">
      <sharedItems containsSemiMixedTypes="0" containsString="0" containsNumber="1" containsInteger="1" minValue="0" maxValue="0"/>
    </cacheField>
    <cacheField name="Receipt Currency" numFmtId="0">
      <sharedItems/>
    </cacheField>
    <cacheField name="Accounted Applied Amount" numFmtId="4">
      <sharedItems containsSemiMixedTypes="0" containsString="0" containsNumber="1" minValue="-11089.55" maxValue="113223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, Shaherah" refreshedDate="44874.68809502315" createdVersion="8" refreshedVersion="8" minRefreshableVersion="3" recordCount="140" xr:uid="{7C82F1AA-91B4-4CE1-9B50-D5E51F62B884}">
  <cacheSource type="worksheet">
    <worksheetSource ref="A5:K145" sheet="Applied Receipt Register"/>
  </cacheSource>
  <cacheFields count="11">
    <cacheField name="Application Accounting Date" numFmtId="14">
      <sharedItems containsSemiMixedTypes="0" containsNonDate="0" containsDate="1" containsString="0" minDate="2022-07-29T00:00:00" maxDate="2022-11-01T00:00:00"/>
    </cacheField>
    <cacheField name="Customer Name" numFmtId="0">
      <sharedItems count="2">
        <s v="DEKALB COUNTY - TAX COMMISSIONER'S OFFICE"/>
        <s v="FULTON COUNTY TAX COMMISSIONER"/>
      </sharedItems>
    </cacheField>
    <cacheField name="Customer Account Number" numFmtId="0">
      <sharedItems/>
    </cacheField>
    <cacheField name="Receipt Number" numFmtId="0">
      <sharedItems/>
    </cacheField>
    <cacheField name="Applied Transaction Number" numFmtId="0">
      <sharedItems count="18">
        <s v="497033"/>
        <s v="255248"/>
        <s v="280304"/>
        <s v="284475"/>
        <s v="295033"/>
        <s v="392033"/>
        <s v="496033"/>
        <s v="545033"/>
        <s v="577033"/>
        <s v="546033"/>
        <s v="589033"/>
        <s v="586033"/>
        <s v="596035"/>
        <s v="596033"/>
        <s v="596034"/>
        <s v="597033"/>
        <s v="597034"/>
        <s v="597035"/>
      </sharedItems>
    </cacheField>
    <cacheField name="Receipt Entered Amount" numFmtId="4">
      <sharedItems containsSemiMixedTypes="0" containsString="0" containsNumber="1" minValue="1790.95" maxValue="18190347.91"/>
    </cacheField>
    <cacheField name="Entered Applied Amount" numFmtId="4">
      <sharedItems containsSemiMixedTypes="0" containsString="0" containsNumber="1" minValue="-11089.55" maxValue="18148488.32"/>
    </cacheField>
    <cacheField name="Earned Discount" numFmtId="0">
      <sharedItems containsString="0" containsBlank="1" containsNumber="1" containsInteger="1" minValue="0" maxValue="0"/>
    </cacheField>
    <cacheField name="Unearned Discount" numFmtId="0">
      <sharedItems containsString="0" containsBlank="1" containsNumber="1" containsInteger="1" minValue="0" maxValue="0"/>
    </cacheField>
    <cacheField name="Receipt Currency" numFmtId="0">
      <sharedItems/>
    </cacheField>
    <cacheField name="Accounted Applied Amount" numFmtId="4">
      <sharedItems containsSemiMixedTypes="0" containsString="0" containsNumber="1" minValue="-11089.55" maxValue="18148488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erson, Shaherah" refreshedDate="44901.710000347222" createdVersion="8" refreshedVersion="8" minRefreshableVersion="3" recordCount="181" xr:uid="{1D56FBA0-35AA-49B0-BDCC-8DF44C5F76C7}">
  <cacheSource type="worksheet">
    <worksheetSource ref="A5:K186" sheet="Applied Receipt Register"/>
  </cacheSource>
  <cacheFields count="11">
    <cacheField name="Application Accounting Date" numFmtId="14">
      <sharedItems containsSemiMixedTypes="0" containsNonDate="0" containsDate="1" containsString="0" minDate="2022-07-29T00:00:00" maxDate="2022-12-01T00:00:00"/>
    </cacheField>
    <cacheField name="Customer Name" numFmtId="0">
      <sharedItems count="2">
        <s v="DEKALB COUNTY - TAX COMMISSIONER'S OFFICE"/>
        <s v="FULTON COUNTY TAX COMMISSIONER"/>
      </sharedItems>
    </cacheField>
    <cacheField name="Customer Account Number" numFmtId="0">
      <sharedItems/>
    </cacheField>
    <cacheField name="Receipt Number" numFmtId="0">
      <sharedItems/>
    </cacheField>
    <cacheField name="Applied Transaction Number" numFmtId="0">
      <sharedItems count="19">
        <s v="497033"/>
        <s v="255248"/>
        <s v="280304"/>
        <s v="284475"/>
        <s v="295033"/>
        <s v="392033"/>
        <s v="496033"/>
        <s v="545033"/>
        <s v="577033"/>
        <s v="546033"/>
        <s v="589033"/>
        <s v="586033"/>
        <s v="596035"/>
        <s v="596033"/>
        <s v="596034"/>
        <s v="597033"/>
        <s v="597034"/>
        <s v="597035"/>
        <s v="240468"/>
      </sharedItems>
    </cacheField>
    <cacheField name="Receipt Entered Amount" numFmtId="4">
      <sharedItems containsSemiMixedTypes="0" containsString="0" containsNumber="1" minValue="1790.95" maxValue="18190347.91"/>
    </cacheField>
    <cacheField name="Entered Applied Amount" numFmtId="4">
      <sharedItems containsSemiMixedTypes="0" containsString="0" containsNumber="1" minValue="-11089.55" maxValue="18148488.32"/>
    </cacheField>
    <cacheField name="Earned Discount" numFmtId="0">
      <sharedItems containsString="0" containsBlank="1" containsNumber="1" containsInteger="1" minValue="0" maxValue="0"/>
    </cacheField>
    <cacheField name="Unearned Discount" numFmtId="0">
      <sharedItems containsString="0" containsBlank="1" containsNumber="1" containsInteger="1" minValue="0" maxValue="0"/>
    </cacheField>
    <cacheField name="Receipt Currency" numFmtId="0">
      <sharedItems/>
    </cacheField>
    <cacheField name="Accounted Applied Amount" numFmtId="4">
      <sharedItems containsSemiMixedTypes="0" containsString="0" containsNumber="1" minValue="-11089.55" maxValue="18148488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2-07-29T00:00:00"/>
    <x v="0"/>
    <s v="10000396"/>
    <s v="071222 dekalb sw lob"/>
    <x v="0"/>
    <n v="10762.7"/>
    <n v="10762.7"/>
    <n v="0"/>
    <n v="0"/>
    <s v="USD"/>
    <n v="10762.7"/>
  </r>
  <r>
    <d v="2022-07-29T00:00:00"/>
    <x v="0"/>
    <s v="10000396"/>
    <s v="071922 dekalb sw lob"/>
    <x v="0"/>
    <n v="4909.22"/>
    <n v="4909.22"/>
    <n v="0"/>
    <n v="0"/>
    <s v="USD"/>
    <n v="4909.22"/>
  </r>
  <r>
    <d v="2022-07-29T00:00:00"/>
    <x v="1"/>
    <s v="10000399"/>
    <s v="070622 fulco sw lob"/>
    <x v="1"/>
    <n v="9743.0300000000007"/>
    <n v="573.79"/>
    <n v="0"/>
    <n v="0"/>
    <s v="USD"/>
    <n v="573.79"/>
  </r>
  <r>
    <d v="2022-07-29T00:00:00"/>
    <x v="1"/>
    <s v="10000399"/>
    <s v="070622 fulco sw lob"/>
    <x v="2"/>
    <n v="9743.0300000000007"/>
    <n v="1376.54"/>
    <n v="0"/>
    <n v="0"/>
    <s v="USD"/>
    <n v="1376.54"/>
  </r>
  <r>
    <d v="2022-07-29T00:00:00"/>
    <x v="1"/>
    <s v="10000399"/>
    <s v="070622 fulco sw lob"/>
    <x v="3"/>
    <n v="9743.0300000000007"/>
    <n v="1042.3900000000001"/>
    <n v="0"/>
    <n v="0"/>
    <s v="USD"/>
    <n v="1042.3900000000001"/>
  </r>
  <r>
    <d v="2022-07-29T00:00:00"/>
    <x v="1"/>
    <s v="10000399"/>
    <s v="070622 fulco sw lob"/>
    <x v="4"/>
    <n v="9743.0300000000007"/>
    <n v="304.19"/>
    <n v="0"/>
    <n v="0"/>
    <s v="USD"/>
    <n v="304.19"/>
  </r>
  <r>
    <d v="2022-07-29T00:00:00"/>
    <x v="1"/>
    <s v="10000399"/>
    <s v="070622 fulco sw lob"/>
    <x v="5"/>
    <n v="9743.0300000000007"/>
    <n v="874.98"/>
    <n v="0"/>
    <n v="0"/>
    <s v="USD"/>
    <n v="874.98"/>
  </r>
  <r>
    <d v="2022-07-29T00:00:00"/>
    <x v="1"/>
    <s v="10000399"/>
    <s v="070622 fulco sw lob"/>
    <x v="6"/>
    <n v="9743.0300000000007"/>
    <n v="1341.2"/>
    <n v="0"/>
    <n v="0"/>
    <s v="USD"/>
    <n v="1341.2"/>
  </r>
  <r>
    <d v="2022-07-29T00:00:00"/>
    <x v="1"/>
    <s v="10000399"/>
    <s v="070622 fulco sw lob"/>
    <x v="7"/>
    <n v="9743.0300000000007"/>
    <n v="4229.9399999999996"/>
    <n v="0"/>
    <n v="0"/>
    <s v="USD"/>
    <n v="4229.9399999999996"/>
  </r>
  <r>
    <d v="2022-07-29T00:00:00"/>
    <x v="1"/>
    <s v="10000399"/>
    <s v="071422 fulco sw lob"/>
    <x v="1"/>
    <n v="11034.21"/>
    <n v="173.4"/>
    <n v="0"/>
    <n v="0"/>
    <s v="USD"/>
    <n v="173.4"/>
  </r>
  <r>
    <d v="2022-07-29T00:00:00"/>
    <x v="1"/>
    <s v="10000399"/>
    <s v="071422 fulco sw lob"/>
    <x v="2"/>
    <n v="11034.21"/>
    <n v="183.19"/>
    <n v="0"/>
    <n v="0"/>
    <s v="USD"/>
    <n v="183.19"/>
  </r>
  <r>
    <d v="2022-07-29T00:00:00"/>
    <x v="1"/>
    <s v="10000399"/>
    <s v="071422 fulco sw lob"/>
    <x v="3"/>
    <n v="11034.21"/>
    <n v="630.55999999999995"/>
    <n v="0"/>
    <n v="0"/>
    <s v="USD"/>
    <n v="630.55999999999995"/>
  </r>
  <r>
    <d v="2022-07-29T00:00:00"/>
    <x v="1"/>
    <s v="10000399"/>
    <s v="071422 fulco sw lob"/>
    <x v="4"/>
    <n v="11034.21"/>
    <n v="141"/>
    <n v="0"/>
    <n v="0"/>
    <s v="USD"/>
    <n v="141"/>
  </r>
  <r>
    <d v="2022-07-29T00:00:00"/>
    <x v="1"/>
    <s v="10000399"/>
    <s v="071422 fulco sw lob"/>
    <x v="5"/>
    <n v="11034.21"/>
    <n v="525.67999999999995"/>
    <n v="0"/>
    <n v="0"/>
    <s v="USD"/>
    <n v="525.67999999999995"/>
  </r>
  <r>
    <d v="2022-07-29T00:00:00"/>
    <x v="1"/>
    <s v="10000399"/>
    <s v="071422 fulco sw lob"/>
    <x v="6"/>
    <n v="11034.21"/>
    <n v="1128.2"/>
    <n v="0"/>
    <n v="0"/>
    <s v="USD"/>
    <n v="1128.2"/>
  </r>
  <r>
    <d v="2022-07-29T00:00:00"/>
    <x v="1"/>
    <s v="10000399"/>
    <s v="071422 fulco sw lob"/>
    <x v="7"/>
    <n v="11034.21"/>
    <n v="8252.18"/>
    <n v="0"/>
    <n v="0"/>
    <s v="USD"/>
    <n v="8252.18"/>
  </r>
  <r>
    <d v="2022-07-29T00:00:00"/>
    <x v="1"/>
    <s v="10000399"/>
    <s v="072122 fulco sw lob"/>
    <x v="4"/>
    <n v="26157.35"/>
    <n v="335.58"/>
    <n v="0"/>
    <n v="0"/>
    <s v="USD"/>
    <n v="335.58"/>
  </r>
  <r>
    <d v="2022-07-29T00:00:00"/>
    <x v="1"/>
    <s v="10000399"/>
    <s v="072122 fulco sw lob"/>
    <x v="5"/>
    <n v="26157.35"/>
    <n v="926.85"/>
    <n v="0"/>
    <n v="0"/>
    <s v="USD"/>
    <n v="926.85"/>
  </r>
  <r>
    <d v="2022-07-29T00:00:00"/>
    <x v="1"/>
    <s v="10000399"/>
    <s v="072122 fulco sw lob"/>
    <x v="6"/>
    <n v="26157.35"/>
    <n v="1672.29"/>
    <n v="0"/>
    <n v="0"/>
    <s v="USD"/>
    <n v="1672.29"/>
  </r>
  <r>
    <d v="2022-07-29T00:00:00"/>
    <x v="1"/>
    <s v="10000399"/>
    <s v="072122 fulco sw lob"/>
    <x v="7"/>
    <n v="26157.35"/>
    <n v="23222.63"/>
    <n v="0"/>
    <n v="0"/>
    <s v="USD"/>
    <n v="23222.63"/>
  </r>
  <r>
    <d v="2022-07-29T00:00:00"/>
    <x v="1"/>
    <s v="10000399"/>
    <s v="072822 fulco sw lob"/>
    <x v="1"/>
    <n v="56018.92"/>
    <n v="1551.36"/>
    <n v="0"/>
    <n v="0"/>
    <s v="USD"/>
    <n v="1551.36"/>
  </r>
  <r>
    <d v="2022-07-29T00:00:00"/>
    <x v="1"/>
    <s v="10000399"/>
    <s v="072822 fulco sw lob"/>
    <x v="2"/>
    <n v="56018.92"/>
    <n v="1569.24"/>
    <n v="0"/>
    <n v="0"/>
    <s v="USD"/>
    <n v="1569.24"/>
  </r>
  <r>
    <d v="2022-07-29T00:00:00"/>
    <x v="1"/>
    <s v="10000399"/>
    <s v="072822 fulco sw lob"/>
    <x v="3"/>
    <n v="56018.92"/>
    <n v="4075.31"/>
    <n v="0"/>
    <n v="0"/>
    <s v="USD"/>
    <n v="4075.31"/>
  </r>
  <r>
    <d v="2022-07-29T00:00:00"/>
    <x v="1"/>
    <s v="10000399"/>
    <s v="072822 fulco sw lob"/>
    <x v="4"/>
    <n v="56018.92"/>
    <n v="5192.74"/>
    <n v="0"/>
    <n v="0"/>
    <s v="USD"/>
    <n v="5192.74"/>
  </r>
  <r>
    <d v="2022-07-29T00:00:00"/>
    <x v="1"/>
    <s v="10000399"/>
    <s v="072822 fulco sw lob"/>
    <x v="5"/>
    <n v="56018.92"/>
    <n v="11015.69"/>
    <n v="0"/>
    <n v="0"/>
    <s v="USD"/>
    <n v="11015.69"/>
  </r>
  <r>
    <d v="2022-07-29T00:00:00"/>
    <x v="1"/>
    <s v="10000399"/>
    <s v="072822 fulco sw lob"/>
    <x v="6"/>
    <n v="56018.92"/>
    <n v="12025.15"/>
    <n v="0"/>
    <n v="0"/>
    <s v="USD"/>
    <n v="12025.15"/>
  </r>
  <r>
    <d v="2022-07-29T00:00:00"/>
    <x v="1"/>
    <s v="10000399"/>
    <s v="072822 fulco sw lob"/>
    <x v="7"/>
    <n v="56018.92"/>
    <n v="20589.43"/>
    <n v="0"/>
    <n v="0"/>
    <s v="USD"/>
    <n v="20589.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2-07-29T00:00:00"/>
    <x v="0"/>
    <s v="10000396"/>
    <s v="071222 dekalb sw lob"/>
    <x v="0"/>
    <n v="10762.7"/>
    <n v="10762.7"/>
    <n v="0"/>
    <n v="0"/>
    <s v="USD"/>
    <n v="10762.7"/>
  </r>
  <r>
    <d v="2022-07-29T00:00:00"/>
    <x v="0"/>
    <s v="10000396"/>
    <s v="071922 dekalb sw lob"/>
    <x v="0"/>
    <n v="4909.22"/>
    <n v="4909.22"/>
    <n v="0"/>
    <n v="0"/>
    <s v="USD"/>
    <n v="4909.22"/>
  </r>
  <r>
    <d v="2022-07-29T00:00:00"/>
    <x v="1"/>
    <s v="10000399"/>
    <s v="070622 fulco sw lob"/>
    <x v="1"/>
    <n v="9743.0300000000007"/>
    <n v="573.79"/>
    <n v="0"/>
    <n v="0"/>
    <s v="USD"/>
    <n v="573.79"/>
  </r>
  <r>
    <d v="2022-07-29T00:00:00"/>
    <x v="1"/>
    <s v="10000399"/>
    <s v="070622 fulco sw lob"/>
    <x v="2"/>
    <n v="9743.0300000000007"/>
    <n v="1376.54"/>
    <n v="0"/>
    <n v="0"/>
    <s v="USD"/>
    <n v="1376.54"/>
  </r>
  <r>
    <d v="2022-07-29T00:00:00"/>
    <x v="1"/>
    <s v="10000399"/>
    <s v="070622 fulco sw lob"/>
    <x v="3"/>
    <n v="9743.0300000000007"/>
    <n v="1042.3900000000001"/>
    <n v="0"/>
    <n v="0"/>
    <s v="USD"/>
    <n v="1042.3900000000001"/>
  </r>
  <r>
    <d v="2022-07-29T00:00:00"/>
    <x v="1"/>
    <s v="10000399"/>
    <s v="070622 fulco sw lob"/>
    <x v="4"/>
    <n v="9743.0300000000007"/>
    <n v="304.19"/>
    <n v="0"/>
    <n v="0"/>
    <s v="USD"/>
    <n v="304.19"/>
  </r>
  <r>
    <d v="2022-07-29T00:00:00"/>
    <x v="1"/>
    <s v="10000399"/>
    <s v="070622 fulco sw lob"/>
    <x v="5"/>
    <n v="9743.0300000000007"/>
    <n v="874.98"/>
    <n v="0"/>
    <n v="0"/>
    <s v="USD"/>
    <n v="874.98"/>
  </r>
  <r>
    <d v="2022-07-29T00:00:00"/>
    <x v="1"/>
    <s v="10000399"/>
    <s v="070622 fulco sw lob"/>
    <x v="6"/>
    <n v="9743.0300000000007"/>
    <n v="1341.2"/>
    <n v="0"/>
    <n v="0"/>
    <s v="USD"/>
    <n v="1341.2"/>
  </r>
  <r>
    <d v="2022-07-29T00:00:00"/>
    <x v="1"/>
    <s v="10000399"/>
    <s v="070622 fulco sw lob"/>
    <x v="7"/>
    <n v="9743.0300000000007"/>
    <n v="4229.9399999999996"/>
    <n v="0"/>
    <n v="0"/>
    <s v="USD"/>
    <n v="4229.9399999999996"/>
  </r>
  <r>
    <d v="2022-07-29T00:00:00"/>
    <x v="1"/>
    <s v="10000399"/>
    <s v="071422 fulco sw lob"/>
    <x v="1"/>
    <n v="11034.21"/>
    <n v="173.4"/>
    <n v="0"/>
    <n v="0"/>
    <s v="USD"/>
    <n v="173.4"/>
  </r>
  <r>
    <d v="2022-07-29T00:00:00"/>
    <x v="1"/>
    <s v="10000399"/>
    <s v="071422 fulco sw lob"/>
    <x v="2"/>
    <n v="11034.21"/>
    <n v="183.19"/>
    <n v="0"/>
    <n v="0"/>
    <s v="USD"/>
    <n v="183.19"/>
  </r>
  <r>
    <d v="2022-07-29T00:00:00"/>
    <x v="1"/>
    <s v="10000399"/>
    <s v="071422 fulco sw lob"/>
    <x v="3"/>
    <n v="11034.21"/>
    <n v="630.55999999999995"/>
    <n v="0"/>
    <n v="0"/>
    <s v="USD"/>
    <n v="630.55999999999995"/>
  </r>
  <r>
    <d v="2022-07-29T00:00:00"/>
    <x v="1"/>
    <s v="10000399"/>
    <s v="071422 fulco sw lob"/>
    <x v="4"/>
    <n v="11034.21"/>
    <n v="141"/>
    <n v="0"/>
    <n v="0"/>
    <s v="USD"/>
    <n v="141"/>
  </r>
  <r>
    <d v="2022-07-29T00:00:00"/>
    <x v="1"/>
    <s v="10000399"/>
    <s v="071422 fulco sw lob"/>
    <x v="5"/>
    <n v="11034.21"/>
    <n v="525.67999999999995"/>
    <n v="0"/>
    <n v="0"/>
    <s v="USD"/>
    <n v="525.67999999999995"/>
  </r>
  <r>
    <d v="2022-07-29T00:00:00"/>
    <x v="1"/>
    <s v="10000399"/>
    <s v="071422 fulco sw lob"/>
    <x v="6"/>
    <n v="11034.21"/>
    <n v="1128.2"/>
    <n v="0"/>
    <n v="0"/>
    <s v="USD"/>
    <n v="1128.2"/>
  </r>
  <r>
    <d v="2022-07-29T00:00:00"/>
    <x v="1"/>
    <s v="10000399"/>
    <s v="071422 fulco sw lob"/>
    <x v="7"/>
    <n v="11034.21"/>
    <n v="8252.18"/>
    <n v="0"/>
    <n v="0"/>
    <s v="USD"/>
    <n v="8252.18"/>
  </r>
  <r>
    <d v="2022-07-29T00:00:00"/>
    <x v="1"/>
    <s v="10000399"/>
    <s v="072122 fulco sw lob"/>
    <x v="4"/>
    <n v="26157.35"/>
    <n v="335.58"/>
    <n v="0"/>
    <n v="0"/>
    <s v="USD"/>
    <n v="335.58"/>
  </r>
  <r>
    <d v="2022-07-29T00:00:00"/>
    <x v="1"/>
    <s v="10000399"/>
    <s v="072122 fulco sw lob"/>
    <x v="5"/>
    <n v="26157.35"/>
    <n v="926.85"/>
    <n v="0"/>
    <n v="0"/>
    <s v="USD"/>
    <n v="926.85"/>
  </r>
  <r>
    <d v="2022-07-29T00:00:00"/>
    <x v="1"/>
    <s v="10000399"/>
    <s v="072122 fulco sw lob"/>
    <x v="6"/>
    <n v="26157.35"/>
    <n v="1672.29"/>
    <n v="0"/>
    <n v="0"/>
    <s v="USD"/>
    <n v="1672.29"/>
  </r>
  <r>
    <d v="2022-07-29T00:00:00"/>
    <x v="1"/>
    <s v="10000399"/>
    <s v="072122 fulco sw lob"/>
    <x v="7"/>
    <n v="26157.35"/>
    <n v="23222.63"/>
    <n v="0"/>
    <n v="0"/>
    <s v="USD"/>
    <n v="23222.63"/>
  </r>
  <r>
    <d v="2022-07-29T00:00:00"/>
    <x v="1"/>
    <s v="10000399"/>
    <s v="072822 fulco sw lob"/>
    <x v="1"/>
    <n v="56018.92"/>
    <n v="1551.36"/>
    <n v="0"/>
    <n v="0"/>
    <s v="USD"/>
    <n v="1551.36"/>
  </r>
  <r>
    <d v="2022-07-29T00:00:00"/>
    <x v="1"/>
    <s v="10000399"/>
    <s v="072822 fulco sw lob"/>
    <x v="2"/>
    <n v="56018.92"/>
    <n v="1569.24"/>
    <n v="0"/>
    <n v="0"/>
    <s v="USD"/>
    <n v="1569.24"/>
  </r>
  <r>
    <d v="2022-07-29T00:00:00"/>
    <x v="1"/>
    <s v="10000399"/>
    <s v="072822 fulco sw lob"/>
    <x v="3"/>
    <n v="56018.92"/>
    <n v="4075.31"/>
    <n v="0"/>
    <n v="0"/>
    <s v="USD"/>
    <n v="4075.31"/>
  </r>
  <r>
    <d v="2022-07-29T00:00:00"/>
    <x v="1"/>
    <s v="10000399"/>
    <s v="072822 fulco sw lob"/>
    <x v="4"/>
    <n v="56018.92"/>
    <n v="5192.74"/>
    <n v="0"/>
    <n v="0"/>
    <s v="USD"/>
    <n v="5192.74"/>
  </r>
  <r>
    <d v="2022-07-29T00:00:00"/>
    <x v="1"/>
    <s v="10000399"/>
    <s v="072822 fulco sw lob"/>
    <x v="5"/>
    <n v="56018.92"/>
    <n v="11015.69"/>
    <n v="0"/>
    <n v="0"/>
    <s v="USD"/>
    <n v="11015.69"/>
  </r>
  <r>
    <d v="2022-07-29T00:00:00"/>
    <x v="1"/>
    <s v="10000399"/>
    <s v="072822 fulco sw lob"/>
    <x v="6"/>
    <n v="56018.92"/>
    <n v="12025.15"/>
    <n v="0"/>
    <n v="0"/>
    <s v="USD"/>
    <n v="12025.15"/>
  </r>
  <r>
    <d v="2022-07-29T00:00:00"/>
    <x v="1"/>
    <s v="10000399"/>
    <s v="072822 fulco sw lob"/>
    <x v="7"/>
    <n v="56018.92"/>
    <n v="20589.43"/>
    <n v="0"/>
    <n v="0"/>
    <s v="USD"/>
    <n v="20589.43"/>
  </r>
  <r>
    <d v="2022-08-11T00:00:00"/>
    <x v="0"/>
    <s v="10000396"/>
    <s v="080422 dekalb sw lob"/>
    <x v="0"/>
    <n v="2129.1"/>
    <n v="2129.1"/>
    <n v="0"/>
    <n v="0"/>
    <s v="USD"/>
    <n v="2129.1"/>
  </r>
  <r>
    <d v="2022-08-11T00:00:00"/>
    <x v="0"/>
    <s v="10000396"/>
    <s v="080922 dekalb sw lob"/>
    <x v="0"/>
    <n v="9171.7800000000007"/>
    <n v="9171.7800000000007"/>
    <n v="0"/>
    <n v="0"/>
    <s v="USD"/>
    <n v="9171.7800000000007"/>
  </r>
  <r>
    <d v="2022-08-11T00:00:00"/>
    <x v="1"/>
    <s v="10000399"/>
    <s v="081122 fulco sw lob"/>
    <x v="1"/>
    <n v="15673.64"/>
    <n v="13.86"/>
    <n v="0"/>
    <n v="0"/>
    <s v="USD"/>
    <n v="13.86"/>
  </r>
  <r>
    <d v="2022-08-11T00:00:00"/>
    <x v="1"/>
    <s v="10000399"/>
    <s v="081122 fulco sw lob"/>
    <x v="3"/>
    <n v="15673.64"/>
    <n v="342.43"/>
    <n v="0"/>
    <n v="0"/>
    <s v="USD"/>
    <n v="342.43"/>
  </r>
  <r>
    <d v="2022-08-11T00:00:00"/>
    <x v="1"/>
    <s v="10000399"/>
    <s v="081122 fulco sw lob"/>
    <x v="4"/>
    <n v="15673.64"/>
    <n v="13.86"/>
    <n v="0"/>
    <n v="0"/>
    <s v="USD"/>
    <n v="13.86"/>
  </r>
  <r>
    <d v="2022-08-11T00:00:00"/>
    <x v="1"/>
    <s v="10000399"/>
    <s v="081122 fulco sw lob"/>
    <x v="5"/>
    <n v="15673.64"/>
    <n v="613.73"/>
    <n v="0"/>
    <n v="0"/>
    <s v="USD"/>
    <n v="613.73"/>
  </r>
  <r>
    <d v="2022-08-11T00:00:00"/>
    <x v="1"/>
    <s v="10000399"/>
    <s v="081122 fulco sw lob"/>
    <x v="6"/>
    <n v="15673.64"/>
    <n v="1144.47"/>
    <n v="0"/>
    <n v="0"/>
    <s v="USD"/>
    <n v="1144.47"/>
  </r>
  <r>
    <d v="2022-08-11T00:00:00"/>
    <x v="1"/>
    <s v="10000399"/>
    <s v="081122 fulco sw lob"/>
    <x v="7"/>
    <n v="15673.64"/>
    <n v="13545.29"/>
    <n v="0"/>
    <n v="0"/>
    <s v="USD"/>
    <n v="13545.29"/>
  </r>
  <r>
    <d v="2022-08-26T00:00:00"/>
    <x v="1"/>
    <s v="10000399"/>
    <s v="080422 fulco sw lob"/>
    <x v="1"/>
    <n v="24072.95"/>
    <n v="3735.77"/>
    <n v="0"/>
    <n v="0"/>
    <s v="USD"/>
    <n v="3735.77"/>
  </r>
  <r>
    <d v="2022-08-26T00:00:00"/>
    <x v="1"/>
    <s v="10000399"/>
    <s v="080422 fulco sw lob"/>
    <x v="2"/>
    <n v="24072.95"/>
    <n v="3788.47"/>
    <n v="0"/>
    <n v="0"/>
    <s v="USD"/>
    <n v="3788.47"/>
  </r>
  <r>
    <d v="2022-08-26T00:00:00"/>
    <x v="1"/>
    <s v="10000399"/>
    <s v="080422 fulco sw lob"/>
    <x v="3"/>
    <n v="24072.95"/>
    <n v="5120.8"/>
    <n v="0"/>
    <n v="0"/>
    <s v="USD"/>
    <n v="5120.8"/>
  </r>
  <r>
    <d v="2022-08-26T00:00:00"/>
    <x v="1"/>
    <s v="10000399"/>
    <s v="080422 fulco sw lob"/>
    <x v="4"/>
    <n v="24072.95"/>
    <n v="3682.58"/>
    <n v="0"/>
    <n v="0"/>
    <s v="USD"/>
    <n v="3682.58"/>
  </r>
  <r>
    <d v="2022-08-26T00:00:00"/>
    <x v="1"/>
    <s v="10000399"/>
    <s v="080422 fulco sw lob"/>
    <x v="5"/>
    <n v="24072.95"/>
    <n v="10883.23"/>
    <n v="0"/>
    <n v="0"/>
    <s v="USD"/>
    <n v="10883.23"/>
  </r>
  <r>
    <d v="2022-08-26T00:00:00"/>
    <x v="1"/>
    <s v="10000399"/>
    <s v="080422 fulco sw lob"/>
    <x v="6"/>
    <n v="24072.95"/>
    <n v="7951.65"/>
    <n v="0"/>
    <n v="0"/>
    <s v="USD"/>
    <n v="7951.65"/>
  </r>
  <r>
    <d v="2022-08-26T00:00:00"/>
    <x v="1"/>
    <s v="10000399"/>
    <s v="080422 fulco sw lob"/>
    <x v="8"/>
    <n v="24072.95"/>
    <n v="-11089.55"/>
    <n v="0"/>
    <n v="0"/>
    <s v="USD"/>
    <n v="-11089.55"/>
  </r>
  <r>
    <d v="2022-08-31T00:00:00"/>
    <x v="0"/>
    <s v="10000396"/>
    <s v="081622 dekalb sw lob"/>
    <x v="0"/>
    <n v="7483.01"/>
    <n v="7483.01"/>
    <n v="0"/>
    <n v="0"/>
    <s v="USD"/>
    <n v="7483.01"/>
  </r>
  <r>
    <d v="2022-08-31T00:00:00"/>
    <x v="0"/>
    <s v="10000396"/>
    <s v="082422 dekalb sw lob"/>
    <x v="0"/>
    <n v="3101.12"/>
    <n v="3101.12"/>
    <n v="0"/>
    <n v="0"/>
    <s v="USD"/>
    <n v="3101.12"/>
  </r>
  <r>
    <d v="2022-08-31T00:00:00"/>
    <x v="0"/>
    <s v="10000396"/>
    <s v="083022 dekalb sw lob"/>
    <x v="0"/>
    <n v="1790.95"/>
    <n v="1790.95"/>
    <n v="0"/>
    <n v="0"/>
    <s v="USD"/>
    <n v="1790.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2-07-29T00:00:00"/>
    <x v="0"/>
    <s v="10000396"/>
    <s v="071222 dekalb sw lob"/>
    <x v="0"/>
    <n v="10762.7"/>
    <n v="10762.7"/>
    <n v="0"/>
    <n v="0"/>
    <s v="USD"/>
    <n v="10762.7"/>
  </r>
  <r>
    <d v="2022-07-29T00:00:00"/>
    <x v="0"/>
    <s v="10000396"/>
    <s v="071922 dekalb sw lob"/>
    <x v="0"/>
    <n v="4909.22"/>
    <n v="4909.22"/>
    <n v="0"/>
    <n v="0"/>
    <s v="USD"/>
    <n v="4909.22"/>
  </r>
  <r>
    <d v="2022-07-29T00:00:00"/>
    <x v="1"/>
    <s v="10000399"/>
    <s v="070622 fulco sw lob"/>
    <x v="1"/>
    <n v="9743.0300000000007"/>
    <n v="573.79"/>
    <n v="0"/>
    <n v="0"/>
    <s v="USD"/>
    <n v="573.79"/>
  </r>
  <r>
    <d v="2022-07-29T00:00:00"/>
    <x v="1"/>
    <s v="10000399"/>
    <s v="070622 fulco sw lob"/>
    <x v="2"/>
    <n v="9743.0300000000007"/>
    <n v="1376.54"/>
    <n v="0"/>
    <n v="0"/>
    <s v="USD"/>
    <n v="1376.54"/>
  </r>
  <r>
    <d v="2022-07-29T00:00:00"/>
    <x v="1"/>
    <s v="10000399"/>
    <s v="070622 fulco sw lob"/>
    <x v="3"/>
    <n v="9743.0300000000007"/>
    <n v="1042.3900000000001"/>
    <n v="0"/>
    <n v="0"/>
    <s v="USD"/>
    <n v="1042.3900000000001"/>
  </r>
  <r>
    <d v="2022-07-29T00:00:00"/>
    <x v="1"/>
    <s v="10000399"/>
    <s v="070622 fulco sw lob"/>
    <x v="4"/>
    <n v="9743.0300000000007"/>
    <n v="304.19"/>
    <n v="0"/>
    <n v="0"/>
    <s v="USD"/>
    <n v="304.19"/>
  </r>
  <r>
    <d v="2022-07-29T00:00:00"/>
    <x v="1"/>
    <s v="10000399"/>
    <s v="070622 fulco sw lob"/>
    <x v="5"/>
    <n v="9743.0300000000007"/>
    <n v="874.98"/>
    <n v="0"/>
    <n v="0"/>
    <s v="USD"/>
    <n v="874.98"/>
  </r>
  <r>
    <d v="2022-07-29T00:00:00"/>
    <x v="1"/>
    <s v="10000399"/>
    <s v="070622 fulco sw lob"/>
    <x v="6"/>
    <n v="9743.0300000000007"/>
    <n v="1341.2"/>
    <n v="0"/>
    <n v="0"/>
    <s v="USD"/>
    <n v="1341.2"/>
  </r>
  <r>
    <d v="2022-07-29T00:00:00"/>
    <x v="1"/>
    <s v="10000399"/>
    <s v="070622 fulco sw lob"/>
    <x v="7"/>
    <n v="9743.0300000000007"/>
    <n v="4229.9399999999996"/>
    <n v="0"/>
    <n v="0"/>
    <s v="USD"/>
    <n v="4229.9399999999996"/>
  </r>
  <r>
    <d v="2022-07-29T00:00:00"/>
    <x v="1"/>
    <s v="10000399"/>
    <s v="071422 fulco sw lob"/>
    <x v="1"/>
    <n v="11034.21"/>
    <n v="173.4"/>
    <n v="0"/>
    <n v="0"/>
    <s v="USD"/>
    <n v="173.4"/>
  </r>
  <r>
    <d v="2022-07-29T00:00:00"/>
    <x v="1"/>
    <s v="10000399"/>
    <s v="071422 fulco sw lob"/>
    <x v="2"/>
    <n v="11034.21"/>
    <n v="183.19"/>
    <n v="0"/>
    <n v="0"/>
    <s v="USD"/>
    <n v="183.19"/>
  </r>
  <r>
    <d v="2022-07-29T00:00:00"/>
    <x v="1"/>
    <s v="10000399"/>
    <s v="071422 fulco sw lob"/>
    <x v="3"/>
    <n v="11034.21"/>
    <n v="630.55999999999995"/>
    <n v="0"/>
    <n v="0"/>
    <s v="USD"/>
    <n v="630.55999999999995"/>
  </r>
  <r>
    <d v="2022-07-29T00:00:00"/>
    <x v="1"/>
    <s v="10000399"/>
    <s v="071422 fulco sw lob"/>
    <x v="4"/>
    <n v="11034.21"/>
    <n v="141"/>
    <n v="0"/>
    <n v="0"/>
    <s v="USD"/>
    <n v="141"/>
  </r>
  <r>
    <d v="2022-07-29T00:00:00"/>
    <x v="1"/>
    <s v="10000399"/>
    <s v="071422 fulco sw lob"/>
    <x v="5"/>
    <n v="11034.21"/>
    <n v="525.67999999999995"/>
    <n v="0"/>
    <n v="0"/>
    <s v="USD"/>
    <n v="525.67999999999995"/>
  </r>
  <r>
    <d v="2022-07-29T00:00:00"/>
    <x v="1"/>
    <s v="10000399"/>
    <s v="071422 fulco sw lob"/>
    <x v="6"/>
    <n v="11034.21"/>
    <n v="1128.2"/>
    <n v="0"/>
    <n v="0"/>
    <s v="USD"/>
    <n v="1128.2"/>
  </r>
  <r>
    <d v="2022-07-29T00:00:00"/>
    <x v="1"/>
    <s v="10000399"/>
    <s v="071422 fulco sw lob"/>
    <x v="7"/>
    <n v="11034.21"/>
    <n v="8252.18"/>
    <n v="0"/>
    <n v="0"/>
    <s v="USD"/>
    <n v="8252.18"/>
  </r>
  <r>
    <d v="2022-07-29T00:00:00"/>
    <x v="1"/>
    <s v="10000399"/>
    <s v="072122 fulco sw lob"/>
    <x v="4"/>
    <n v="26157.35"/>
    <n v="335.58"/>
    <n v="0"/>
    <n v="0"/>
    <s v="USD"/>
    <n v="335.58"/>
  </r>
  <r>
    <d v="2022-07-29T00:00:00"/>
    <x v="1"/>
    <s v="10000399"/>
    <s v="072122 fulco sw lob"/>
    <x v="5"/>
    <n v="26157.35"/>
    <n v="926.85"/>
    <n v="0"/>
    <n v="0"/>
    <s v="USD"/>
    <n v="926.85"/>
  </r>
  <r>
    <d v="2022-07-29T00:00:00"/>
    <x v="1"/>
    <s v="10000399"/>
    <s v="072122 fulco sw lob"/>
    <x v="6"/>
    <n v="26157.35"/>
    <n v="1672.29"/>
    <n v="0"/>
    <n v="0"/>
    <s v="USD"/>
    <n v="1672.29"/>
  </r>
  <r>
    <d v="2022-07-29T00:00:00"/>
    <x v="1"/>
    <s v="10000399"/>
    <s v="072122 fulco sw lob"/>
    <x v="7"/>
    <n v="26157.35"/>
    <n v="23222.63"/>
    <n v="0"/>
    <n v="0"/>
    <s v="USD"/>
    <n v="23222.63"/>
  </r>
  <r>
    <d v="2022-07-29T00:00:00"/>
    <x v="1"/>
    <s v="10000399"/>
    <s v="072822 fulco sw lob"/>
    <x v="1"/>
    <n v="56018.92"/>
    <n v="1551.36"/>
    <n v="0"/>
    <n v="0"/>
    <s v="USD"/>
    <n v="1551.36"/>
  </r>
  <r>
    <d v="2022-07-29T00:00:00"/>
    <x v="1"/>
    <s v="10000399"/>
    <s v="072822 fulco sw lob"/>
    <x v="2"/>
    <n v="56018.92"/>
    <n v="1569.24"/>
    <n v="0"/>
    <n v="0"/>
    <s v="USD"/>
    <n v="1569.24"/>
  </r>
  <r>
    <d v="2022-07-29T00:00:00"/>
    <x v="1"/>
    <s v="10000399"/>
    <s v="072822 fulco sw lob"/>
    <x v="3"/>
    <n v="56018.92"/>
    <n v="4075.31"/>
    <n v="0"/>
    <n v="0"/>
    <s v="USD"/>
    <n v="4075.31"/>
  </r>
  <r>
    <d v="2022-07-29T00:00:00"/>
    <x v="1"/>
    <s v="10000399"/>
    <s v="072822 fulco sw lob"/>
    <x v="4"/>
    <n v="56018.92"/>
    <n v="5192.74"/>
    <n v="0"/>
    <n v="0"/>
    <s v="USD"/>
    <n v="5192.74"/>
  </r>
  <r>
    <d v="2022-07-29T00:00:00"/>
    <x v="1"/>
    <s v="10000399"/>
    <s v="072822 fulco sw lob"/>
    <x v="5"/>
    <n v="56018.92"/>
    <n v="11015.69"/>
    <n v="0"/>
    <n v="0"/>
    <s v="USD"/>
    <n v="11015.69"/>
  </r>
  <r>
    <d v="2022-07-29T00:00:00"/>
    <x v="1"/>
    <s v="10000399"/>
    <s v="072822 fulco sw lob"/>
    <x v="6"/>
    <n v="56018.92"/>
    <n v="12025.15"/>
    <n v="0"/>
    <n v="0"/>
    <s v="USD"/>
    <n v="12025.15"/>
  </r>
  <r>
    <d v="2022-07-29T00:00:00"/>
    <x v="1"/>
    <s v="10000399"/>
    <s v="072822 fulco sw lob"/>
    <x v="7"/>
    <n v="56018.92"/>
    <n v="20589.43"/>
    <n v="0"/>
    <n v="0"/>
    <s v="USD"/>
    <n v="20589.43"/>
  </r>
  <r>
    <d v="2022-08-11T00:00:00"/>
    <x v="0"/>
    <s v="10000396"/>
    <s v="080422 dekalb sw lob"/>
    <x v="0"/>
    <n v="2129.1"/>
    <n v="2129.1"/>
    <n v="0"/>
    <n v="0"/>
    <s v="USD"/>
    <n v="2129.1"/>
  </r>
  <r>
    <d v="2022-08-11T00:00:00"/>
    <x v="0"/>
    <s v="10000396"/>
    <s v="080922 dekalb sw lob"/>
    <x v="0"/>
    <n v="9171.7800000000007"/>
    <n v="9171.7800000000007"/>
    <n v="0"/>
    <n v="0"/>
    <s v="USD"/>
    <n v="9171.7800000000007"/>
  </r>
  <r>
    <d v="2022-08-11T00:00:00"/>
    <x v="1"/>
    <s v="10000399"/>
    <s v="081122 fulco sw lob"/>
    <x v="1"/>
    <n v="15673.64"/>
    <n v="13.86"/>
    <n v="0"/>
    <n v="0"/>
    <s v="USD"/>
    <n v="13.86"/>
  </r>
  <r>
    <d v="2022-08-11T00:00:00"/>
    <x v="1"/>
    <s v="10000399"/>
    <s v="081122 fulco sw lob"/>
    <x v="3"/>
    <n v="15673.64"/>
    <n v="342.43"/>
    <n v="0"/>
    <n v="0"/>
    <s v="USD"/>
    <n v="342.43"/>
  </r>
  <r>
    <d v="2022-08-11T00:00:00"/>
    <x v="1"/>
    <s v="10000399"/>
    <s v="081122 fulco sw lob"/>
    <x v="4"/>
    <n v="15673.64"/>
    <n v="13.86"/>
    <n v="0"/>
    <n v="0"/>
    <s v="USD"/>
    <n v="13.86"/>
  </r>
  <r>
    <d v="2022-08-11T00:00:00"/>
    <x v="1"/>
    <s v="10000399"/>
    <s v="081122 fulco sw lob"/>
    <x v="5"/>
    <n v="15673.64"/>
    <n v="613.73"/>
    <n v="0"/>
    <n v="0"/>
    <s v="USD"/>
    <n v="613.73"/>
  </r>
  <r>
    <d v="2022-08-11T00:00:00"/>
    <x v="1"/>
    <s v="10000399"/>
    <s v="081122 fulco sw lob"/>
    <x v="6"/>
    <n v="15673.64"/>
    <n v="1144.47"/>
    <n v="0"/>
    <n v="0"/>
    <s v="USD"/>
    <n v="1144.47"/>
  </r>
  <r>
    <d v="2022-08-11T00:00:00"/>
    <x v="1"/>
    <s v="10000399"/>
    <s v="081122 fulco sw lob"/>
    <x v="7"/>
    <n v="15673.64"/>
    <n v="13545.29"/>
    <n v="0"/>
    <n v="0"/>
    <s v="USD"/>
    <n v="13545.29"/>
  </r>
  <r>
    <d v="2022-08-26T00:00:00"/>
    <x v="1"/>
    <s v="10000399"/>
    <s v="080422 fulco sw lob"/>
    <x v="1"/>
    <n v="24072.95"/>
    <n v="3735.77"/>
    <n v="0"/>
    <n v="0"/>
    <s v="USD"/>
    <n v="3735.77"/>
  </r>
  <r>
    <d v="2022-08-26T00:00:00"/>
    <x v="1"/>
    <s v="10000399"/>
    <s v="080422 fulco sw lob"/>
    <x v="2"/>
    <n v="24072.95"/>
    <n v="3788.47"/>
    <n v="0"/>
    <n v="0"/>
    <s v="USD"/>
    <n v="3788.47"/>
  </r>
  <r>
    <d v="2022-08-26T00:00:00"/>
    <x v="1"/>
    <s v="10000399"/>
    <s v="080422 fulco sw lob"/>
    <x v="3"/>
    <n v="24072.95"/>
    <n v="5120.8"/>
    <n v="0"/>
    <n v="0"/>
    <s v="USD"/>
    <n v="5120.8"/>
  </r>
  <r>
    <d v="2022-08-26T00:00:00"/>
    <x v="1"/>
    <s v="10000399"/>
    <s v="080422 fulco sw lob"/>
    <x v="4"/>
    <n v="24072.95"/>
    <n v="3682.58"/>
    <n v="0"/>
    <n v="0"/>
    <s v="USD"/>
    <n v="3682.58"/>
  </r>
  <r>
    <d v="2022-08-26T00:00:00"/>
    <x v="1"/>
    <s v="10000399"/>
    <s v="080422 fulco sw lob"/>
    <x v="5"/>
    <n v="24072.95"/>
    <n v="10883.23"/>
    <n v="0"/>
    <n v="0"/>
    <s v="USD"/>
    <n v="10883.23"/>
  </r>
  <r>
    <d v="2022-08-26T00:00:00"/>
    <x v="1"/>
    <s v="10000399"/>
    <s v="080422 fulco sw lob"/>
    <x v="6"/>
    <n v="24072.95"/>
    <n v="7951.65"/>
    <n v="0"/>
    <n v="0"/>
    <s v="USD"/>
    <n v="7951.65"/>
  </r>
  <r>
    <d v="2022-08-26T00:00:00"/>
    <x v="1"/>
    <s v="10000399"/>
    <s v="080422 fulco sw lob"/>
    <x v="8"/>
    <n v="24072.95"/>
    <n v="-11089.55"/>
    <n v="0"/>
    <n v="0"/>
    <s v="USD"/>
    <n v="-11089.55"/>
  </r>
  <r>
    <d v="2022-08-31T00:00:00"/>
    <x v="0"/>
    <s v="10000396"/>
    <s v="081622 dekalb sw lob"/>
    <x v="0"/>
    <n v="7483.01"/>
    <n v="7483.01"/>
    <n v="0"/>
    <n v="0"/>
    <s v="USD"/>
    <n v="7483.01"/>
  </r>
  <r>
    <d v="2022-08-31T00:00:00"/>
    <x v="0"/>
    <s v="10000396"/>
    <s v="082422 dekalb sw lob"/>
    <x v="0"/>
    <n v="3101.12"/>
    <n v="3101.12"/>
    <n v="0"/>
    <n v="0"/>
    <s v="USD"/>
    <n v="3101.12"/>
  </r>
  <r>
    <d v="2022-08-31T00:00:00"/>
    <x v="0"/>
    <s v="10000396"/>
    <s v="083022 dekalb sw lob"/>
    <x v="0"/>
    <n v="1790.95"/>
    <n v="1790.95"/>
    <n v="0"/>
    <n v="0"/>
    <s v="USD"/>
    <n v="1790.95"/>
  </r>
  <r>
    <d v="2022-09-30T00:00:00"/>
    <x v="0"/>
    <s v="10000396"/>
    <s v="090822 dekalb sw lob"/>
    <x v="9"/>
    <n v="9062.5300000000007"/>
    <n v="8309.7000000000007"/>
    <n v="0"/>
    <n v="0"/>
    <s v="USD"/>
    <n v="8309.7000000000007"/>
  </r>
  <r>
    <d v="2022-09-30T00:00:00"/>
    <x v="0"/>
    <s v="10000396"/>
    <s v="090822 dekalb sw lob"/>
    <x v="10"/>
    <n v="9062.5300000000007"/>
    <n v="752.83"/>
    <n v="0"/>
    <n v="0"/>
    <s v="USD"/>
    <n v="752.83"/>
  </r>
  <r>
    <d v="2022-09-30T00:00:00"/>
    <x v="0"/>
    <s v="10000396"/>
    <s v="091322 &amp; 092122 dekalb sw lob"/>
    <x v="9"/>
    <n v="25794.82"/>
    <n v="12749.01"/>
    <n v="0"/>
    <n v="0"/>
    <s v="USD"/>
    <n v="12749.01"/>
  </r>
  <r>
    <d v="2022-09-30T00:00:00"/>
    <x v="0"/>
    <s v="10000396"/>
    <s v="091322 &amp; 092122 dekalb sw lob"/>
    <x v="10"/>
    <n v="25794.82"/>
    <n v="13045.81"/>
    <n v="0"/>
    <n v="0"/>
    <s v="USD"/>
    <n v="13045.81"/>
  </r>
  <r>
    <d v="2022-09-30T00:00:00"/>
    <x v="0"/>
    <s v="10000396"/>
    <s v="092822 dekalb sw lob"/>
    <x v="9"/>
    <n v="114675.25"/>
    <n v="1451.5"/>
    <n v="0"/>
    <n v="0"/>
    <s v="USD"/>
    <n v="1451.5"/>
  </r>
  <r>
    <d v="2022-09-30T00:00:00"/>
    <x v="0"/>
    <s v="10000396"/>
    <s v="092822 dekalb sw lob"/>
    <x v="10"/>
    <n v="114675.25"/>
    <n v="113223.75"/>
    <n v="0"/>
    <n v="0"/>
    <s v="USD"/>
    <n v="11322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d v="2022-07-29T00:00:00"/>
    <x v="0"/>
    <s v="10000396"/>
    <s v="071222 dekalb sw lob"/>
    <x v="0"/>
    <n v="10762.7"/>
    <n v="10762.7"/>
    <n v="0"/>
    <n v="0"/>
    <s v="USD"/>
    <n v="10762.7"/>
  </r>
  <r>
    <d v="2022-07-29T00:00:00"/>
    <x v="0"/>
    <s v="10000396"/>
    <s v="071922 dekalb sw lob"/>
    <x v="0"/>
    <n v="4909.22"/>
    <n v="4909.22"/>
    <n v="0"/>
    <n v="0"/>
    <s v="USD"/>
    <n v="4909.22"/>
  </r>
  <r>
    <d v="2022-07-29T00:00:00"/>
    <x v="1"/>
    <s v="10000399"/>
    <s v="070622 fulco sw lob"/>
    <x v="1"/>
    <n v="9743.0300000000007"/>
    <n v="573.79"/>
    <n v="0"/>
    <n v="0"/>
    <s v="USD"/>
    <n v="573.79"/>
  </r>
  <r>
    <d v="2022-07-29T00:00:00"/>
    <x v="1"/>
    <s v="10000399"/>
    <s v="070622 fulco sw lob"/>
    <x v="2"/>
    <n v="9743.0300000000007"/>
    <n v="1376.54"/>
    <n v="0"/>
    <n v="0"/>
    <s v="USD"/>
    <n v="1376.54"/>
  </r>
  <r>
    <d v="2022-07-29T00:00:00"/>
    <x v="1"/>
    <s v="10000399"/>
    <s v="070622 fulco sw lob"/>
    <x v="3"/>
    <n v="9743.0300000000007"/>
    <n v="1042.3900000000001"/>
    <n v="0"/>
    <n v="0"/>
    <s v="USD"/>
    <n v="1042.3900000000001"/>
  </r>
  <r>
    <d v="2022-07-29T00:00:00"/>
    <x v="1"/>
    <s v="10000399"/>
    <s v="070622 fulco sw lob"/>
    <x v="4"/>
    <n v="9743.0300000000007"/>
    <n v="304.19"/>
    <n v="0"/>
    <n v="0"/>
    <s v="USD"/>
    <n v="304.19"/>
  </r>
  <r>
    <d v="2022-07-29T00:00:00"/>
    <x v="1"/>
    <s v="10000399"/>
    <s v="070622 fulco sw lob"/>
    <x v="5"/>
    <n v="9743.0300000000007"/>
    <n v="874.98"/>
    <n v="0"/>
    <n v="0"/>
    <s v="USD"/>
    <n v="874.98"/>
  </r>
  <r>
    <d v="2022-07-29T00:00:00"/>
    <x v="1"/>
    <s v="10000399"/>
    <s v="070622 fulco sw lob"/>
    <x v="6"/>
    <n v="9743.0300000000007"/>
    <n v="1341.2"/>
    <n v="0"/>
    <n v="0"/>
    <s v="USD"/>
    <n v="1341.2"/>
  </r>
  <r>
    <d v="2022-07-29T00:00:00"/>
    <x v="1"/>
    <s v="10000399"/>
    <s v="070622 fulco sw lob"/>
    <x v="7"/>
    <n v="9743.0300000000007"/>
    <n v="4229.9399999999996"/>
    <n v="0"/>
    <n v="0"/>
    <s v="USD"/>
    <n v="4229.9399999999996"/>
  </r>
  <r>
    <d v="2022-07-29T00:00:00"/>
    <x v="1"/>
    <s v="10000399"/>
    <s v="071422 fulco sw lob"/>
    <x v="1"/>
    <n v="11034.21"/>
    <n v="173.4"/>
    <n v="0"/>
    <n v="0"/>
    <s v="USD"/>
    <n v="173.4"/>
  </r>
  <r>
    <d v="2022-07-29T00:00:00"/>
    <x v="1"/>
    <s v="10000399"/>
    <s v="071422 fulco sw lob"/>
    <x v="2"/>
    <n v="11034.21"/>
    <n v="183.19"/>
    <n v="0"/>
    <n v="0"/>
    <s v="USD"/>
    <n v="183.19"/>
  </r>
  <r>
    <d v="2022-07-29T00:00:00"/>
    <x v="1"/>
    <s v="10000399"/>
    <s v="071422 fulco sw lob"/>
    <x v="3"/>
    <n v="11034.21"/>
    <n v="630.55999999999995"/>
    <n v="0"/>
    <n v="0"/>
    <s v="USD"/>
    <n v="630.55999999999995"/>
  </r>
  <r>
    <d v="2022-07-29T00:00:00"/>
    <x v="1"/>
    <s v="10000399"/>
    <s v="071422 fulco sw lob"/>
    <x v="4"/>
    <n v="11034.21"/>
    <n v="141"/>
    <n v="0"/>
    <n v="0"/>
    <s v="USD"/>
    <n v="141"/>
  </r>
  <r>
    <d v="2022-07-29T00:00:00"/>
    <x v="1"/>
    <s v="10000399"/>
    <s v="071422 fulco sw lob"/>
    <x v="5"/>
    <n v="11034.21"/>
    <n v="525.67999999999995"/>
    <n v="0"/>
    <n v="0"/>
    <s v="USD"/>
    <n v="525.67999999999995"/>
  </r>
  <r>
    <d v="2022-07-29T00:00:00"/>
    <x v="1"/>
    <s v="10000399"/>
    <s v="071422 fulco sw lob"/>
    <x v="6"/>
    <n v="11034.21"/>
    <n v="1128.2"/>
    <n v="0"/>
    <n v="0"/>
    <s v="USD"/>
    <n v="1128.2"/>
  </r>
  <r>
    <d v="2022-07-29T00:00:00"/>
    <x v="1"/>
    <s v="10000399"/>
    <s v="071422 fulco sw lob"/>
    <x v="7"/>
    <n v="11034.21"/>
    <n v="8252.18"/>
    <n v="0"/>
    <n v="0"/>
    <s v="USD"/>
    <n v="8252.18"/>
  </r>
  <r>
    <d v="2022-07-29T00:00:00"/>
    <x v="1"/>
    <s v="10000399"/>
    <s v="072122 fulco sw lob"/>
    <x v="4"/>
    <n v="26157.35"/>
    <n v="335.58"/>
    <n v="0"/>
    <n v="0"/>
    <s v="USD"/>
    <n v="335.58"/>
  </r>
  <r>
    <d v="2022-07-29T00:00:00"/>
    <x v="1"/>
    <s v="10000399"/>
    <s v="072122 fulco sw lob"/>
    <x v="5"/>
    <n v="26157.35"/>
    <n v="926.85"/>
    <n v="0"/>
    <n v="0"/>
    <s v="USD"/>
    <n v="926.85"/>
  </r>
  <r>
    <d v="2022-07-29T00:00:00"/>
    <x v="1"/>
    <s v="10000399"/>
    <s v="072122 fulco sw lob"/>
    <x v="6"/>
    <n v="26157.35"/>
    <n v="1672.29"/>
    <n v="0"/>
    <n v="0"/>
    <s v="USD"/>
    <n v="1672.29"/>
  </r>
  <r>
    <d v="2022-07-29T00:00:00"/>
    <x v="1"/>
    <s v="10000399"/>
    <s v="072122 fulco sw lob"/>
    <x v="7"/>
    <n v="26157.35"/>
    <n v="23222.63"/>
    <n v="0"/>
    <n v="0"/>
    <s v="USD"/>
    <n v="23222.63"/>
  </r>
  <r>
    <d v="2022-07-29T00:00:00"/>
    <x v="1"/>
    <s v="10000399"/>
    <s v="072822 fulco sw lob"/>
    <x v="1"/>
    <n v="56018.92"/>
    <n v="1551.36"/>
    <n v="0"/>
    <n v="0"/>
    <s v="USD"/>
    <n v="1551.36"/>
  </r>
  <r>
    <d v="2022-07-29T00:00:00"/>
    <x v="1"/>
    <s v="10000399"/>
    <s v="072822 fulco sw lob"/>
    <x v="2"/>
    <n v="56018.92"/>
    <n v="1569.24"/>
    <n v="0"/>
    <n v="0"/>
    <s v="USD"/>
    <n v="1569.24"/>
  </r>
  <r>
    <d v="2022-07-29T00:00:00"/>
    <x v="1"/>
    <s v="10000399"/>
    <s v="072822 fulco sw lob"/>
    <x v="3"/>
    <n v="56018.92"/>
    <n v="4075.31"/>
    <n v="0"/>
    <n v="0"/>
    <s v="USD"/>
    <n v="4075.31"/>
  </r>
  <r>
    <d v="2022-07-29T00:00:00"/>
    <x v="1"/>
    <s v="10000399"/>
    <s v="072822 fulco sw lob"/>
    <x v="4"/>
    <n v="56018.92"/>
    <n v="5192.74"/>
    <n v="0"/>
    <n v="0"/>
    <s v="USD"/>
    <n v="5192.74"/>
  </r>
  <r>
    <d v="2022-07-29T00:00:00"/>
    <x v="1"/>
    <s v="10000399"/>
    <s v="072822 fulco sw lob"/>
    <x v="5"/>
    <n v="56018.92"/>
    <n v="11015.69"/>
    <n v="0"/>
    <n v="0"/>
    <s v="USD"/>
    <n v="11015.69"/>
  </r>
  <r>
    <d v="2022-07-29T00:00:00"/>
    <x v="1"/>
    <s v="10000399"/>
    <s v="072822 fulco sw lob"/>
    <x v="6"/>
    <n v="56018.92"/>
    <n v="12025.15"/>
    <n v="0"/>
    <n v="0"/>
    <s v="USD"/>
    <n v="12025.15"/>
  </r>
  <r>
    <d v="2022-07-29T00:00:00"/>
    <x v="1"/>
    <s v="10000399"/>
    <s v="072822 fulco sw lob"/>
    <x v="7"/>
    <n v="56018.92"/>
    <n v="20589.43"/>
    <n v="0"/>
    <n v="0"/>
    <s v="USD"/>
    <n v="20589.43"/>
  </r>
  <r>
    <d v="2022-08-11T00:00:00"/>
    <x v="0"/>
    <s v="10000396"/>
    <s v="080422 dekalb sw lob"/>
    <x v="0"/>
    <n v="2129.1"/>
    <n v="2129.1"/>
    <n v="0"/>
    <n v="0"/>
    <s v="USD"/>
    <n v="2129.1"/>
  </r>
  <r>
    <d v="2022-08-11T00:00:00"/>
    <x v="0"/>
    <s v="10000396"/>
    <s v="080922 dekalb sw lob"/>
    <x v="0"/>
    <n v="9171.7800000000007"/>
    <n v="9171.7800000000007"/>
    <n v="0"/>
    <n v="0"/>
    <s v="USD"/>
    <n v="9171.7800000000007"/>
  </r>
  <r>
    <d v="2022-08-11T00:00:00"/>
    <x v="1"/>
    <s v="10000399"/>
    <s v="081122 fulco sw lob"/>
    <x v="1"/>
    <n v="15673.64"/>
    <n v="13.86"/>
    <n v="0"/>
    <n v="0"/>
    <s v="USD"/>
    <n v="13.86"/>
  </r>
  <r>
    <d v="2022-08-11T00:00:00"/>
    <x v="1"/>
    <s v="10000399"/>
    <s v="081122 fulco sw lob"/>
    <x v="3"/>
    <n v="15673.64"/>
    <n v="342.43"/>
    <n v="0"/>
    <n v="0"/>
    <s v="USD"/>
    <n v="342.43"/>
  </r>
  <r>
    <d v="2022-08-11T00:00:00"/>
    <x v="1"/>
    <s v="10000399"/>
    <s v="081122 fulco sw lob"/>
    <x v="4"/>
    <n v="15673.64"/>
    <n v="13.86"/>
    <n v="0"/>
    <n v="0"/>
    <s v="USD"/>
    <n v="13.86"/>
  </r>
  <r>
    <d v="2022-08-11T00:00:00"/>
    <x v="1"/>
    <s v="10000399"/>
    <s v="081122 fulco sw lob"/>
    <x v="5"/>
    <n v="15673.64"/>
    <n v="613.73"/>
    <n v="0"/>
    <n v="0"/>
    <s v="USD"/>
    <n v="613.73"/>
  </r>
  <r>
    <d v="2022-08-11T00:00:00"/>
    <x v="1"/>
    <s v="10000399"/>
    <s v="081122 fulco sw lob"/>
    <x v="6"/>
    <n v="15673.64"/>
    <n v="1144.47"/>
    <n v="0"/>
    <n v="0"/>
    <s v="USD"/>
    <n v="1144.47"/>
  </r>
  <r>
    <d v="2022-08-11T00:00:00"/>
    <x v="1"/>
    <s v="10000399"/>
    <s v="081122 fulco sw lob"/>
    <x v="7"/>
    <n v="15673.64"/>
    <n v="13545.29"/>
    <n v="0"/>
    <n v="0"/>
    <s v="USD"/>
    <n v="13545.29"/>
  </r>
  <r>
    <d v="2022-08-26T00:00:00"/>
    <x v="1"/>
    <s v="10000399"/>
    <s v="080422 fulco sw lob"/>
    <x v="1"/>
    <n v="24072.95"/>
    <n v="3735.77"/>
    <n v="0"/>
    <n v="0"/>
    <s v="USD"/>
    <n v="3735.77"/>
  </r>
  <r>
    <d v="2022-08-26T00:00:00"/>
    <x v="1"/>
    <s v="10000399"/>
    <s v="080422 fulco sw lob"/>
    <x v="2"/>
    <n v="24072.95"/>
    <n v="3788.47"/>
    <n v="0"/>
    <n v="0"/>
    <s v="USD"/>
    <n v="3788.47"/>
  </r>
  <r>
    <d v="2022-08-26T00:00:00"/>
    <x v="1"/>
    <s v="10000399"/>
    <s v="080422 fulco sw lob"/>
    <x v="3"/>
    <n v="24072.95"/>
    <n v="5120.8"/>
    <n v="0"/>
    <n v="0"/>
    <s v="USD"/>
    <n v="5120.8"/>
  </r>
  <r>
    <d v="2022-08-26T00:00:00"/>
    <x v="1"/>
    <s v="10000399"/>
    <s v="080422 fulco sw lob"/>
    <x v="4"/>
    <n v="24072.95"/>
    <n v="3682.58"/>
    <n v="0"/>
    <n v="0"/>
    <s v="USD"/>
    <n v="3682.58"/>
  </r>
  <r>
    <d v="2022-08-26T00:00:00"/>
    <x v="1"/>
    <s v="10000399"/>
    <s v="080422 fulco sw lob"/>
    <x v="5"/>
    <n v="24072.95"/>
    <n v="10883.23"/>
    <n v="0"/>
    <n v="0"/>
    <s v="USD"/>
    <n v="10883.23"/>
  </r>
  <r>
    <d v="2022-08-26T00:00:00"/>
    <x v="1"/>
    <s v="10000399"/>
    <s v="080422 fulco sw lob"/>
    <x v="6"/>
    <n v="24072.95"/>
    <n v="7951.65"/>
    <n v="0"/>
    <n v="0"/>
    <s v="USD"/>
    <n v="7951.65"/>
  </r>
  <r>
    <d v="2022-08-26T00:00:00"/>
    <x v="1"/>
    <s v="10000399"/>
    <s v="080422 fulco sw lob"/>
    <x v="8"/>
    <n v="24072.95"/>
    <n v="-11089.55"/>
    <n v="0"/>
    <n v="0"/>
    <s v="USD"/>
    <n v="-11089.55"/>
  </r>
  <r>
    <d v="2022-08-31T00:00:00"/>
    <x v="0"/>
    <s v="10000396"/>
    <s v="081622 dekalb sw lob"/>
    <x v="0"/>
    <n v="7483.01"/>
    <n v="7483.01"/>
    <n v="0"/>
    <n v="0"/>
    <s v="USD"/>
    <n v="7483.01"/>
  </r>
  <r>
    <d v="2022-08-31T00:00:00"/>
    <x v="0"/>
    <s v="10000396"/>
    <s v="082422 dekalb sw lob"/>
    <x v="0"/>
    <n v="3101.12"/>
    <n v="3101.12"/>
    <n v="0"/>
    <n v="0"/>
    <s v="USD"/>
    <n v="3101.12"/>
  </r>
  <r>
    <d v="2022-08-31T00:00:00"/>
    <x v="0"/>
    <s v="10000396"/>
    <s v="083022 dekalb sw lob"/>
    <x v="0"/>
    <n v="1790.95"/>
    <n v="1790.95"/>
    <n v="0"/>
    <n v="0"/>
    <s v="USD"/>
    <n v="1790.95"/>
  </r>
  <r>
    <d v="2022-09-30T00:00:00"/>
    <x v="0"/>
    <s v="10000396"/>
    <s v="090822 dekalb sw lob"/>
    <x v="9"/>
    <n v="9062.5300000000007"/>
    <n v="8309.7000000000007"/>
    <n v="0"/>
    <n v="0"/>
    <s v="USD"/>
    <n v="8309.7000000000007"/>
  </r>
  <r>
    <d v="2022-09-30T00:00:00"/>
    <x v="0"/>
    <s v="10000396"/>
    <s v="090822 dekalb sw lob"/>
    <x v="10"/>
    <n v="9062.5300000000007"/>
    <n v="752.83"/>
    <n v="0"/>
    <n v="0"/>
    <s v="USD"/>
    <n v="752.83"/>
  </r>
  <r>
    <d v="2022-09-30T00:00:00"/>
    <x v="0"/>
    <s v="10000396"/>
    <s v="091322 &amp; 092122 dekalb sw lob"/>
    <x v="9"/>
    <n v="25794.82"/>
    <n v="12749.01"/>
    <n v="0"/>
    <n v="0"/>
    <s v="USD"/>
    <n v="12749.01"/>
  </r>
  <r>
    <d v="2022-09-30T00:00:00"/>
    <x v="0"/>
    <s v="10000396"/>
    <s v="091322 &amp; 092122 dekalb sw lob"/>
    <x v="10"/>
    <n v="25794.82"/>
    <n v="13045.81"/>
    <n v="0"/>
    <n v="0"/>
    <s v="USD"/>
    <n v="13045.81"/>
  </r>
  <r>
    <d v="2022-09-30T00:00:00"/>
    <x v="0"/>
    <s v="10000396"/>
    <s v="092822 dekalb sw lob"/>
    <x v="9"/>
    <n v="114675.25"/>
    <n v="1451.5"/>
    <n v="0"/>
    <n v="0"/>
    <s v="USD"/>
    <n v="1451.5"/>
  </r>
  <r>
    <d v="2022-09-30T00:00:00"/>
    <x v="0"/>
    <s v="10000396"/>
    <s v="092822 dekalb sw lob"/>
    <x v="10"/>
    <n v="114675.25"/>
    <n v="113223.75"/>
    <n v="0"/>
    <n v="0"/>
    <s v="USD"/>
    <n v="113223.75"/>
  </r>
  <r>
    <d v="2022-10-14T00:00:00"/>
    <x v="1"/>
    <s v="10000399"/>
    <s v="090822 fulco sw lob 090122 sw"/>
    <x v="1"/>
    <n v="2521379.89"/>
    <n v="525.82000000000005"/>
    <n v="0"/>
    <n v="0"/>
    <s v="USD"/>
    <n v="525.82000000000005"/>
  </r>
  <r>
    <d v="2022-10-14T00:00:00"/>
    <x v="1"/>
    <s v="10000399"/>
    <s v="090822 fulco sw lob 090122 sw"/>
    <x v="2"/>
    <n v="2521379.89"/>
    <n v="367.83"/>
    <n v="0"/>
    <n v="0"/>
    <s v="USD"/>
    <n v="367.83"/>
  </r>
  <r>
    <d v="2022-10-14T00:00:00"/>
    <x v="1"/>
    <s v="10000399"/>
    <s v="090822 fulco sw lob 090122 sw"/>
    <x v="3"/>
    <n v="2521379.89"/>
    <n v="645.36"/>
    <n v="0"/>
    <n v="0"/>
    <s v="USD"/>
    <n v="645.36"/>
  </r>
  <r>
    <d v="2022-10-14T00:00:00"/>
    <x v="1"/>
    <s v="10000399"/>
    <s v="090822 fulco sw lob 090122 sw"/>
    <x v="4"/>
    <n v="2521379.89"/>
    <n v="380.07"/>
    <n v="0"/>
    <n v="0"/>
    <s v="USD"/>
    <n v="380.07"/>
  </r>
  <r>
    <d v="2022-10-14T00:00:00"/>
    <x v="1"/>
    <s v="10000399"/>
    <s v="090822 fulco sw lob 090122 sw"/>
    <x v="5"/>
    <n v="2521379.89"/>
    <n v="4761"/>
    <n v="0"/>
    <n v="0"/>
    <s v="USD"/>
    <n v="4761"/>
  </r>
  <r>
    <d v="2022-10-14T00:00:00"/>
    <x v="1"/>
    <s v="10000399"/>
    <s v="090822 fulco sw lob 090122 sw"/>
    <x v="6"/>
    <n v="2521379.89"/>
    <n v="3519.39"/>
    <n v="0"/>
    <n v="0"/>
    <s v="USD"/>
    <n v="3519.39"/>
  </r>
  <r>
    <d v="2022-10-14T00:00:00"/>
    <x v="1"/>
    <s v="10000399"/>
    <s v="090822 fulco sw lob 090122 sw"/>
    <x v="7"/>
    <n v="2521379.89"/>
    <n v="22289.41"/>
    <n v="0"/>
    <n v="0"/>
    <s v="USD"/>
    <n v="22289.41"/>
  </r>
  <r>
    <d v="2022-10-14T00:00:00"/>
    <x v="1"/>
    <s v="10000399"/>
    <s v="090822 fulco sw lob 090122 sw"/>
    <x v="11"/>
    <n v="2521379.89"/>
    <n v="2489162.67"/>
    <n v="0"/>
    <n v="0"/>
    <s v="USD"/>
    <n v="2489162.67"/>
  </r>
  <r>
    <d v="2022-10-14T00:00:00"/>
    <x v="1"/>
    <s v="10000399"/>
    <s v="090822 fulco sw lob 090122 sw"/>
    <x v="12"/>
    <n v="2521379.89"/>
    <n v="-271.66000000000003"/>
    <m/>
    <m/>
    <s v="USD"/>
    <n v="-271.66000000000003"/>
  </r>
  <r>
    <d v="2022-10-14T00:00:00"/>
    <x v="1"/>
    <s v="10000399"/>
    <s v="091522 fulco sw lob"/>
    <x v="1"/>
    <n v="1911654.34"/>
    <n v="329"/>
    <n v="0"/>
    <n v="0"/>
    <s v="USD"/>
    <n v="329"/>
  </r>
  <r>
    <d v="2022-10-14T00:00:00"/>
    <x v="1"/>
    <s v="10000399"/>
    <s v="091522 fulco sw lob"/>
    <x v="2"/>
    <n v="1911654.34"/>
    <n v="334.08"/>
    <n v="0"/>
    <n v="0"/>
    <s v="USD"/>
    <n v="334.08"/>
  </r>
  <r>
    <d v="2022-10-14T00:00:00"/>
    <x v="1"/>
    <s v="10000399"/>
    <s v="091522 fulco sw lob"/>
    <x v="3"/>
    <n v="1911654.34"/>
    <n v="998.63"/>
    <n v="0"/>
    <n v="0"/>
    <s v="USD"/>
    <n v="998.63"/>
  </r>
  <r>
    <d v="2022-10-14T00:00:00"/>
    <x v="1"/>
    <s v="10000399"/>
    <s v="091522 fulco sw lob"/>
    <x v="4"/>
    <n v="1911654.34"/>
    <n v="372.09"/>
    <n v="0"/>
    <n v="0"/>
    <s v="USD"/>
    <n v="372.09"/>
  </r>
  <r>
    <d v="2022-10-14T00:00:00"/>
    <x v="1"/>
    <s v="10000399"/>
    <s v="091522 fulco sw lob"/>
    <x v="5"/>
    <n v="1911654.34"/>
    <n v="737.28"/>
    <n v="0"/>
    <n v="0"/>
    <s v="USD"/>
    <n v="737.28"/>
  </r>
  <r>
    <d v="2022-10-14T00:00:00"/>
    <x v="1"/>
    <s v="10000399"/>
    <s v="091522 fulco sw lob"/>
    <x v="6"/>
    <n v="1911654.34"/>
    <n v="908.18"/>
    <n v="0"/>
    <n v="0"/>
    <s v="USD"/>
    <n v="908.18"/>
  </r>
  <r>
    <d v="2022-10-14T00:00:00"/>
    <x v="1"/>
    <s v="10000399"/>
    <s v="091522 fulco sw lob"/>
    <x v="7"/>
    <n v="1911654.34"/>
    <n v="8943.5400000000009"/>
    <n v="0"/>
    <n v="0"/>
    <s v="USD"/>
    <n v="8943.5400000000009"/>
  </r>
  <r>
    <d v="2022-10-14T00:00:00"/>
    <x v="1"/>
    <s v="10000399"/>
    <s v="091522 fulco sw lob"/>
    <x v="11"/>
    <n v="1911654.34"/>
    <n v="1899031.54"/>
    <n v="0"/>
    <n v="0"/>
    <s v="USD"/>
    <n v="1899031.54"/>
  </r>
  <r>
    <d v="2022-10-14T00:00:00"/>
    <x v="1"/>
    <s v="10000399"/>
    <s v="092222 fulco sw lob 063022"/>
    <x v="6"/>
    <n v="2106091.2599999998"/>
    <n v="5401.89"/>
    <n v="0"/>
    <n v="0"/>
    <s v="USD"/>
    <n v="5401.89"/>
  </r>
  <r>
    <d v="2022-10-14T00:00:00"/>
    <x v="1"/>
    <s v="10000399"/>
    <s v="092222 fulco sw lob 063022"/>
    <x v="7"/>
    <n v="2106091.2599999998"/>
    <n v="40310.19"/>
    <n v="0"/>
    <n v="0"/>
    <s v="USD"/>
    <n v="40310.19"/>
  </r>
  <r>
    <d v="2022-10-14T00:00:00"/>
    <x v="1"/>
    <s v="10000399"/>
    <s v="092222 fulco sw lob 063022"/>
    <x v="11"/>
    <n v="2106091.2599999998"/>
    <n v="2062770.91"/>
    <n v="0"/>
    <n v="0"/>
    <s v="USD"/>
    <n v="2062770.91"/>
  </r>
  <r>
    <d v="2022-10-14T00:00:00"/>
    <x v="1"/>
    <s v="10000399"/>
    <s v="092222 fulco sw lob 063022"/>
    <x v="13"/>
    <n v="2106091.2599999998"/>
    <n v="-186.71"/>
    <m/>
    <m/>
    <s v="USD"/>
    <n v="-186.71"/>
  </r>
  <r>
    <d v="2022-10-14T00:00:00"/>
    <x v="1"/>
    <s v="10000399"/>
    <s v="092222 fulco sw lob 063022"/>
    <x v="14"/>
    <n v="2106091.2599999998"/>
    <n v="-939.35"/>
    <m/>
    <m/>
    <s v="USD"/>
    <n v="-939.35"/>
  </r>
  <r>
    <d v="2022-10-14T00:00:00"/>
    <x v="1"/>
    <s v="10000399"/>
    <s v="092222 fulco sw lob 063022"/>
    <x v="15"/>
    <n v="2106091.2599999998"/>
    <n v="-0.14000000000000001"/>
    <m/>
    <m/>
    <s v="USD"/>
    <n v="-0.14000000000000001"/>
  </r>
  <r>
    <d v="2022-10-14T00:00:00"/>
    <x v="1"/>
    <s v="10000399"/>
    <s v="092222 fulco sw lob 063022"/>
    <x v="16"/>
    <n v="2106091.2599999998"/>
    <n v="-1244.47"/>
    <m/>
    <m/>
    <s v="USD"/>
    <n v="-1244.47"/>
  </r>
  <r>
    <d v="2022-10-14T00:00:00"/>
    <x v="1"/>
    <s v="10000399"/>
    <s v="092222 fulco sw lob 063022"/>
    <x v="17"/>
    <n v="2106091.2599999998"/>
    <n v="-21.06"/>
    <m/>
    <m/>
    <s v="USD"/>
    <n v="-21.06"/>
  </r>
  <r>
    <d v="2022-10-14T00:00:00"/>
    <x v="1"/>
    <s v="10000399"/>
    <s v="092922 fulco sw lob"/>
    <x v="1"/>
    <n v="1458614.87"/>
    <n v="451.59"/>
    <n v="0"/>
    <n v="0"/>
    <s v="USD"/>
    <n v="451.59"/>
  </r>
  <r>
    <d v="2022-10-14T00:00:00"/>
    <x v="1"/>
    <s v="10000399"/>
    <s v="092922 fulco sw lob"/>
    <x v="2"/>
    <n v="1458614.87"/>
    <n v="461.69"/>
    <n v="0"/>
    <n v="0"/>
    <s v="USD"/>
    <n v="461.69"/>
  </r>
  <r>
    <d v="2022-10-14T00:00:00"/>
    <x v="1"/>
    <s v="10000399"/>
    <s v="092922 fulco sw lob"/>
    <x v="3"/>
    <n v="1458614.87"/>
    <n v="455.62"/>
    <n v="0"/>
    <n v="0"/>
    <s v="USD"/>
    <n v="455.62"/>
  </r>
  <r>
    <d v="2022-10-14T00:00:00"/>
    <x v="1"/>
    <s v="10000399"/>
    <s v="092922 fulco sw lob"/>
    <x v="4"/>
    <n v="1458614.87"/>
    <n v="921.14"/>
    <n v="0"/>
    <n v="0"/>
    <s v="USD"/>
    <n v="921.14"/>
  </r>
  <r>
    <d v="2022-10-14T00:00:00"/>
    <x v="1"/>
    <s v="10000399"/>
    <s v="092922 fulco sw lob"/>
    <x v="5"/>
    <n v="1458614.87"/>
    <n v="1855.12"/>
    <n v="0"/>
    <n v="0"/>
    <s v="USD"/>
    <n v="1855.12"/>
  </r>
  <r>
    <d v="2022-10-14T00:00:00"/>
    <x v="1"/>
    <s v="10000399"/>
    <s v="092922 fulco sw lob"/>
    <x v="6"/>
    <n v="1458614.87"/>
    <n v="2229.8000000000002"/>
    <n v="0"/>
    <n v="0"/>
    <s v="USD"/>
    <n v="2229.8000000000002"/>
  </r>
  <r>
    <d v="2022-10-14T00:00:00"/>
    <x v="1"/>
    <s v="10000399"/>
    <s v="092922 fulco sw lob"/>
    <x v="7"/>
    <n v="1458614.87"/>
    <n v="13108.4"/>
    <n v="0"/>
    <n v="0"/>
    <s v="USD"/>
    <n v="13108.4"/>
  </r>
  <r>
    <d v="2022-10-14T00:00:00"/>
    <x v="1"/>
    <s v="10000399"/>
    <s v="092922 fulco sw lob"/>
    <x v="11"/>
    <n v="1458614.87"/>
    <n v="1439131.51"/>
    <n v="0"/>
    <n v="0"/>
    <s v="USD"/>
    <n v="1439131.51"/>
  </r>
  <r>
    <d v="2022-10-26T00:00:00"/>
    <x v="1"/>
    <s v="10000399"/>
    <s v="081722 fulco sw lob"/>
    <x v="1"/>
    <n v="629918.81999999995"/>
    <n v="1309.97"/>
    <n v="0"/>
    <n v="0"/>
    <s v="USD"/>
    <n v="1309.97"/>
  </r>
  <r>
    <d v="2022-10-26T00:00:00"/>
    <x v="1"/>
    <s v="10000399"/>
    <s v="081722 fulco sw lob"/>
    <x v="2"/>
    <n v="629918.81999999995"/>
    <n v="1629.84"/>
    <n v="0"/>
    <n v="0"/>
    <s v="USD"/>
    <n v="1629.84"/>
  </r>
  <r>
    <d v="2022-10-26T00:00:00"/>
    <x v="1"/>
    <s v="10000399"/>
    <s v="081722 fulco sw lob"/>
    <x v="3"/>
    <n v="629918.81999999995"/>
    <n v="1263.1300000000001"/>
    <n v="0"/>
    <n v="0"/>
    <s v="USD"/>
    <n v="1263.1300000000001"/>
  </r>
  <r>
    <d v="2022-10-26T00:00:00"/>
    <x v="1"/>
    <s v="10000399"/>
    <s v="081722 fulco sw lob"/>
    <x v="4"/>
    <n v="629918.81999999995"/>
    <n v="1738.72"/>
    <n v="0"/>
    <n v="0"/>
    <s v="USD"/>
    <n v="1738.72"/>
  </r>
  <r>
    <d v="2022-10-26T00:00:00"/>
    <x v="1"/>
    <s v="10000399"/>
    <s v="081722 fulco sw lob"/>
    <x v="5"/>
    <n v="629918.81999999995"/>
    <n v="3099.69"/>
    <n v="0"/>
    <n v="0"/>
    <s v="USD"/>
    <n v="3099.69"/>
  </r>
  <r>
    <d v="2022-10-26T00:00:00"/>
    <x v="1"/>
    <s v="10000399"/>
    <s v="081722 fulco sw lob"/>
    <x v="6"/>
    <n v="629918.81999999995"/>
    <n v="4780.63"/>
    <n v="0"/>
    <n v="0"/>
    <s v="USD"/>
    <n v="4780.63"/>
  </r>
  <r>
    <d v="2022-10-26T00:00:00"/>
    <x v="1"/>
    <s v="10000399"/>
    <s v="081722 fulco sw lob"/>
    <x v="7"/>
    <n v="629918.81999999995"/>
    <n v="16384.84"/>
    <n v="0"/>
    <n v="0"/>
    <s v="USD"/>
    <n v="16384.84"/>
  </r>
  <r>
    <d v="2022-10-26T00:00:00"/>
    <x v="1"/>
    <s v="10000399"/>
    <s v="081722 fulco sw lob"/>
    <x v="11"/>
    <n v="629918.81999999995"/>
    <n v="599712"/>
    <n v="0"/>
    <n v="0"/>
    <s v="USD"/>
    <n v="599712"/>
  </r>
  <r>
    <d v="2022-10-26T00:00:00"/>
    <x v="1"/>
    <s v="10000399"/>
    <s v="082522 fulco sw lob"/>
    <x v="1"/>
    <n v="1139210.3600000001"/>
    <n v="356.53"/>
    <n v="0"/>
    <n v="0"/>
    <s v="USD"/>
    <n v="356.53"/>
  </r>
  <r>
    <d v="2022-10-26T00:00:00"/>
    <x v="1"/>
    <s v="10000399"/>
    <s v="082522 fulco sw lob"/>
    <x v="2"/>
    <n v="1139210.3600000001"/>
    <n v="47"/>
    <n v="0"/>
    <n v="0"/>
    <s v="USD"/>
    <n v="47"/>
  </r>
  <r>
    <d v="2022-10-26T00:00:00"/>
    <x v="1"/>
    <s v="10000399"/>
    <s v="082522 fulco sw lob"/>
    <x v="3"/>
    <n v="1139210.3600000001"/>
    <n v="25.58"/>
    <n v="0"/>
    <n v="0"/>
    <s v="USD"/>
    <n v="25.58"/>
  </r>
  <r>
    <d v="2022-10-26T00:00:00"/>
    <x v="1"/>
    <s v="10000399"/>
    <s v="082522 fulco sw lob"/>
    <x v="4"/>
    <n v="1139210.3600000001"/>
    <n v="173.03"/>
    <n v="0"/>
    <n v="0"/>
    <s v="USD"/>
    <n v="173.03"/>
  </r>
  <r>
    <d v="2022-10-26T00:00:00"/>
    <x v="1"/>
    <s v="10000399"/>
    <s v="082522 fulco sw lob"/>
    <x v="5"/>
    <n v="1139210.3600000001"/>
    <n v="413.68"/>
    <n v="0"/>
    <n v="0"/>
    <s v="USD"/>
    <n v="413.68"/>
  </r>
  <r>
    <d v="2022-10-26T00:00:00"/>
    <x v="1"/>
    <s v="10000399"/>
    <s v="082522 fulco sw lob"/>
    <x v="6"/>
    <n v="1139210.3600000001"/>
    <n v="4415.1000000000004"/>
    <n v="0"/>
    <n v="0"/>
    <s v="USD"/>
    <n v="4415.1000000000004"/>
  </r>
  <r>
    <d v="2022-10-26T00:00:00"/>
    <x v="1"/>
    <s v="10000399"/>
    <s v="082522 fulco sw lob"/>
    <x v="7"/>
    <n v="1139210.3600000001"/>
    <n v="18922.259999999998"/>
    <n v="0"/>
    <n v="0"/>
    <s v="USD"/>
    <n v="18922.259999999998"/>
  </r>
  <r>
    <d v="2022-10-26T00:00:00"/>
    <x v="1"/>
    <s v="10000399"/>
    <s v="082522 fulco sw lob"/>
    <x v="11"/>
    <n v="1139210.3600000001"/>
    <n v="1114857.18"/>
    <n v="0"/>
    <n v="0"/>
    <s v="USD"/>
    <n v="1114857.18"/>
  </r>
  <r>
    <d v="2022-10-31T00:00:00"/>
    <x v="0"/>
    <s v="10000396"/>
    <s v="100722 dekalb sw lob"/>
    <x v="9"/>
    <n v="585143.18999999994"/>
    <n v="3003.67"/>
    <n v="0"/>
    <n v="0"/>
    <s v="USD"/>
    <n v="3003.67"/>
  </r>
  <r>
    <d v="2022-10-31T00:00:00"/>
    <x v="0"/>
    <s v="10000396"/>
    <s v="100722 dekalb sw lob"/>
    <x v="10"/>
    <n v="585143.18999999994"/>
    <n v="582139.52"/>
    <n v="0"/>
    <n v="0"/>
    <s v="USD"/>
    <n v="582139.52"/>
  </r>
  <r>
    <d v="2022-10-31T00:00:00"/>
    <x v="0"/>
    <s v="10000396"/>
    <s v="101322 dekalb sw lob"/>
    <x v="9"/>
    <n v="153693.20000000001"/>
    <n v="199.31"/>
    <n v="0"/>
    <n v="0"/>
    <s v="USD"/>
    <n v="199.31"/>
  </r>
  <r>
    <d v="2022-10-31T00:00:00"/>
    <x v="0"/>
    <s v="10000396"/>
    <s v="101322 dekalb sw lob"/>
    <x v="10"/>
    <n v="153693.20000000001"/>
    <n v="153493.89000000001"/>
    <n v="0"/>
    <n v="0"/>
    <s v="USD"/>
    <n v="153493.89000000001"/>
  </r>
  <r>
    <d v="2022-10-31T00:00:00"/>
    <x v="0"/>
    <s v="10000396"/>
    <s v="101822 dekalb sw lob"/>
    <x v="9"/>
    <n v="131392.15"/>
    <n v="2089.61"/>
    <n v="0"/>
    <n v="0"/>
    <s v="USD"/>
    <n v="2089.61"/>
  </r>
  <r>
    <d v="2022-10-31T00:00:00"/>
    <x v="0"/>
    <s v="10000396"/>
    <s v="101822 dekalb sw lob"/>
    <x v="10"/>
    <n v="131392.15"/>
    <n v="129302.54"/>
    <n v="0"/>
    <n v="0"/>
    <s v="USD"/>
    <n v="129302.54"/>
  </r>
  <r>
    <d v="2022-10-31T00:00:00"/>
    <x v="0"/>
    <s v="10000396"/>
    <s v="102522 dekalb sw lob"/>
    <x v="9"/>
    <n v="166116.10999999999"/>
    <n v="1887.35"/>
    <n v="0"/>
    <n v="0"/>
    <s v="USD"/>
    <n v="1887.35"/>
  </r>
  <r>
    <d v="2022-10-31T00:00:00"/>
    <x v="0"/>
    <s v="10000396"/>
    <s v="102522 dekalb sw lob"/>
    <x v="10"/>
    <n v="166116.10999999999"/>
    <n v="164228.76"/>
    <n v="0"/>
    <n v="0"/>
    <s v="USD"/>
    <n v="164228.76"/>
  </r>
  <r>
    <d v="2022-10-31T00:00:00"/>
    <x v="1"/>
    <s v="10000399"/>
    <s v="100622 fulco sw lob"/>
    <x v="1"/>
    <n v="3602172.78"/>
    <n v="651.96"/>
    <n v="0"/>
    <n v="0"/>
    <s v="USD"/>
    <n v="651.96"/>
  </r>
  <r>
    <d v="2022-10-31T00:00:00"/>
    <x v="1"/>
    <s v="10000399"/>
    <s v="100622 fulco sw lob"/>
    <x v="2"/>
    <n v="3602172.78"/>
    <n v="524.77"/>
    <n v="0"/>
    <n v="0"/>
    <s v="USD"/>
    <n v="524.77"/>
  </r>
  <r>
    <d v="2022-10-31T00:00:00"/>
    <x v="1"/>
    <s v="10000399"/>
    <s v="100622 fulco sw lob"/>
    <x v="3"/>
    <n v="3602172.78"/>
    <n v="653.66999999999996"/>
    <n v="0"/>
    <n v="0"/>
    <s v="USD"/>
    <n v="653.66999999999996"/>
  </r>
  <r>
    <d v="2022-10-31T00:00:00"/>
    <x v="1"/>
    <s v="10000399"/>
    <s v="100622 fulco sw lob"/>
    <x v="4"/>
    <n v="3602172.78"/>
    <n v="661.62"/>
    <n v="0"/>
    <n v="0"/>
    <s v="USD"/>
    <n v="661.62"/>
  </r>
  <r>
    <d v="2022-10-31T00:00:00"/>
    <x v="1"/>
    <s v="10000399"/>
    <s v="100622 fulco sw lob"/>
    <x v="5"/>
    <n v="3602172.78"/>
    <n v="1409.12"/>
    <n v="0"/>
    <n v="0"/>
    <s v="USD"/>
    <n v="1409.12"/>
  </r>
  <r>
    <d v="2022-10-31T00:00:00"/>
    <x v="1"/>
    <s v="10000399"/>
    <s v="100622 fulco sw lob"/>
    <x v="6"/>
    <n v="3602172.78"/>
    <n v="1988.07"/>
    <n v="0"/>
    <n v="0"/>
    <s v="USD"/>
    <n v="1988.07"/>
  </r>
  <r>
    <d v="2022-10-31T00:00:00"/>
    <x v="1"/>
    <s v="10000399"/>
    <s v="100622 fulco sw lob"/>
    <x v="7"/>
    <n v="3602172.78"/>
    <n v="8883.4599999999991"/>
    <n v="0"/>
    <n v="0"/>
    <s v="USD"/>
    <n v="8883.4599999999991"/>
  </r>
  <r>
    <d v="2022-10-31T00:00:00"/>
    <x v="1"/>
    <s v="10000399"/>
    <s v="100622 fulco sw lob"/>
    <x v="11"/>
    <n v="3602172.78"/>
    <n v="3587400.11"/>
    <n v="0"/>
    <n v="0"/>
    <s v="USD"/>
    <n v="3587400.11"/>
  </r>
  <r>
    <d v="2022-10-31T00:00:00"/>
    <x v="1"/>
    <s v="10000399"/>
    <s v="101322 fulco sw lob"/>
    <x v="1"/>
    <n v="18190347.91"/>
    <n v="2549.84"/>
    <n v="0"/>
    <n v="0"/>
    <s v="USD"/>
    <n v="2549.84"/>
  </r>
  <r>
    <d v="2022-10-31T00:00:00"/>
    <x v="1"/>
    <s v="10000399"/>
    <s v="101322 fulco sw lob"/>
    <x v="2"/>
    <n v="18190347.91"/>
    <n v="2440"/>
    <n v="0"/>
    <n v="0"/>
    <s v="USD"/>
    <n v="2440"/>
  </r>
  <r>
    <d v="2022-10-31T00:00:00"/>
    <x v="1"/>
    <s v="10000399"/>
    <s v="101322 fulco sw lob"/>
    <x v="3"/>
    <n v="18190347.91"/>
    <n v="2427.92"/>
    <n v="0"/>
    <n v="0"/>
    <s v="USD"/>
    <n v="2427.92"/>
  </r>
  <r>
    <d v="2022-10-31T00:00:00"/>
    <x v="1"/>
    <s v="10000399"/>
    <s v="101322 fulco sw lob"/>
    <x v="4"/>
    <n v="18190347.91"/>
    <n v="2898.03"/>
    <n v="0"/>
    <n v="0"/>
    <s v="USD"/>
    <n v="2898.03"/>
  </r>
  <r>
    <d v="2022-10-31T00:00:00"/>
    <x v="1"/>
    <s v="10000399"/>
    <s v="101322 fulco sw lob"/>
    <x v="5"/>
    <n v="18190347.91"/>
    <n v="3374.87"/>
    <n v="0"/>
    <n v="0"/>
    <s v="USD"/>
    <n v="3374.87"/>
  </r>
  <r>
    <d v="2022-10-31T00:00:00"/>
    <x v="1"/>
    <s v="10000399"/>
    <s v="101322 fulco sw lob"/>
    <x v="6"/>
    <n v="18190347.91"/>
    <n v="5364.77"/>
    <n v="0"/>
    <n v="0"/>
    <s v="USD"/>
    <n v="5364.77"/>
  </r>
  <r>
    <d v="2022-10-31T00:00:00"/>
    <x v="1"/>
    <s v="10000399"/>
    <s v="101322 fulco sw lob"/>
    <x v="7"/>
    <n v="18190347.91"/>
    <n v="22804.16"/>
    <n v="0"/>
    <n v="0"/>
    <s v="USD"/>
    <n v="22804.16"/>
  </r>
  <r>
    <d v="2022-10-31T00:00:00"/>
    <x v="1"/>
    <s v="10000399"/>
    <s v="101322 fulco sw lob"/>
    <x v="11"/>
    <n v="18190347.91"/>
    <n v="18148488.32"/>
    <n v="0"/>
    <n v="0"/>
    <s v="USD"/>
    <n v="18148488.32"/>
  </r>
  <r>
    <d v="2022-10-31T00:00:00"/>
    <x v="1"/>
    <s v="10000399"/>
    <s v="102022 fulco sw lob"/>
    <x v="1"/>
    <n v="5554183.5"/>
    <n v="704.34"/>
    <n v="0"/>
    <n v="0"/>
    <s v="USD"/>
    <n v="704.34"/>
  </r>
  <r>
    <d v="2022-10-31T00:00:00"/>
    <x v="1"/>
    <s v="10000399"/>
    <s v="102022 fulco sw lob"/>
    <x v="2"/>
    <n v="5554183.5"/>
    <n v="1209.07"/>
    <n v="0"/>
    <n v="0"/>
    <s v="USD"/>
    <n v="1209.07"/>
  </r>
  <r>
    <d v="2022-10-31T00:00:00"/>
    <x v="1"/>
    <s v="10000399"/>
    <s v="102022 fulco sw lob"/>
    <x v="3"/>
    <n v="5554183.5"/>
    <n v="715.17"/>
    <n v="0"/>
    <n v="0"/>
    <s v="USD"/>
    <n v="715.17"/>
  </r>
  <r>
    <d v="2022-10-31T00:00:00"/>
    <x v="1"/>
    <s v="10000399"/>
    <s v="102022 fulco sw lob"/>
    <x v="4"/>
    <n v="5554183.5"/>
    <n v="414.72"/>
    <n v="0"/>
    <n v="0"/>
    <s v="USD"/>
    <n v="414.72"/>
  </r>
  <r>
    <d v="2022-10-31T00:00:00"/>
    <x v="1"/>
    <s v="10000399"/>
    <s v="102022 fulco sw lob"/>
    <x v="5"/>
    <n v="5554183.5"/>
    <n v="2338.5"/>
    <n v="0"/>
    <n v="0"/>
    <s v="USD"/>
    <n v="2338.5"/>
  </r>
  <r>
    <d v="2022-10-31T00:00:00"/>
    <x v="1"/>
    <s v="10000399"/>
    <s v="102022 fulco sw lob"/>
    <x v="6"/>
    <n v="5554183.5"/>
    <n v="2362.77"/>
    <n v="0"/>
    <n v="0"/>
    <s v="USD"/>
    <n v="2362.77"/>
  </r>
  <r>
    <d v="2022-10-31T00:00:00"/>
    <x v="1"/>
    <s v="10000399"/>
    <s v="102022 fulco sw lob"/>
    <x v="7"/>
    <n v="5554183.5"/>
    <n v="17207.439999999999"/>
    <n v="0"/>
    <n v="0"/>
    <s v="USD"/>
    <n v="17207.439999999999"/>
  </r>
  <r>
    <d v="2022-10-31T00:00:00"/>
    <x v="1"/>
    <s v="10000399"/>
    <s v="102022 fulco sw lob"/>
    <x v="11"/>
    <n v="5554183.5"/>
    <n v="5529231.4900000002"/>
    <n v="0"/>
    <n v="0"/>
    <s v="USD"/>
    <n v="5529231.4900000002"/>
  </r>
  <r>
    <d v="2022-10-31T00:00:00"/>
    <x v="1"/>
    <s v="10000399"/>
    <s v="102722 fulco sw lob"/>
    <x v="1"/>
    <n v="2068038.86"/>
    <n v="642.85"/>
    <n v="0"/>
    <n v="0"/>
    <s v="USD"/>
    <n v="642.85"/>
  </r>
  <r>
    <d v="2022-10-31T00:00:00"/>
    <x v="1"/>
    <s v="10000399"/>
    <s v="102722 fulco sw lob"/>
    <x v="2"/>
    <n v="2068038.86"/>
    <n v="645.55999999999995"/>
    <n v="0"/>
    <n v="0"/>
    <s v="USD"/>
    <n v="645.55999999999995"/>
  </r>
  <r>
    <d v="2022-10-31T00:00:00"/>
    <x v="1"/>
    <s v="10000399"/>
    <s v="102722 fulco sw lob"/>
    <x v="3"/>
    <n v="2068038.86"/>
    <n v="767.74"/>
    <n v="0"/>
    <n v="0"/>
    <s v="USD"/>
    <n v="767.74"/>
  </r>
  <r>
    <d v="2022-10-31T00:00:00"/>
    <x v="1"/>
    <s v="10000399"/>
    <s v="102722 fulco sw lob"/>
    <x v="4"/>
    <n v="2068038.86"/>
    <n v="2034.49"/>
    <n v="0"/>
    <n v="0"/>
    <s v="USD"/>
    <n v="2034.49"/>
  </r>
  <r>
    <d v="2022-10-31T00:00:00"/>
    <x v="1"/>
    <s v="10000399"/>
    <s v="102722 fulco sw lob"/>
    <x v="5"/>
    <n v="2068038.86"/>
    <n v="2857.66"/>
    <n v="0"/>
    <n v="0"/>
    <s v="USD"/>
    <n v="2857.66"/>
  </r>
  <r>
    <d v="2022-10-31T00:00:00"/>
    <x v="1"/>
    <s v="10000399"/>
    <s v="102722 fulco sw lob"/>
    <x v="6"/>
    <n v="2068038.86"/>
    <n v="5315.59"/>
    <n v="0"/>
    <n v="0"/>
    <s v="USD"/>
    <n v="5315.59"/>
  </r>
  <r>
    <d v="2022-10-31T00:00:00"/>
    <x v="1"/>
    <s v="10000399"/>
    <s v="102722 fulco sw lob"/>
    <x v="7"/>
    <n v="2068038.86"/>
    <n v="17991.71"/>
    <n v="0"/>
    <n v="0"/>
    <s v="USD"/>
    <n v="17991.71"/>
  </r>
  <r>
    <d v="2022-10-31T00:00:00"/>
    <x v="1"/>
    <s v="10000399"/>
    <s v="102722 fulco sw lob"/>
    <x v="11"/>
    <n v="2068038.86"/>
    <n v="2037783.26"/>
    <n v="0"/>
    <n v="0"/>
    <s v="USD"/>
    <n v="2037783.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d v="2022-07-29T00:00:00"/>
    <s v="DEKALB COUNTY - TAX COMMISSIONER'S OFFICE"/>
    <s v="10000396"/>
    <s v="071222 dekalb sw lob"/>
    <s v="497033"/>
    <n v="10762.7"/>
    <n v="10762.7"/>
    <n v="0"/>
    <n v="0"/>
    <s v="USD"/>
    <n v="10762.7"/>
  </r>
  <r>
    <d v="2022-07-29T00:00:00"/>
    <s v="DEKALB COUNTY - TAX COMMISSIONER'S OFFICE"/>
    <s v="10000396"/>
    <s v="071922 dekalb sw lob"/>
    <s v="497033"/>
    <n v="4909.22"/>
    <n v="4909.22"/>
    <n v="0"/>
    <n v="0"/>
    <s v="USD"/>
    <n v="4909.22"/>
  </r>
  <r>
    <d v="2022-07-29T00:00:00"/>
    <s v="FULTON COUNTY TAX COMMISSIONER"/>
    <s v="10000399"/>
    <s v="070622 fulco sw lob"/>
    <s v="255248"/>
    <n v="9743.0300000000007"/>
    <n v="573.79"/>
    <n v="0"/>
    <n v="0"/>
    <s v="USD"/>
    <n v="573.79"/>
  </r>
  <r>
    <d v="2022-07-29T00:00:00"/>
    <s v="FULTON COUNTY TAX COMMISSIONER"/>
    <s v="10000399"/>
    <s v="070622 fulco sw lob"/>
    <s v="280304"/>
    <n v="9743.0300000000007"/>
    <n v="1376.54"/>
    <n v="0"/>
    <n v="0"/>
    <s v="USD"/>
    <n v="1376.54"/>
  </r>
  <r>
    <d v="2022-07-29T00:00:00"/>
    <s v="FULTON COUNTY TAX COMMISSIONER"/>
    <s v="10000399"/>
    <s v="070622 fulco sw lob"/>
    <s v="284475"/>
    <n v="9743.0300000000007"/>
    <n v="1042.3900000000001"/>
    <n v="0"/>
    <n v="0"/>
    <s v="USD"/>
    <n v="1042.3900000000001"/>
  </r>
  <r>
    <d v="2022-07-29T00:00:00"/>
    <s v="FULTON COUNTY TAX COMMISSIONER"/>
    <s v="10000399"/>
    <s v="070622 fulco sw lob"/>
    <s v="295033"/>
    <n v="9743.0300000000007"/>
    <n v="304.19"/>
    <n v="0"/>
    <n v="0"/>
    <s v="USD"/>
    <n v="304.19"/>
  </r>
  <r>
    <d v="2022-07-29T00:00:00"/>
    <s v="FULTON COUNTY TAX COMMISSIONER"/>
    <s v="10000399"/>
    <s v="070622 fulco sw lob"/>
    <s v="392033"/>
    <n v="9743.0300000000007"/>
    <n v="874.98"/>
    <n v="0"/>
    <n v="0"/>
    <s v="USD"/>
    <n v="874.98"/>
  </r>
  <r>
    <d v="2022-07-29T00:00:00"/>
    <s v="FULTON COUNTY TAX COMMISSIONER"/>
    <s v="10000399"/>
    <s v="070622 fulco sw lob"/>
    <s v="496033"/>
    <n v="9743.0300000000007"/>
    <n v="1341.2"/>
    <n v="0"/>
    <n v="0"/>
    <s v="USD"/>
    <n v="1341.2"/>
  </r>
  <r>
    <d v="2022-07-29T00:00:00"/>
    <s v="FULTON COUNTY TAX COMMISSIONER"/>
    <s v="10000399"/>
    <s v="070622 fulco sw lob"/>
    <s v="545033"/>
    <n v="9743.0300000000007"/>
    <n v="4229.9399999999996"/>
    <n v="0"/>
    <n v="0"/>
    <s v="USD"/>
    <n v="4229.9399999999996"/>
  </r>
  <r>
    <d v="2022-07-29T00:00:00"/>
    <s v="FULTON COUNTY TAX COMMISSIONER"/>
    <s v="10000399"/>
    <s v="071422 fulco sw lob"/>
    <s v="255248"/>
    <n v="11034.21"/>
    <n v="173.4"/>
    <n v="0"/>
    <n v="0"/>
    <s v="USD"/>
    <n v="173.4"/>
  </r>
  <r>
    <d v="2022-07-29T00:00:00"/>
    <s v="FULTON COUNTY TAX COMMISSIONER"/>
    <s v="10000399"/>
    <s v="071422 fulco sw lob"/>
    <s v="280304"/>
    <n v="11034.21"/>
    <n v="183.19"/>
    <n v="0"/>
    <n v="0"/>
    <s v="USD"/>
    <n v="183.19"/>
  </r>
  <r>
    <d v="2022-07-29T00:00:00"/>
    <s v="FULTON COUNTY TAX COMMISSIONER"/>
    <s v="10000399"/>
    <s v="071422 fulco sw lob"/>
    <s v="284475"/>
    <n v="11034.21"/>
    <n v="630.55999999999995"/>
    <n v="0"/>
    <n v="0"/>
    <s v="USD"/>
    <n v="630.55999999999995"/>
  </r>
  <r>
    <d v="2022-07-29T00:00:00"/>
    <s v="FULTON COUNTY TAX COMMISSIONER"/>
    <s v="10000399"/>
    <s v="071422 fulco sw lob"/>
    <s v="295033"/>
    <n v="11034.21"/>
    <n v="141"/>
    <n v="0"/>
    <n v="0"/>
    <s v="USD"/>
    <n v="141"/>
  </r>
  <r>
    <d v="2022-07-29T00:00:00"/>
    <s v="FULTON COUNTY TAX COMMISSIONER"/>
    <s v="10000399"/>
    <s v="071422 fulco sw lob"/>
    <s v="392033"/>
    <n v="11034.21"/>
    <n v="525.67999999999995"/>
    <n v="0"/>
    <n v="0"/>
    <s v="USD"/>
    <n v="525.67999999999995"/>
  </r>
  <r>
    <d v="2022-07-29T00:00:00"/>
    <s v="FULTON COUNTY TAX COMMISSIONER"/>
    <s v="10000399"/>
    <s v="071422 fulco sw lob"/>
    <s v="496033"/>
    <n v="11034.21"/>
    <n v="1128.2"/>
    <n v="0"/>
    <n v="0"/>
    <s v="USD"/>
    <n v="1128.2"/>
  </r>
  <r>
    <d v="2022-07-29T00:00:00"/>
    <s v="FULTON COUNTY TAX COMMISSIONER"/>
    <s v="10000399"/>
    <s v="071422 fulco sw lob"/>
    <s v="545033"/>
    <n v="11034.21"/>
    <n v="8252.18"/>
    <n v="0"/>
    <n v="0"/>
    <s v="USD"/>
    <n v="8252.18"/>
  </r>
  <r>
    <d v="2022-07-29T00:00:00"/>
    <s v="FULTON COUNTY TAX COMMISSIONER"/>
    <s v="10000399"/>
    <s v="072122 fulco sw lob"/>
    <s v="295033"/>
    <n v="26157.35"/>
    <n v="335.58"/>
    <n v="0"/>
    <n v="0"/>
    <s v="USD"/>
    <n v="335.58"/>
  </r>
  <r>
    <d v="2022-07-29T00:00:00"/>
    <s v="FULTON COUNTY TAX COMMISSIONER"/>
    <s v="10000399"/>
    <s v="072122 fulco sw lob"/>
    <s v="392033"/>
    <n v="26157.35"/>
    <n v="926.85"/>
    <n v="0"/>
    <n v="0"/>
    <s v="USD"/>
    <n v="926.85"/>
  </r>
  <r>
    <d v="2022-07-29T00:00:00"/>
    <s v="FULTON COUNTY TAX COMMISSIONER"/>
    <s v="10000399"/>
    <s v="072122 fulco sw lob"/>
    <s v="496033"/>
    <n v="26157.35"/>
    <n v="1672.29"/>
    <n v="0"/>
    <n v="0"/>
    <s v="USD"/>
    <n v="1672.29"/>
  </r>
  <r>
    <d v="2022-07-29T00:00:00"/>
    <s v="FULTON COUNTY TAX COMMISSIONER"/>
    <s v="10000399"/>
    <s v="072122 fulco sw lob"/>
    <s v="545033"/>
    <n v="26157.35"/>
    <n v="23222.63"/>
    <n v="0"/>
    <n v="0"/>
    <s v="USD"/>
    <n v="23222.63"/>
  </r>
  <r>
    <d v="2022-07-29T00:00:00"/>
    <s v="FULTON COUNTY TAX COMMISSIONER"/>
    <s v="10000399"/>
    <s v="072822 fulco sw lob"/>
    <s v="255248"/>
    <n v="56018.92"/>
    <n v="1551.36"/>
    <n v="0"/>
    <n v="0"/>
    <s v="USD"/>
    <n v="1551.36"/>
  </r>
  <r>
    <d v="2022-07-29T00:00:00"/>
    <s v="FULTON COUNTY TAX COMMISSIONER"/>
    <s v="10000399"/>
    <s v="072822 fulco sw lob"/>
    <s v="280304"/>
    <n v="56018.92"/>
    <n v="1569.24"/>
    <n v="0"/>
    <n v="0"/>
    <s v="USD"/>
    <n v="1569.24"/>
  </r>
  <r>
    <d v="2022-07-29T00:00:00"/>
    <s v="FULTON COUNTY TAX COMMISSIONER"/>
    <s v="10000399"/>
    <s v="072822 fulco sw lob"/>
    <s v="284475"/>
    <n v="56018.92"/>
    <n v="4075.31"/>
    <n v="0"/>
    <n v="0"/>
    <s v="USD"/>
    <n v="4075.31"/>
  </r>
  <r>
    <d v="2022-07-29T00:00:00"/>
    <s v="FULTON COUNTY TAX COMMISSIONER"/>
    <s v="10000399"/>
    <s v="072822 fulco sw lob"/>
    <s v="295033"/>
    <n v="56018.92"/>
    <n v="5192.74"/>
    <n v="0"/>
    <n v="0"/>
    <s v="USD"/>
    <n v="5192.74"/>
  </r>
  <r>
    <d v="2022-07-29T00:00:00"/>
    <s v="FULTON COUNTY TAX COMMISSIONER"/>
    <s v="10000399"/>
    <s v="072822 fulco sw lob"/>
    <s v="392033"/>
    <n v="56018.92"/>
    <n v="11015.69"/>
    <n v="0"/>
    <n v="0"/>
    <s v="USD"/>
    <n v="11015.69"/>
  </r>
  <r>
    <d v="2022-07-29T00:00:00"/>
    <s v="FULTON COUNTY TAX COMMISSIONER"/>
    <s v="10000399"/>
    <s v="072822 fulco sw lob"/>
    <s v="496033"/>
    <n v="56018.92"/>
    <n v="12025.15"/>
    <n v="0"/>
    <n v="0"/>
    <s v="USD"/>
    <n v="12025.15"/>
  </r>
  <r>
    <d v="2022-07-29T00:00:00"/>
    <s v="FULTON COUNTY TAX COMMISSIONER"/>
    <s v="10000399"/>
    <s v="072822 fulco sw lob"/>
    <s v="545033"/>
    <n v="56018.92"/>
    <n v="20589.43"/>
    <n v="0"/>
    <n v="0"/>
    <s v="USD"/>
    <n v="20589.43"/>
  </r>
  <r>
    <d v="2022-08-11T00:00:00"/>
    <s v="DEKALB COUNTY - TAX COMMISSIONER'S OFFICE"/>
    <s v="10000396"/>
    <s v="080422 dekalb sw lob"/>
    <s v="497033"/>
    <n v="2129.1"/>
    <n v="2129.1"/>
    <n v="0"/>
    <n v="0"/>
    <s v="USD"/>
    <n v="2129.1"/>
  </r>
  <r>
    <d v="2022-08-11T00:00:00"/>
    <s v="DEKALB COUNTY - TAX COMMISSIONER'S OFFICE"/>
    <s v="10000396"/>
    <s v="080922 dekalb sw lob"/>
    <s v="497033"/>
    <n v="9171.7800000000007"/>
    <n v="9171.7800000000007"/>
    <n v="0"/>
    <n v="0"/>
    <s v="USD"/>
    <n v="9171.7800000000007"/>
  </r>
  <r>
    <d v="2022-08-11T00:00:00"/>
    <s v="FULTON COUNTY TAX COMMISSIONER"/>
    <s v="10000399"/>
    <s v="081122 fulco sw lob"/>
    <s v="255248"/>
    <n v="15673.64"/>
    <n v="13.86"/>
    <n v="0"/>
    <n v="0"/>
    <s v="USD"/>
    <n v="13.86"/>
  </r>
  <r>
    <d v="2022-08-11T00:00:00"/>
    <s v="FULTON COUNTY TAX COMMISSIONER"/>
    <s v="10000399"/>
    <s v="081122 fulco sw lob"/>
    <s v="284475"/>
    <n v="15673.64"/>
    <n v="342.43"/>
    <n v="0"/>
    <n v="0"/>
    <s v="USD"/>
    <n v="342.43"/>
  </r>
  <r>
    <d v="2022-08-11T00:00:00"/>
    <s v="FULTON COUNTY TAX COMMISSIONER"/>
    <s v="10000399"/>
    <s v="081122 fulco sw lob"/>
    <s v="295033"/>
    <n v="15673.64"/>
    <n v="13.86"/>
    <n v="0"/>
    <n v="0"/>
    <s v="USD"/>
    <n v="13.86"/>
  </r>
  <r>
    <d v="2022-08-11T00:00:00"/>
    <s v="FULTON COUNTY TAX COMMISSIONER"/>
    <s v="10000399"/>
    <s v="081122 fulco sw lob"/>
    <s v="392033"/>
    <n v="15673.64"/>
    <n v="613.73"/>
    <n v="0"/>
    <n v="0"/>
    <s v="USD"/>
    <n v="613.73"/>
  </r>
  <r>
    <d v="2022-08-11T00:00:00"/>
    <s v="FULTON COUNTY TAX COMMISSIONER"/>
    <s v="10000399"/>
    <s v="081122 fulco sw lob"/>
    <s v="496033"/>
    <n v="15673.64"/>
    <n v="1144.47"/>
    <n v="0"/>
    <n v="0"/>
    <s v="USD"/>
    <n v="1144.47"/>
  </r>
  <r>
    <d v="2022-08-11T00:00:00"/>
    <s v="FULTON COUNTY TAX COMMISSIONER"/>
    <s v="10000399"/>
    <s v="081122 fulco sw lob"/>
    <s v="545033"/>
    <n v="15673.64"/>
    <n v="13545.29"/>
    <n v="0"/>
    <n v="0"/>
    <s v="USD"/>
    <n v="13545.29"/>
  </r>
  <r>
    <d v="2022-08-26T00:00:00"/>
    <s v="FULTON COUNTY TAX COMMISSIONER"/>
    <s v="10000399"/>
    <s v="080422 fulco sw lob"/>
    <s v="255248"/>
    <n v="24072.95"/>
    <n v="3735.77"/>
    <n v="0"/>
    <n v="0"/>
    <s v="USD"/>
    <n v="3735.77"/>
  </r>
  <r>
    <d v="2022-08-26T00:00:00"/>
    <s v="FULTON COUNTY TAX COMMISSIONER"/>
    <s v="10000399"/>
    <s v="080422 fulco sw lob"/>
    <s v="280304"/>
    <n v="24072.95"/>
    <n v="3788.47"/>
    <n v="0"/>
    <n v="0"/>
    <s v="USD"/>
    <n v="3788.47"/>
  </r>
  <r>
    <d v="2022-08-26T00:00:00"/>
    <s v="FULTON COUNTY TAX COMMISSIONER"/>
    <s v="10000399"/>
    <s v="080422 fulco sw lob"/>
    <s v="284475"/>
    <n v="24072.95"/>
    <n v="5120.8"/>
    <n v="0"/>
    <n v="0"/>
    <s v="USD"/>
    <n v="5120.8"/>
  </r>
  <r>
    <d v="2022-08-26T00:00:00"/>
    <s v="FULTON COUNTY TAX COMMISSIONER"/>
    <s v="10000399"/>
    <s v="080422 fulco sw lob"/>
    <s v="295033"/>
    <n v="24072.95"/>
    <n v="3682.58"/>
    <n v="0"/>
    <n v="0"/>
    <s v="USD"/>
    <n v="3682.58"/>
  </r>
  <r>
    <d v="2022-08-26T00:00:00"/>
    <s v="FULTON COUNTY TAX COMMISSIONER"/>
    <s v="10000399"/>
    <s v="080422 fulco sw lob"/>
    <s v="392033"/>
    <n v="24072.95"/>
    <n v="10883.23"/>
    <n v="0"/>
    <n v="0"/>
    <s v="USD"/>
    <n v="10883.23"/>
  </r>
  <r>
    <d v="2022-08-26T00:00:00"/>
    <s v="FULTON COUNTY TAX COMMISSIONER"/>
    <s v="10000399"/>
    <s v="080422 fulco sw lob"/>
    <s v="496033"/>
    <n v="24072.95"/>
    <n v="7951.65"/>
    <n v="0"/>
    <n v="0"/>
    <s v="USD"/>
    <n v="7951.65"/>
  </r>
  <r>
    <d v="2022-08-26T00:00:00"/>
    <s v="FULTON COUNTY TAX COMMISSIONER"/>
    <s v="10000399"/>
    <s v="080422 fulco sw lob"/>
    <s v="577033"/>
    <n v="24072.95"/>
    <n v="-11089.55"/>
    <n v="0"/>
    <n v="0"/>
    <s v="USD"/>
    <n v="-11089.55"/>
  </r>
  <r>
    <d v="2022-08-31T00:00:00"/>
    <s v="DEKALB COUNTY - TAX COMMISSIONER'S OFFICE"/>
    <s v="10000396"/>
    <s v="081622 dekalb sw lob"/>
    <s v="497033"/>
    <n v="7483.01"/>
    <n v="7483.01"/>
    <n v="0"/>
    <n v="0"/>
    <s v="USD"/>
    <n v="7483.01"/>
  </r>
  <r>
    <d v="2022-08-31T00:00:00"/>
    <s v="DEKALB COUNTY - TAX COMMISSIONER'S OFFICE"/>
    <s v="10000396"/>
    <s v="082422 dekalb sw lob"/>
    <s v="497033"/>
    <n v="3101.12"/>
    <n v="3101.12"/>
    <n v="0"/>
    <n v="0"/>
    <s v="USD"/>
    <n v="3101.12"/>
  </r>
  <r>
    <d v="2022-08-31T00:00:00"/>
    <s v="DEKALB COUNTY - TAX COMMISSIONER'S OFFICE"/>
    <s v="10000396"/>
    <s v="083022 dekalb sw lob"/>
    <s v="497033"/>
    <n v="1790.95"/>
    <n v="1790.95"/>
    <n v="0"/>
    <n v="0"/>
    <s v="USD"/>
    <n v="1790.95"/>
  </r>
  <r>
    <d v="2022-09-30T00:00:00"/>
    <s v="DEKALB COUNTY - TAX COMMISSIONER'S OFFICE"/>
    <s v="10000396"/>
    <s v="090822 dekalb sw lob"/>
    <s v="546033"/>
    <n v="9062.5300000000007"/>
    <n v="8309.7000000000007"/>
    <n v="0"/>
    <n v="0"/>
    <s v="USD"/>
    <n v="8309.7000000000007"/>
  </r>
  <r>
    <d v="2022-09-30T00:00:00"/>
    <s v="DEKALB COUNTY - TAX COMMISSIONER'S OFFICE"/>
    <s v="10000396"/>
    <s v="090822 dekalb sw lob"/>
    <s v="589033"/>
    <n v="9062.5300000000007"/>
    <n v="752.83"/>
    <n v="0"/>
    <n v="0"/>
    <s v="USD"/>
    <n v="752.83"/>
  </r>
  <r>
    <d v="2022-09-30T00:00:00"/>
    <s v="DEKALB COUNTY - TAX COMMISSIONER'S OFFICE"/>
    <s v="10000396"/>
    <s v="091322 &amp; 092122 dekalb sw lob"/>
    <s v="546033"/>
    <n v="25794.82"/>
    <n v="12749.01"/>
    <n v="0"/>
    <n v="0"/>
    <s v="USD"/>
    <n v="12749.01"/>
  </r>
  <r>
    <d v="2022-09-30T00:00:00"/>
    <s v="DEKALB COUNTY - TAX COMMISSIONER'S OFFICE"/>
    <s v="10000396"/>
    <s v="091322 &amp; 092122 dekalb sw lob"/>
    <s v="589033"/>
    <n v="25794.82"/>
    <n v="13045.81"/>
    <n v="0"/>
    <n v="0"/>
    <s v="USD"/>
    <n v="13045.81"/>
  </r>
  <r>
    <d v="2022-09-30T00:00:00"/>
    <s v="DEKALB COUNTY - TAX COMMISSIONER'S OFFICE"/>
    <s v="10000396"/>
    <s v="092822 dekalb sw lob"/>
    <s v="546033"/>
    <n v="114675.25"/>
    <n v="1451.5"/>
    <n v="0"/>
    <n v="0"/>
    <s v="USD"/>
    <n v="1451.5"/>
  </r>
  <r>
    <d v="2022-09-30T00:00:00"/>
    <s v="DEKALB COUNTY - TAX COMMISSIONER'S OFFICE"/>
    <s v="10000396"/>
    <s v="092822 dekalb sw lob"/>
    <s v="589033"/>
    <n v="114675.25"/>
    <n v="113223.75"/>
    <n v="0"/>
    <n v="0"/>
    <s v="USD"/>
    <n v="113223.75"/>
  </r>
  <r>
    <d v="2022-10-14T00:00:00"/>
    <s v="FULTON COUNTY TAX COMMISSIONER"/>
    <s v="10000399"/>
    <s v="090822 fulco sw lob 090122 sw"/>
    <s v="255248"/>
    <n v="2521379.89"/>
    <n v="525.82000000000005"/>
    <n v="0"/>
    <n v="0"/>
    <s v="USD"/>
    <n v="525.82000000000005"/>
  </r>
  <r>
    <d v="2022-10-14T00:00:00"/>
    <s v="FULTON COUNTY TAX COMMISSIONER"/>
    <s v="10000399"/>
    <s v="090822 fulco sw lob 090122 sw"/>
    <s v="280304"/>
    <n v="2521379.89"/>
    <n v="367.83"/>
    <n v="0"/>
    <n v="0"/>
    <s v="USD"/>
    <n v="367.83"/>
  </r>
  <r>
    <d v="2022-10-14T00:00:00"/>
    <s v="FULTON COUNTY TAX COMMISSIONER"/>
    <s v="10000399"/>
    <s v="090822 fulco sw lob 090122 sw"/>
    <s v="284475"/>
    <n v="2521379.89"/>
    <n v="645.36"/>
    <n v="0"/>
    <n v="0"/>
    <s v="USD"/>
    <n v="645.36"/>
  </r>
  <r>
    <d v="2022-10-14T00:00:00"/>
    <s v="FULTON COUNTY TAX COMMISSIONER"/>
    <s v="10000399"/>
    <s v="090822 fulco sw lob 090122 sw"/>
    <s v="295033"/>
    <n v="2521379.89"/>
    <n v="380.07"/>
    <n v="0"/>
    <n v="0"/>
    <s v="USD"/>
    <n v="380.07"/>
  </r>
  <r>
    <d v="2022-10-14T00:00:00"/>
    <s v="FULTON COUNTY TAX COMMISSIONER"/>
    <s v="10000399"/>
    <s v="090822 fulco sw lob 090122 sw"/>
    <s v="392033"/>
    <n v="2521379.89"/>
    <n v="4761"/>
    <n v="0"/>
    <n v="0"/>
    <s v="USD"/>
    <n v="4761"/>
  </r>
  <r>
    <d v="2022-10-14T00:00:00"/>
    <s v="FULTON COUNTY TAX COMMISSIONER"/>
    <s v="10000399"/>
    <s v="090822 fulco sw lob 090122 sw"/>
    <s v="496033"/>
    <n v="2521379.89"/>
    <n v="3519.39"/>
    <n v="0"/>
    <n v="0"/>
    <s v="USD"/>
    <n v="3519.39"/>
  </r>
  <r>
    <d v="2022-10-14T00:00:00"/>
    <s v="FULTON COUNTY TAX COMMISSIONER"/>
    <s v="10000399"/>
    <s v="090822 fulco sw lob 090122 sw"/>
    <s v="545033"/>
    <n v="2521379.89"/>
    <n v="22289.41"/>
    <n v="0"/>
    <n v="0"/>
    <s v="USD"/>
    <n v="22289.41"/>
  </r>
  <r>
    <d v="2022-10-14T00:00:00"/>
    <s v="FULTON COUNTY TAX COMMISSIONER"/>
    <s v="10000399"/>
    <s v="090822 fulco sw lob 090122 sw"/>
    <s v="586033"/>
    <n v="2521379.89"/>
    <n v="2489162.67"/>
    <n v="0"/>
    <n v="0"/>
    <s v="USD"/>
    <n v="2489162.67"/>
  </r>
  <r>
    <d v="2022-10-14T00:00:00"/>
    <s v="FULTON COUNTY TAX COMMISSIONER"/>
    <s v="10000399"/>
    <s v="090822 fulco sw lob 090122 sw"/>
    <s v="596035"/>
    <n v="2521379.89"/>
    <n v="-271.66000000000003"/>
    <m/>
    <m/>
    <s v="USD"/>
    <n v="-271.66000000000003"/>
  </r>
  <r>
    <d v="2022-10-14T00:00:00"/>
    <s v="FULTON COUNTY TAX COMMISSIONER"/>
    <s v="10000399"/>
    <s v="091522 fulco sw lob"/>
    <s v="255248"/>
    <n v="1911654.34"/>
    <n v="329"/>
    <n v="0"/>
    <n v="0"/>
    <s v="USD"/>
    <n v="329"/>
  </r>
  <r>
    <d v="2022-10-14T00:00:00"/>
    <s v="FULTON COUNTY TAX COMMISSIONER"/>
    <s v="10000399"/>
    <s v="091522 fulco sw lob"/>
    <s v="280304"/>
    <n v="1911654.34"/>
    <n v="334.08"/>
    <n v="0"/>
    <n v="0"/>
    <s v="USD"/>
    <n v="334.08"/>
  </r>
  <r>
    <d v="2022-10-14T00:00:00"/>
    <s v="FULTON COUNTY TAX COMMISSIONER"/>
    <s v="10000399"/>
    <s v="091522 fulco sw lob"/>
    <s v="284475"/>
    <n v="1911654.34"/>
    <n v="998.63"/>
    <n v="0"/>
    <n v="0"/>
    <s v="USD"/>
    <n v="998.63"/>
  </r>
  <r>
    <d v="2022-10-14T00:00:00"/>
    <s v="FULTON COUNTY TAX COMMISSIONER"/>
    <s v="10000399"/>
    <s v="091522 fulco sw lob"/>
    <s v="295033"/>
    <n v="1911654.34"/>
    <n v="372.09"/>
    <n v="0"/>
    <n v="0"/>
    <s v="USD"/>
    <n v="372.09"/>
  </r>
  <r>
    <d v="2022-10-14T00:00:00"/>
    <s v="FULTON COUNTY TAX COMMISSIONER"/>
    <s v="10000399"/>
    <s v="091522 fulco sw lob"/>
    <s v="392033"/>
    <n v="1911654.34"/>
    <n v="737.28"/>
    <n v="0"/>
    <n v="0"/>
    <s v="USD"/>
    <n v="737.28"/>
  </r>
  <r>
    <d v="2022-10-14T00:00:00"/>
    <s v="FULTON COUNTY TAX COMMISSIONER"/>
    <s v="10000399"/>
    <s v="091522 fulco sw lob"/>
    <s v="496033"/>
    <n v="1911654.34"/>
    <n v="908.18"/>
    <n v="0"/>
    <n v="0"/>
    <s v="USD"/>
    <n v="908.18"/>
  </r>
  <r>
    <d v="2022-10-14T00:00:00"/>
    <s v="FULTON COUNTY TAX COMMISSIONER"/>
    <s v="10000399"/>
    <s v="091522 fulco sw lob"/>
    <s v="545033"/>
    <n v="1911654.34"/>
    <n v="8943.5400000000009"/>
    <n v="0"/>
    <n v="0"/>
    <s v="USD"/>
    <n v="8943.5400000000009"/>
  </r>
  <r>
    <d v="2022-10-14T00:00:00"/>
    <s v="FULTON COUNTY TAX COMMISSIONER"/>
    <s v="10000399"/>
    <s v="091522 fulco sw lob"/>
    <s v="586033"/>
    <n v="1911654.34"/>
    <n v="1899031.54"/>
    <n v="0"/>
    <n v="0"/>
    <s v="USD"/>
    <n v="1899031.54"/>
  </r>
  <r>
    <d v="2022-10-14T00:00:00"/>
    <s v="FULTON COUNTY TAX COMMISSIONER"/>
    <s v="10000399"/>
    <s v="092222 fulco sw lob 063022"/>
    <s v="496033"/>
    <n v="2106091.2599999998"/>
    <n v="5401.89"/>
    <n v="0"/>
    <n v="0"/>
    <s v="USD"/>
    <n v="5401.89"/>
  </r>
  <r>
    <d v="2022-10-14T00:00:00"/>
    <s v="FULTON COUNTY TAX COMMISSIONER"/>
    <s v="10000399"/>
    <s v="092222 fulco sw lob 063022"/>
    <s v="545033"/>
    <n v="2106091.2599999998"/>
    <n v="40310.19"/>
    <n v="0"/>
    <n v="0"/>
    <s v="USD"/>
    <n v="40310.19"/>
  </r>
  <r>
    <d v="2022-10-14T00:00:00"/>
    <s v="FULTON COUNTY TAX COMMISSIONER"/>
    <s v="10000399"/>
    <s v="092222 fulco sw lob 063022"/>
    <s v="586033"/>
    <n v="2106091.2599999998"/>
    <n v="2062770.91"/>
    <n v="0"/>
    <n v="0"/>
    <s v="USD"/>
    <n v="2062770.91"/>
  </r>
  <r>
    <d v="2022-10-14T00:00:00"/>
    <s v="FULTON COUNTY TAX COMMISSIONER"/>
    <s v="10000399"/>
    <s v="092222 fulco sw lob 063022"/>
    <s v="596033"/>
    <n v="2106091.2599999998"/>
    <n v="-186.71"/>
    <m/>
    <m/>
    <s v="USD"/>
    <n v="-186.71"/>
  </r>
  <r>
    <d v="2022-10-14T00:00:00"/>
    <s v="FULTON COUNTY TAX COMMISSIONER"/>
    <s v="10000399"/>
    <s v="092222 fulco sw lob 063022"/>
    <s v="596034"/>
    <n v="2106091.2599999998"/>
    <n v="-939.35"/>
    <m/>
    <m/>
    <s v="USD"/>
    <n v="-939.35"/>
  </r>
  <r>
    <d v="2022-10-14T00:00:00"/>
    <s v="FULTON COUNTY TAX COMMISSIONER"/>
    <s v="10000399"/>
    <s v="092222 fulco sw lob 063022"/>
    <s v="597033"/>
    <n v="2106091.2599999998"/>
    <n v="-0.14000000000000001"/>
    <m/>
    <m/>
    <s v="USD"/>
    <n v="-0.14000000000000001"/>
  </r>
  <r>
    <d v="2022-10-14T00:00:00"/>
    <s v="FULTON COUNTY TAX COMMISSIONER"/>
    <s v="10000399"/>
    <s v="092222 fulco sw lob 063022"/>
    <s v="597034"/>
    <n v="2106091.2599999998"/>
    <n v="-1244.47"/>
    <m/>
    <m/>
    <s v="USD"/>
    <n v="-1244.47"/>
  </r>
  <r>
    <d v="2022-10-14T00:00:00"/>
    <s v="FULTON COUNTY TAX COMMISSIONER"/>
    <s v="10000399"/>
    <s v="092222 fulco sw lob 063022"/>
    <s v="597035"/>
    <n v="2106091.2599999998"/>
    <n v="-21.06"/>
    <m/>
    <m/>
    <s v="USD"/>
    <n v="-21.06"/>
  </r>
  <r>
    <d v="2022-10-14T00:00:00"/>
    <s v="FULTON COUNTY TAX COMMISSIONER"/>
    <s v="10000399"/>
    <s v="092922 fulco sw lob"/>
    <s v="255248"/>
    <n v="1458614.87"/>
    <n v="451.59"/>
    <n v="0"/>
    <n v="0"/>
    <s v="USD"/>
    <n v="451.59"/>
  </r>
  <r>
    <d v="2022-10-14T00:00:00"/>
    <s v="FULTON COUNTY TAX COMMISSIONER"/>
    <s v="10000399"/>
    <s v="092922 fulco sw lob"/>
    <s v="280304"/>
    <n v="1458614.87"/>
    <n v="461.69"/>
    <n v="0"/>
    <n v="0"/>
    <s v="USD"/>
    <n v="461.69"/>
  </r>
  <r>
    <d v="2022-10-14T00:00:00"/>
    <s v="FULTON COUNTY TAX COMMISSIONER"/>
    <s v="10000399"/>
    <s v="092922 fulco sw lob"/>
    <s v="284475"/>
    <n v="1458614.87"/>
    <n v="455.62"/>
    <n v="0"/>
    <n v="0"/>
    <s v="USD"/>
    <n v="455.62"/>
  </r>
  <r>
    <d v="2022-10-14T00:00:00"/>
    <s v="FULTON COUNTY TAX COMMISSIONER"/>
    <s v="10000399"/>
    <s v="092922 fulco sw lob"/>
    <s v="295033"/>
    <n v="1458614.87"/>
    <n v="921.14"/>
    <n v="0"/>
    <n v="0"/>
    <s v="USD"/>
    <n v="921.14"/>
  </r>
  <r>
    <d v="2022-10-14T00:00:00"/>
    <s v="FULTON COUNTY TAX COMMISSIONER"/>
    <s v="10000399"/>
    <s v="092922 fulco sw lob"/>
    <s v="392033"/>
    <n v="1458614.87"/>
    <n v="1855.12"/>
    <n v="0"/>
    <n v="0"/>
    <s v="USD"/>
    <n v="1855.12"/>
  </r>
  <r>
    <d v="2022-10-14T00:00:00"/>
    <s v="FULTON COUNTY TAX COMMISSIONER"/>
    <s v="10000399"/>
    <s v="092922 fulco sw lob"/>
    <s v="496033"/>
    <n v="1458614.87"/>
    <n v="2229.8000000000002"/>
    <n v="0"/>
    <n v="0"/>
    <s v="USD"/>
    <n v="2229.8000000000002"/>
  </r>
  <r>
    <d v="2022-10-14T00:00:00"/>
    <s v="FULTON COUNTY TAX COMMISSIONER"/>
    <s v="10000399"/>
    <s v="092922 fulco sw lob"/>
    <s v="545033"/>
    <n v="1458614.87"/>
    <n v="13108.4"/>
    <n v="0"/>
    <n v="0"/>
    <s v="USD"/>
    <n v="13108.4"/>
  </r>
  <r>
    <d v="2022-10-14T00:00:00"/>
    <s v="FULTON COUNTY TAX COMMISSIONER"/>
    <s v="10000399"/>
    <s v="092922 fulco sw lob"/>
    <s v="586033"/>
    <n v="1458614.87"/>
    <n v="1439131.51"/>
    <n v="0"/>
    <n v="0"/>
    <s v="USD"/>
    <n v="1439131.51"/>
  </r>
  <r>
    <d v="2022-10-26T00:00:00"/>
    <s v="FULTON COUNTY TAX COMMISSIONER"/>
    <s v="10000399"/>
    <s v="081722 fulco sw lob"/>
    <s v="255248"/>
    <n v="629918.81999999995"/>
    <n v="1309.97"/>
    <n v="0"/>
    <n v="0"/>
    <s v="USD"/>
    <n v="1309.97"/>
  </r>
  <r>
    <d v="2022-10-26T00:00:00"/>
    <s v="FULTON COUNTY TAX COMMISSIONER"/>
    <s v="10000399"/>
    <s v="081722 fulco sw lob"/>
    <s v="280304"/>
    <n v="629918.81999999995"/>
    <n v="1629.84"/>
    <n v="0"/>
    <n v="0"/>
    <s v="USD"/>
    <n v="1629.84"/>
  </r>
  <r>
    <d v="2022-10-26T00:00:00"/>
    <s v="FULTON COUNTY TAX COMMISSIONER"/>
    <s v="10000399"/>
    <s v="081722 fulco sw lob"/>
    <s v="284475"/>
    <n v="629918.81999999995"/>
    <n v="1263.1300000000001"/>
    <n v="0"/>
    <n v="0"/>
    <s v="USD"/>
    <n v="1263.1300000000001"/>
  </r>
  <r>
    <d v="2022-10-26T00:00:00"/>
    <s v="FULTON COUNTY TAX COMMISSIONER"/>
    <s v="10000399"/>
    <s v="081722 fulco sw lob"/>
    <s v="295033"/>
    <n v="629918.81999999995"/>
    <n v="1738.72"/>
    <n v="0"/>
    <n v="0"/>
    <s v="USD"/>
    <n v="1738.72"/>
  </r>
  <r>
    <d v="2022-10-26T00:00:00"/>
    <s v="FULTON COUNTY TAX COMMISSIONER"/>
    <s v="10000399"/>
    <s v="081722 fulco sw lob"/>
    <s v="392033"/>
    <n v="629918.81999999995"/>
    <n v="3099.69"/>
    <n v="0"/>
    <n v="0"/>
    <s v="USD"/>
    <n v="3099.69"/>
  </r>
  <r>
    <d v="2022-10-26T00:00:00"/>
    <s v="FULTON COUNTY TAX COMMISSIONER"/>
    <s v="10000399"/>
    <s v="081722 fulco sw lob"/>
    <s v="496033"/>
    <n v="629918.81999999995"/>
    <n v="4780.63"/>
    <n v="0"/>
    <n v="0"/>
    <s v="USD"/>
    <n v="4780.63"/>
  </r>
  <r>
    <d v="2022-10-26T00:00:00"/>
    <s v="FULTON COUNTY TAX COMMISSIONER"/>
    <s v="10000399"/>
    <s v="081722 fulco sw lob"/>
    <s v="545033"/>
    <n v="629918.81999999995"/>
    <n v="16384.84"/>
    <n v="0"/>
    <n v="0"/>
    <s v="USD"/>
    <n v="16384.84"/>
  </r>
  <r>
    <d v="2022-10-26T00:00:00"/>
    <s v="FULTON COUNTY TAX COMMISSIONER"/>
    <s v="10000399"/>
    <s v="081722 fulco sw lob"/>
    <s v="586033"/>
    <n v="629918.81999999995"/>
    <n v="599712"/>
    <n v="0"/>
    <n v="0"/>
    <s v="USD"/>
    <n v="599712"/>
  </r>
  <r>
    <d v="2022-10-26T00:00:00"/>
    <s v="FULTON COUNTY TAX COMMISSIONER"/>
    <s v="10000399"/>
    <s v="082522 fulco sw lob"/>
    <s v="255248"/>
    <n v="1139210.3600000001"/>
    <n v="356.53"/>
    <n v="0"/>
    <n v="0"/>
    <s v="USD"/>
    <n v="356.53"/>
  </r>
  <r>
    <d v="2022-10-26T00:00:00"/>
    <s v="FULTON COUNTY TAX COMMISSIONER"/>
    <s v="10000399"/>
    <s v="082522 fulco sw lob"/>
    <s v="280304"/>
    <n v="1139210.3600000001"/>
    <n v="47"/>
    <n v="0"/>
    <n v="0"/>
    <s v="USD"/>
    <n v="47"/>
  </r>
  <r>
    <d v="2022-10-26T00:00:00"/>
    <s v="FULTON COUNTY TAX COMMISSIONER"/>
    <s v="10000399"/>
    <s v="082522 fulco sw lob"/>
    <s v="284475"/>
    <n v="1139210.3600000001"/>
    <n v="25.58"/>
    <n v="0"/>
    <n v="0"/>
    <s v="USD"/>
    <n v="25.58"/>
  </r>
  <r>
    <d v="2022-10-26T00:00:00"/>
    <s v="FULTON COUNTY TAX COMMISSIONER"/>
    <s v="10000399"/>
    <s v="082522 fulco sw lob"/>
    <s v="295033"/>
    <n v="1139210.3600000001"/>
    <n v="173.03"/>
    <n v="0"/>
    <n v="0"/>
    <s v="USD"/>
    <n v="173.03"/>
  </r>
  <r>
    <d v="2022-10-26T00:00:00"/>
    <s v="FULTON COUNTY TAX COMMISSIONER"/>
    <s v="10000399"/>
    <s v="082522 fulco sw lob"/>
    <s v="392033"/>
    <n v="1139210.3600000001"/>
    <n v="413.68"/>
    <n v="0"/>
    <n v="0"/>
    <s v="USD"/>
    <n v="413.68"/>
  </r>
  <r>
    <d v="2022-10-26T00:00:00"/>
    <s v="FULTON COUNTY TAX COMMISSIONER"/>
    <s v="10000399"/>
    <s v="082522 fulco sw lob"/>
    <s v="496033"/>
    <n v="1139210.3600000001"/>
    <n v="4415.1000000000004"/>
    <n v="0"/>
    <n v="0"/>
    <s v="USD"/>
    <n v="4415.1000000000004"/>
  </r>
  <r>
    <d v="2022-10-26T00:00:00"/>
    <s v="FULTON COUNTY TAX COMMISSIONER"/>
    <s v="10000399"/>
    <s v="082522 fulco sw lob"/>
    <s v="545033"/>
    <n v="1139210.3600000001"/>
    <n v="18922.259999999998"/>
    <n v="0"/>
    <n v="0"/>
    <s v="USD"/>
    <n v="18922.259999999998"/>
  </r>
  <r>
    <d v="2022-10-26T00:00:00"/>
    <s v="FULTON COUNTY TAX COMMISSIONER"/>
    <s v="10000399"/>
    <s v="082522 fulco sw lob"/>
    <s v="586033"/>
    <n v="1139210.3600000001"/>
    <n v="1114857.18"/>
    <n v="0"/>
    <n v="0"/>
    <s v="USD"/>
    <n v="1114857.18"/>
  </r>
  <r>
    <d v="2022-10-31T00:00:00"/>
    <s v="DEKALB COUNTY - TAX COMMISSIONER'S OFFICE"/>
    <s v="10000396"/>
    <s v="100722 dekalb sw lob"/>
    <s v="546033"/>
    <n v="585143.18999999994"/>
    <n v="3003.67"/>
    <n v="0"/>
    <n v="0"/>
    <s v="USD"/>
    <n v="3003.67"/>
  </r>
  <r>
    <d v="2022-10-31T00:00:00"/>
    <s v="DEKALB COUNTY - TAX COMMISSIONER'S OFFICE"/>
    <s v="10000396"/>
    <s v="100722 dekalb sw lob"/>
    <s v="589033"/>
    <n v="585143.18999999994"/>
    <n v="582139.52"/>
    <n v="0"/>
    <n v="0"/>
    <s v="USD"/>
    <n v="582139.52"/>
  </r>
  <r>
    <d v="2022-10-31T00:00:00"/>
    <s v="DEKALB COUNTY - TAX COMMISSIONER'S OFFICE"/>
    <s v="10000396"/>
    <s v="101322 dekalb sw lob"/>
    <s v="546033"/>
    <n v="153693.20000000001"/>
    <n v="199.31"/>
    <n v="0"/>
    <n v="0"/>
    <s v="USD"/>
    <n v="199.31"/>
  </r>
  <r>
    <d v="2022-10-31T00:00:00"/>
    <s v="DEKALB COUNTY - TAX COMMISSIONER'S OFFICE"/>
    <s v="10000396"/>
    <s v="101322 dekalb sw lob"/>
    <s v="589033"/>
    <n v="153693.20000000001"/>
    <n v="153493.89000000001"/>
    <n v="0"/>
    <n v="0"/>
    <s v="USD"/>
    <n v="153493.89000000001"/>
  </r>
  <r>
    <d v="2022-10-31T00:00:00"/>
    <s v="DEKALB COUNTY - TAX COMMISSIONER'S OFFICE"/>
    <s v="10000396"/>
    <s v="101822 dekalb sw lob"/>
    <s v="546033"/>
    <n v="131392.15"/>
    <n v="2089.61"/>
    <n v="0"/>
    <n v="0"/>
    <s v="USD"/>
    <n v="2089.61"/>
  </r>
  <r>
    <d v="2022-10-31T00:00:00"/>
    <s v="DEKALB COUNTY - TAX COMMISSIONER'S OFFICE"/>
    <s v="10000396"/>
    <s v="101822 dekalb sw lob"/>
    <s v="589033"/>
    <n v="131392.15"/>
    <n v="129302.54"/>
    <n v="0"/>
    <n v="0"/>
    <s v="USD"/>
    <n v="129302.54"/>
  </r>
  <r>
    <d v="2022-10-31T00:00:00"/>
    <s v="DEKALB COUNTY - TAX COMMISSIONER'S OFFICE"/>
    <s v="10000396"/>
    <s v="102522 dekalb sw lob"/>
    <s v="546033"/>
    <n v="166116.10999999999"/>
    <n v="1887.35"/>
    <n v="0"/>
    <n v="0"/>
    <s v="USD"/>
    <n v="1887.35"/>
  </r>
  <r>
    <d v="2022-10-31T00:00:00"/>
    <s v="DEKALB COUNTY - TAX COMMISSIONER'S OFFICE"/>
    <s v="10000396"/>
    <s v="102522 dekalb sw lob"/>
    <s v="589033"/>
    <n v="166116.10999999999"/>
    <n v="164228.76"/>
    <n v="0"/>
    <n v="0"/>
    <s v="USD"/>
    <n v="164228.76"/>
  </r>
  <r>
    <d v="2022-10-31T00:00:00"/>
    <s v="FULTON COUNTY TAX COMMISSIONER"/>
    <s v="10000399"/>
    <s v="100622 fulco sw lob"/>
    <s v="255248"/>
    <n v="3602172.78"/>
    <n v="651.96"/>
    <n v="0"/>
    <n v="0"/>
    <s v="USD"/>
    <n v="651.96"/>
  </r>
  <r>
    <d v="2022-10-31T00:00:00"/>
    <s v="FULTON COUNTY TAX COMMISSIONER"/>
    <s v="10000399"/>
    <s v="100622 fulco sw lob"/>
    <s v="280304"/>
    <n v="3602172.78"/>
    <n v="524.77"/>
    <n v="0"/>
    <n v="0"/>
    <s v="USD"/>
    <n v="524.77"/>
  </r>
  <r>
    <d v="2022-10-31T00:00:00"/>
    <s v="FULTON COUNTY TAX COMMISSIONER"/>
    <s v="10000399"/>
    <s v="100622 fulco sw lob"/>
    <s v="284475"/>
    <n v="3602172.78"/>
    <n v="653.66999999999996"/>
    <n v="0"/>
    <n v="0"/>
    <s v="USD"/>
    <n v="653.66999999999996"/>
  </r>
  <r>
    <d v="2022-10-31T00:00:00"/>
    <s v="FULTON COUNTY TAX COMMISSIONER"/>
    <s v="10000399"/>
    <s v="100622 fulco sw lob"/>
    <s v="295033"/>
    <n v="3602172.78"/>
    <n v="661.62"/>
    <n v="0"/>
    <n v="0"/>
    <s v="USD"/>
    <n v="661.62"/>
  </r>
  <r>
    <d v="2022-10-31T00:00:00"/>
    <s v="FULTON COUNTY TAX COMMISSIONER"/>
    <s v="10000399"/>
    <s v="100622 fulco sw lob"/>
    <s v="392033"/>
    <n v="3602172.78"/>
    <n v="1409.12"/>
    <n v="0"/>
    <n v="0"/>
    <s v="USD"/>
    <n v="1409.12"/>
  </r>
  <r>
    <d v="2022-10-31T00:00:00"/>
    <s v="FULTON COUNTY TAX COMMISSIONER"/>
    <s v="10000399"/>
    <s v="100622 fulco sw lob"/>
    <s v="496033"/>
    <n v="3602172.78"/>
    <n v="1988.07"/>
    <n v="0"/>
    <n v="0"/>
    <s v="USD"/>
    <n v="1988.07"/>
  </r>
  <r>
    <d v="2022-10-31T00:00:00"/>
    <s v="FULTON COUNTY TAX COMMISSIONER"/>
    <s v="10000399"/>
    <s v="100622 fulco sw lob"/>
    <s v="545033"/>
    <n v="3602172.78"/>
    <n v="8883.4599999999991"/>
    <n v="0"/>
    <n v="0"/>
    <s v="USD"/>
    <n v="8883.4599999999991"/>
  </r>
  <r>
    <d v="2022-10-31T00:00:00"/>
    <s v="FULTON COUNTY TAX COMMISSIONER"/>
    <s v="10000399"/>
    <s v="100622 fulco sw lob"/>
    <s v="586033"/>
    <n v="3602172.78"/>
    <n v="3587400.11"/>
    <n v="0"/>
    <n v="0"/>
    <s v="USD"/>
    <n v="3587400.11"/>
  </r>
  <r>
    <d v="2022-10-31T00:00:00"/>
    <s v="FULTON COUNTY TAX COMMISSIONER"/>
    <s v="10000399"/>
    <s v="101322 fulco sw lob"/>
    <s v="255248"/>
    <n v="18190347.91"/>
    <n v="2549.84"/>
    <n v="0"/>
    <n v="0"/>
    <s v="USD"/>
    <n v="2549.84"/>
  </r>
  <r>
    <d v="2022-10-31T00:00:00"/>
    <s v="FULTON COUNTY TAX COMMISSIONER"/>
    <s v="10000399"/>
    <s v="101322 fulco sw lob"/>
    <s v="280304"/>
    <n v="18190347.91"/>
    <n v="2440"/>
    <n v="0"/>
    <n v="0"/>
    <s v="USD"/>
    <n v="2440"/>
  </r>
  <r>
    <d v="2022-10-31T00:00:00"/>
    <s v="FULTON COUNTY TAX COMMISSIONER"/>
    <s v="10000399"/>
    <s v="101322 fulco sw lob"/>
    <s v="284475"/>
    <n v="18190347.91"/>
    <n v="2427.92"/>
    <n v="0"/>
    <n v="0"/>
    <s v="USD"/>
    <n v="2427.92"/>
  </r>
  <r>
    <d v="2022-10-31T00:00:00"/>
    <s v="FULTON COUNTY TAX COMMISSIONER"/>
    <s v="10000399"/>
    <s v="101322 fulco sw lob"/>
    <s v="295033"/>
    <n v="18190347.91"/>
    <n v="2898.03"/>
    <n v="0"/>
    <n v="0"/>
    <s v="USD"/>
    <n v="2898.03"/>
  </r>
  <r>
    <d v="2022-10-31T00:00:00"/>
    <s v="FULTON COUNTY TAX COMMISSIONER"/>
    <s v="10000399"/>
    <s v="101322 fulco sw lob"/>
    <s v="392033"/>
    <n v="18190347.91"/>
    <n v="3374.87"/>
    <n v="0"/>
    <n v="0"/>
    <s v="USD"/>
    <n v="3374.87"/>
  </r>
  <r>
    <d v="2022-10-31T00:00:00"/>
    <s v="FULTON COUNTY TAX COMMISSIONER"/>
    <s v="10000399"/>
    <s v="101322 fulco sw lob"/>
    <s v="496033"/>
    <n v="18190347.91"/>
    <n v="5364.77"/>
    <n v="0"/>
    <n v="0"/>
    <s v="USD"/>
    <n v="5364.77"/>
  </r>
  <r>
    <d v="2022-10-31T00:00:00"/>
    <s v="FULTON COUNTY TAX COMMISSIONER"/>
    <s v="10000399"/>
    <s v="101322 fulco sw lob"/>
    <s v="545033"/>
    <n v="18190347.91"/>
    <n v="22804.16"/>
    <n v="0"/>
    <n v="0"/>
    <s v="USD"/>
    <n v="22804.16"/>
  </r>
  <r>
    <d v="2022-10-31T00:00:00"/>
    <s v="FULTON COUNTY TAX COMMISSIONER"/>
    <s v="10000399"/>
    <s v="101322 fulco sw lob"/>
    <s v="586033"/>
    <n v="18190347.91"/>
    <n v="18148488.32"/>
    <n v="0"/>
    <n v="0"/>
    <s v="USD"/>
    <n v="18148488.32"/>
  </r>
  <r>
    <d v="2022-10-31T00:00:00"/>
    <s v="FULTON COUNTY TAX COMMISSIONER"/>
    <s v="10000399"/>
    <s v="102022 fulco sw lob"/>
    <s v="255248"/>
    <n v="5554183.5"/>
    <n v="704.34"/>
    <n v="0"/>
    <n v="0"/>
    <s v="USD"/>
    <n v="704.34"/>
  </r>
  <r>
    <d v="2022-10-31T00:00:00"/>
    <s v="FULTON COUNTY TAX COMMISSIONER"/>
    <s v="10000399"/>
    <s v="102022 fulco sw lob"/>
    <s v="280304"/>
    <n v="5554183.5"/>
    <n v="1209.07"/>
    <n v="0"/>
    <n v="0"/>
    <s v="USD"/>
    <n v="1209.07"/>
  </r>
  <r>
    <d v="2022-10-31T00:00:00"/>
    <s v="FULTON COUNTY TAX COMMISSIONER"/>
    <s v="10000399"/>
    <s v="102022 fulco sw lob"/>
    <s v="284475"/>
    <n v="5554183.5"/>
    <n v="715.17"/>
    <n v="0"/>
    <n v="0"/>
    <s v="USD"/>
    <n v="715.17"/>
  </r>
  <r>
    <d v="2022-10-31T00:00:00"/>
    <s v="FULTON COUNTY TAX COMMISSIONER"/>
    <s v="10000399"/>
    <s v="102022 fulco sw lob"/>
    <s v="295033"/>
    <n v="5554183.5"/>
    <n v="414.72"/>
    <n v="0"/>
    <n v="0"/>
    <s v="USD"/>
    <n v="414.72"/>
  </r>
  <r>
    <d v="2022-10-31T00:00:00"/>
    <s v="FULTON COUNTY TAX COMMISSIONER"/>
    <s v="10000399"/>
    <s v="102022 fulco sw lob"/>
    <s v="392033"/>
    <n v="5554183.5"/>
    <n v="2338.5"/>
    <n v="0"/>
    <n v="0"/>
    <s v="USD"/>
    <n v="2338.5"/>
  </r>
  <r>
    <d v="2022-10-31T00:00:00"/>
    <s v="FULTON COUNTY TAX COMMISSIONER"/>
    <s v="10000399"/>
    <s v="102022 fulco sw lob"/>
    <s v="496033"/>
    <n v="5554183.5"/>
    <n v="2362.77"/>
    <n v="0"/>
    <n v="0"/>
    <s v="USD"/>
    <n v="2362.77"/>
  </r>
  <r>
    <d v="2022-10-31T00:00:00"/>
    <s v="FULTON COUNTY TAX COMMISSIONER"/>
    <s v="10000399"/>
    <s v="102022 fulco sw lob"/>
    <s v="545033"/>
    <n v="5554183.5"/>
    <n v="17207.439999999999"/>
    <n v="0"/>
    <n v="0"/>
    <s v="USD"/>
    <n v="17207.439999999999"/>
  </r>
  <r>
    <d v="2022-10-31T00:00:00"/>
    <s v="FULTON COUNTY TAX COMMISSIONER"/>
    <s v="10000399"/>
    <s v="102022 fulco sw lob"/>
    <s v="586033"/>
    <n v="5554183.5"/>
    <n v="5529231.4900000002"/>
    <n v="0"/>
    <n v="0"/>
    <s v="USD"/>
    <n v="5529231.4900000002"/>
  </r>
  <r>
    <d v="2022-10-31T00:00:00"/>
    <s v="FULTON COUNTY TAX COMMISSIONER"/>
    <s v="10000399"/>
    <s v="102722 fulco sw lob"/>
    <s v="255248"/>
    <n v="2068038.86"/>
    <n v="642.85"/>
    <n v="0"/>
    <n v="0"/>
    <s v="USD"/>
    <n v="642.85"/>
  </r>
  <r>
    <d v="2022-10-31T00:00:00"/>
    <s v="FULTON COUNTY TAX COMMISSIONER"/>
    <s v="10000399"/>
    <s v="102722 fulco sw lob"/>
    <s v="280304"/>
    <n v="2068038.86"/>
    <n v="645.55999999999995"/>
    <n v="0"/>
    <n v="0"/>
    <s v="USD"/>
    <n v="645.55999999999995"/>
  </r>
  <r>
    <d v="2022-10-31T00:00:00"/>
    <s v="FULTON COUNTY TAX COMMISSIONER"/>
    <s v="10000399"/>
    <s v="102722 fulco sw lob"/>
    <s v="284475"/>
    <n v="2068038.86"/>
    <n v="767.74"/>
    <n v="0"/>
    <n v="0"/>
    <s v="USD"/>
    <n v="767.74"/>
  </r>
  <r>
    <d v="2022-10-31T00:00:00"/>
    <s v="FULTON COUNTY TAX COMMISSIONER"/>
    <s v="10000399"/>
    <s v="102722 fulco sw lob"/>
    <s v="295033"/>
    <n v="2068038.86"/>
    <n v="2034.49"/>
    <n v="0"/>
    <n v="0"/>
    <s v="USD"/>
    <n v="2034.49"/>
  </r>
  <r>
    <d v="2022-10-31T00:00:00"/>
    <s v="FULTON COUNTY TAX COMMISSIONER"/>
    <s v="10000399"/>
    <s v="102722 fulco sw lob"/>
    <s v="392033"/>
    <n v="2068038.86"/>
    <n v="2857.66"/>
    <n v="0"/>
    <n v="0"/>
    <s v="USD"/>
    <n v="2857.66"/>
  </r>
  <r>
    <d v="2022-10-31T00:00:00"/>
    <s v="FULTON COUNTY TAX COMMISSIONER"/>
    <s v="10000399"/>
    <s v="102722 fulco sw lob"/>
    <s v="496033"/>
    <n v="2068038.86"/>
    <n v="5315.59"/>
    <n v="0"/>
    <n v="0"/>
    <s v="USD"/>
    <n v="5315.59"/>
  </r>
  <r>
    <d v="2022-10-31T00:00:00"/>
    <s v="FULTON COUNTY TAX COMMISSIONER"/>
    <s v="10000399"/>
    <s v="102722 fulco sw lob"/>
    <s v="545033"/>
    <n v="2068038.86"/>
    <n v="17991.71"/>
    <n v="0"/>
    <n v="0"/>
    <s v="USD"/>
    <n v="17991.71"/>
  </r>
  <r>
    <d v="2022-10-31T00:00:00"/>
    <s v="FULTON COUNTY TAX COMMISSIONER"/>
    <s v="10000399"/>
    <s v="102722 fulco sw lob"/>
    <s v="586033"/>
    <n v="2068038.86"/>
    <n v="2037783.26"/>
    <n v="0"/>
    <n v="0"/>
    <s v="USD"/>
    <n v="2037783.26"/>
  </r>
  <r>
    <d v="2022-11-03T00:00:00"/>
    <s v="DEKALB COUNTY - TAX COMMISSIONER'S OFFICE"/>
    <s v="10000396"/>
    <s v="110122 dekalb sw lob"/>
    <s v="546033"/>
    <n v="131929.4"/>
    <n v="2634.95"/>
    <n v="0"/>
    <n v="0"/>
    <s v="USD"/>
    <n v="2634.95"/>
  </r>
  <r>
    <d v="2022-11-03T00:00:00"/>
    <s v="DEKALB COUNTY - TAX COMMISSIONER'S OFFICE"/>
    <s v="10000396"/>
    <s v="110122 dekalb sw lob"/>
    <s v="589033"/>
    <n v="131929.4"/>
    <n v="129294.45"/>
    <n v="0"/>
    <n v="0"/>
    <s v="USD"/>
    <n v="129294.45"/>
  </r>
  <r>
    <d v="2022-11-04T00:00:00"/>
    <s v="FULTON COUNTY TAX COMMISSIONER"/>
    <s v="10000399"/>
    <s v="110322 fulco sw lob"/>
    <s v="255248"/>
    <n v="1181030.17"/>
    <n v="106.27"/>
    <n v="0"/>
    <n v="0"/>
    <s v="USD"/>
    <n v="106.27"/>
  </r>
  <r>
    <d v="2022-11-04T00:00:00"/>
    <s v="FULTON COUNTY TAX COMMISSIONER"/>
    <s v="10000399"/>
    <s v="110322 fulco sw lob"/>
    <s v="280304"/>
    <n v="1181030.17"/>
    <n v="585.70000000000005"/>
    <n v="0"/>
    <n v="0"/>
    <s v="USD"/>
    <n v="585.70000000000005"/>
  </r>
  <r>
    <d v="2022-11-04T00:00:00"/>
    <s v="FULTON COUNTY TAX COMMISSIONER"/>
    <s v="10000399"/>
    <s v="110322 fulco sw lob"/>
    <s v="284475"/>
    <n v="1181030.17"/>
    <n v="461.2"/>
    <n v="0"/>
    <n v="0"/>
    <s v="USD"/>
    <n v="461.2"/>
  </r>
  <r>
    <d v="2022-11-04T00:00:00"/>
    <s v="FULTON COUNTY TAX COMMISSIONER"/>
    <s v="10000399"/>
    <s v="110322 fulco sw lob"/>
    <s v="295033"/>
    <n v="1181030.17"/>
    <n v="837.25"/>
    <n v="0"/>
    <n v="0"/>
    <s v="USD"/>
    <n v="837.25"/>
  </r>
  <r>
    <d v="2022-11-04T00:00:00"/>
    <s v="FULTON COUNTY TAX COMMISSIONER"/>
    <s v="10000399"/>
    <s v="110322 fulco sw lob"/>
    <s v="392033"/>
    <n v="1181030.17"/>
    <n v="1444.46"/>
    <n v="0"/>
    <n v="0"/>
    <s v="USD"/>
    <n v="1444.46"/>
  </r>
  <r>
    <d v="2022-11-04T00:00:00"/>
    <s v="FULTON COUNTY TAX COMMISSIONER"/>
    <s v="10000399"/>
    <s v="110322 fulco sw lob"/>
    <s v="496033"/>
    <n v="1181030.17"/>
    <n v="773.93"/>
    <n v="0"/>
    <n v="0"/>
    <s v="USD"/>
    <n v="773.93"/>
  </r>
  <r>
    <d v="2022-11-04T00:00:00"/>
    <s v="FULTON COUNTY TAX COMMISSIONER"/>
    <s v="10000399"/>
    <s v="110322 fulco sw lob"/>
    <s v="545033"/>
    <n v="1181030.17"/>
    <n v="9879.2199999999993"/>
    <n v="0"/>
    <n v="0"/>
    <s v="USD"/>
    <n v="9879.2199999999993"/>
  </r>
  <r>
    <d v="2022-11-04T00:00:00"/>
    <s v="FULTON COUNTY TAX COMMISSIONER"/>
    <s v="10000399"/>
    <s v="110322 fulco sw lob"/>
    <s v="586033"/>
    <n v="1181030.17"/>
    <n v="1166942.1399999999"/>
    <n v="0"/>
    <n v="0"/>
    <s v="USD"/>
    <n v="1166942.1399999999"/>
  </r>
  <r>
    <d v="2022-11-14T00:00:00"/>
    <s v="FULTON COUNTY TAX COMMISSIONER"/>
    <s v="10000399"/>
    <s v="111022 fulco sw lob"/>
    <s v="255248"/>
    <n v="805253.26"/>
    <n v="309.75"/>
    <n v="0"/>
    <n v="0"/>
    <s v="USD"/>
    <n v="309.75"/>
  </r>
  <r>
    <d v="2022-11-14T00:00:00"/>
    <s v="FULTON COUNTY TAX COMMISSIONER"/>
    <s v="10000399"/>
    <s v="111022 fulco sw lob"/>
    <s v="280304"/>
    <n v="805253.26"/>
    <n v="637.15"/>
    <n v="0"/>
    <n v="0"/>
    <s v="USD"/>
    <n v="637.15"/>
  </r>
  <r>
    <d v="2022-11-14T00:00:00"/>
    <s v="FULTON COUNTY TAX COMMISSIONER"/>
    <s v="10000399"/>
    <s v="111022 fulco sw lob"/>
    <s v="284475"/>
    <n v="805253.26"/>
    <n v="1105.43"/>
    <n v="0"/>
    <n v="0"/>
    <s v="USD"/>
    <n v="1105.43"/>
  </r>
  <r>
    <d v="2022-11-14T00:00:00"/>
    <s v="FULTON COUNTY TAX COMMISSIONER"/>
    <s v="10000399"/>
    <s v="111022 fulco sw lob"/>
    <s v="295033"/>
    <n v="805253.26"/>
    <n v="1031.5899999999999"/>
    <n v="0"/>
    <n v="0"/>
    <s v="USD"/>
    <n v="1031.5899999999999"/>
  </r>
  <r>
    <d v="2022-11-14T00:00:00"/>
    <s v="FULTON COUNTY TAX COMMISSIONER"/>
    <s v="10000399"/>
    <s v="111022 fulco sw lob"/>
    <s v="392033"/>
    <n v="805253.26"/>
    <n v="2290.15"/>
    <n v="0"/>
    <n v="0"/>
    <s v="USD"/>
    <n v="2290.15"/>
  </r>
  <r>
    <d v="2022-11-14T00:00:00"/>
    <s v="FULTON COUNTY TAX COMMISSIONER"/>
    <s v="10000399"/>
    <s v="111022 fulco sw lob"/>
    <s v="496033"/>
    <n v="805253.26"/>
    <n v="2552.34"/>
    <n v="0"/>
    <n v="0"/>
    <s v="USD"/>
    <n v="2552.34"/>
  </r>
  <r>
    <d v="2022-11-14T00:00:00"/>
    <s v="FULTON COUNTY TAX COMMISSIONER"/>
    <s v="10000399"/>
    <s v="111022 fulco sw lob"/>
    <s v="545033"/>
    <n v="805253.26"/>
    <n v="12856.95"/>
    <n v="0"/>
    <n v="0"/>
    <s v="USD"/>
    <n v="12856.95"/>
  </r>
  <r>
    <d v="2022-11-14T00:00:00"/>
    <s v="FULTON COUNTY TAX COMMISSIONER"/>
    <s v="10000399"/>
    <s v="111022 fulco sw lob"/>
    <s v="586033"/>
    <n v="805253.26"/>
    <n v="784469.9"/>
    <n v="0"/>
    <n v="0"/>
    <s v="USD"/>
    <n v="784469.9"/>
  </r>
  <r>
    <d v="2022-11-15T00:00:00"/>
    <s v="DEKALB COUNTY - TAX COMMISSIONER'S OFFICE"/>
    <s v="10000396"/>
    <s v="110922 dekalb sw lob"/>
    <s v="546033"/>
    <n v="192038.88"/>
    <n v="2080.9899999999998"/>
    <n v="0"/>
    <n v="0"/>
    <s v="USD"/>
    <n v="2080.9899999999998"/>
  </r>
  <r>
    <d v="2022-11-15T00:00:00"/>
    <s v="DEKALB COUNTY - TAX COMMISSIONER'S OFFICE"/>
    <s v="10000396"/>
    <s v="110922 dekalb sw lob"/>
    <s v="589033"/>
    <n v="192038.88"/>
    <n v="189957.89"/>
    <n v="0"/>
    <n v="0"/>
    <s v="USD"/>
    <n v="189957.89"/>
  </r>
  <r>
    <d v="2022-11-23T00:00:00"/>
    <s v="DEKALB COUNTY - TAX COMMISSIONER'S OFFICE"/>
    <s v="10000396"/>
    <s v="11722 Dekalb SW TKD"/>
    <s v="546033"/>
    <n v="3255698.28"/>
    <n v="3232.39"/>
    <n v="0"/>
    <n v="0"/>
    <s v="USD"/>
    <n v="3232.39"/>
  </r>
  <r>
    <d v="2022-11-23T00:00:00"/>
    <s v="DEKALB COUNTY - TAX COMMISSIONER'S OFFICE"/>
    <s v="10000396"/>
    <s v="11722 Dekalb SW TKD"/>
    <s v="589033"/>
    <n v="3255698.28"/>
    <n v="3252465.89"/>
    <n v="0"/>
    <n v="0"/>
    <s v="USD"/>
    <n v="3252465.89"/>
  </r>
  <r>
    <d v="2022-11-23T00:00:00"/>
    <s v="FULTON COUNTY TAX COMMISSIONER"/>
    <s v="10000399"/>
    <s v="111722 Fulco SW TKD"/>
    <s v="255248"/>
    <n v="420235.75"/>
    <n v="2170.46"/>
    <n v="0"/>
    <n v="0"/>
    <s v="USD"/>
    <n v="2170.46"/>
  </r>
  <r>
    <d v="2022-11-23T00:00:00"/>
    <s v="FULTON COUNTY TAX COMMISSIONER"/>
    <s v="10000399"/>
    <s v="111722 Fulco SW TKD"/>
    <s v="280304"/>
    <n v="420235.75"/>
    <n v="1593.04"/>
    <n v="0"/>
    <n v="0"/>
    <s v="USD"/>
    <n v="1593.04"/>
  </r>
  <r>
    <d v="2022-11-23T00:00:00"/>
    <s v="FULTON COUNTY TAX COMMISSIONER"/>
    <s v="10000399"/>
    <s v="111722 Fulco SW TKD"/>
    <s v="284475"/>
    <n v="420235.75"/>
    <n v="1309.81"/>
    <n v="0"/>
    <n v="0"/>
    <s v="USD"/>
    <n v="1309.81"/>
  </r>
  <r>
    <d v="2022-11-23T00:00:00"/>
    <s v="FULTON COUNTY TAX COMMISSIONER"/>
    <s v="10000399"/>
    <s v="111722 Fulco SW TKD"/>
    <s v="295033"/>
    <n v="420235.75"/>
    <n v="1307.3599999999999"/>
    <n v="0"/>
    <n v="0"/>
    <s v="USD"/>
    <n v="1307.3599999999999"/>
  </r>
  <r>
    <d v="2022-11-23T00:00:00"/>
    <s v="FULTON COUNTY TAX COMMISSIONER"/>
    <s v="10000399"/>
    <s v="111722 Fulco SW TKD"/>
    <s v="392033"/>
    <n v="420235.75"/>
    <n v="1823.87"/>
    <n v="0"/>
    <n v="0"/>
    <s v="USD"/>
    <n v="1823.87"/>
  </r>
  <r>
    <d v="2022-11-23T00:00:00"/>
    <s v="FULTON COUNTY TAX COMMISSIONER"/>
    <s v="10000399"/>
    <s v="111722 Fulco SW TKD"/>
    <s v="496033"/>
    <n v="420235.75"/>
    <n v="1959.77"/>
    <n v="0"/>
    <n v="0"/>
    <s v="USD"/>
    <n v="1959.77"/>
  </r>
  <r>
    <d v="2022-11-23T00:00:00"/>
    <s v="FULTON COUNTY TAX COMMISSIONER"/>
    <s v="10000399"/>
    <s v="111722 Fulco SW TKD"/>
    <s v="545033"/>
    <n v="420235.75"/>
    <n v="7913.85"/>
    <n v="0"/>
    <n v="0"/>
    <s v="USD"/>
    <n v="7913.85"/>
  </r>
  <r>
    <d v="2022-11-23T00:00:00"/>
    <s v="FULTON COUNTY TAX COMMISSIONER"/>
    <s v="10000399"/>
    <s v="111722 Fulco SW TKD"/>
    <s v="586033"/>
    <n v="420235.75"/>
    <n v="402157.59"/>
    <n v="0"/>
    <n v="0"/>
    <s v="USD"/>
    <n v="402157.59"/>
  </r>
  <r>
    <d v="2022-11-30T00:00:00"/>
    <s v="DEKALB COUNTY - TAX COMMISSIONER'S OFFICE"/>
    <s v="10000396"/>
    <s v="112922 Dekalb SW TKD"/>
    <s v="546033"/>
    <n v="534757.42000000004"/>
    <n v="4424.4399999999996"/>
    <n v="0"/>
    <n v="0"/>
    <s v="USD"/>
    <n v="4424.4399999999996"/>
  </r>
  <r>
    <d v="2022-11-30T00:00:00"/>
    <s v="DEKALB COUNTY - TAX COMMISSIONER'S OFFICE"/>
    <s v="10000396"/>
    <s v="112922 Dekalb SW TKD"/>
    <s v="589033"/>
    <n v="534757.42000000004"/>
    <n v="530332.98"/>
    <n v="0"/>
    <n v="0"/>
    <s v="USD"/>
    <n v="530332.98"/>
  </r>
  <r>
    <d v="2022-11-30T00:00:00"/>
    <s v="FULTON COUNTY TAX COMMISSIONER"/>
    <s v="10000399"/>
    <s v="112322 Fulco SW TKD"/>
    <s v="240468"/>
    <n v="392397.51"/>
    <n v="442.19"/>
    <n v="0"/>
    <n v="0"/>
    <s v="USD"/>
    <n v="442.19"/>
  </r>
  <r>
    <d v="2022-11-30T00:00:00"/>
    <s v="FULTON COUNTY TAX COMMISSIONER"/>
    <s v="10000399"/>
    <s v="112322 Fulco SW TKD"/>
    <s v="255248"/>
    <n v="392397.51"/>
    <n v="117.04"/>
    <n v="0"/>
    <n v="0"/>
    <s v="USD"/>
    <n v="117.04"/>
  </r>
  <r>
    <d v="2022-11-30T00:00:00"/>
    <s v="FULTON COUNTY TAX COMMISSIONER"/>
    <s v="10000399"/>
    <s v="112322 Fulco SW TKD"/>
    <s v="280304"/>
    <n v="392397.51"/>
    <n v="1197.05"/>
    <n v="0"/>
    <n v="0"/>
    <s v="USD"/>
    <n v="1197.05"/>
  </r>
  <r>
    <d v="2022-11-30T00:00:00"/>
    <s v="FULTON COUNTY TAX COMMISSIONER"/>
    <s v="10000399"/>
    <s v="112322 Fulco SW TKD"/>
    <s v="284475"/>
    <n v="392397.51"/>
    <n v="1407.16"/>
    <n v="0"/>
    <n v="0"/>
    <s v="USD"/>
    <n v="1407.16"/>
  </r>
  <r>
    <d v="2022-11-30T00:00:00"/>
    <s v="FULTON COUNTY TAX COMMISSIONER"/>
    <s v="10000399"/>
    <s v="112322 Fulco SW TKD"/>
    <s v="295033"/>
    <n v="392397.51"/>
    <n v="795.74"/>
    <n v="0"/>
    <n v="0"/>
    <s v="USD"/>
    <n v="795.74"/>
  </r>
  <r>
    <d v="2022-11-30T00:00:00"/>
    <s v="FULTON COUNTY TAX COMMISSIONER"/>
    <s v="10000399"/>
    <s v="112322 Fulco SW TKD"/>
    <s v="392033"/>
    <n v="392397.51"/>
    <n v="5614.83"/>
    <n v="0"/>
    <n v="0"/>
    <s v="USD"/>
    <n v="5614.83"/>
  </r>
  <r>
    <d v="2022-11-30T00:00:00"/>
    <s v="FULTON COUNTY TAX COMMISSIONER"/>
    <s v="10000399"/>
    <s v="112322 Fulco SW TKD"/>
    <s v="496033"/>
    <n v="392397.51"/>
    <n v="6894.16"/>
    <n v="0"/>
    <n v="0"/>
    <s v="USD"/>
    <n v="6894.16"/>
  </r>
  <r>
    <d v="2022-11-30T00:00:00"/>
    <s v="FULTON COUNTY TAX COMMISSIONER"/>
    <s v="10000399"/>
    <s v="112322 Fulco SW TKD"/>
    <s v="545033"/>
    <n v="392397.51"/>
    <n v="15677.97"/>
    <n v="0"/>
    <n v="0"/>
    <s v="USD"/>
    <n v="15677.97"/>
  </r>
  <r>
    <d v="2022-11-30T00:00:00"/>
    <s v="FULTON COUNTY TAX COMMISSIONER"/>
    <s v="10000399"/>
    <s v="112322 Fulco SW TKD"/>
    <s v="586033"/>
    <n v="392397.51"/>
    <n v="360251.37"/>
    <n v="0"/>
    <n v="0"/>
    <s v="USD"/>
    <n v="360251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2BD3D-B959-47BC-A9DC-0A0A6AD900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4" firstHeaderRow="1" firstDataRow="1" firstDataCol="2"/>
  <pivotFields count="11"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9">
        <item x="1"/>
        <item x="2"/>
        <item x="3"/>
        <item x="4"/>
        <item x="5"/>
        <item x="6"/>
        <item x="0"/>
        <item x="7"/>
        <item t="default"/>
      </items>
    </pivotField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outline="0" showAll="0"/>
    <pivotField dataField="1" compact="0" numFmtId="4" outline="0" showAll="0"/>
  </pivotFields>
  <rowFields count="2">
    <field x="1"/>
    <field x="4"/>
  </rowFields>
  <rowItems count="11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 t="grand">
      <x/>
    </i>
  </rowItems>
  <colItems count="1">
    <i/>
  </colItems>
  <dataFields count="1">
    <dataField name="Sum of Accounted Applied Amount" fld="10" baseField="1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62275-2A5D-4AB1-B2AB-428D5D98F7A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5" firstHeaderRow="1" firstDataRow="1" firstDataCol="2"/>
  <pivotFields count="11"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10"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outline="0" showAll="0"/>
    <pivotField dataField="1" compact="0" numFmtId="4" outline="0" showAll="0"/>
  </pivotFields>
  <rowFields count="2">
    <field x="1"/>
    <field x="4"/>
  </rowFields>
  <rowItems count="12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default">
      <x v="1"/>
    </i>
    <i t="grand">
      <x/>
    </i>
  </rowItems>
  <colItems count="1">
    <i/>
  </colItems>
  <dataFields count="1">
    <dataField name="Sum of Accounted Applied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6F0FC-AEDD-4C5A-AEAF-05EA7564505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7" firstHeaderRow="1" firstDataRow="1" firstDataCol="2"/>
  <pivotFields count="11"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12">
        <item x="1"/>
        <item x="2"/>
        <item x="3"/>
        <item x="4"/>
        <item x="5"/>
        <item x="6"/>
        <item x="0"/>
        <item x="7"/>
        <item x="9"/>
        <item x="8"/>
        <item x="10"/>
        <item t="default"/>
      </items>
    </pivotField>
    <pivotField compact="0" numFmtId="4" outline="0" showAll="0"/>
    <pivotField compact="0" numFmtId="4" outline="0" showAll="0"/>
    <pivotField compact="0" numFmtId="4" outline="0" showAll="0"/>
    <pivotField compact="0" numFmtId="4" outline="0" showAll="0"/>
    <pivotField compact="0" outline="0" showAll="0"/>
    <pivotField dataField="1" compact="0" numFmtId="4" outline="0" showAll="0"/>
  </pivotFields>
  <rowFields count="2">
    <field x="1"/>
    <field x="4"/>
  </rowFields>
  <rowItems count="14">
    <i>
      <x/>
      <x v="6"/>
    </i>
    <i r="1">
      <x v="8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t="default">
      <x v="1"/>
    </i>
    <i t="grand">
      <x/>
    </i>
  </rowItems>
  <colItems count="1">
    <i/>
  </colItems>
  <dataFields count="1">
    <dataField name="Sum of Accounted Applied Amount" fld="10" baseField="1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0701C-C191-4476-81A3-6D1D1423AF9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4" firstHeaderRow="1" firstDataRow="1" firstDataCol="2"/>
  <pivotFields count="11"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19">
        <item x="1"/>
        <item x="2"/>
        <item x="3"/>
        <item x="4"/>
        <item x="5"/>
        <item x="6"/>
        <item x="0"/>
        <item x="7"/>
        <item x="9"/>
        <item x="8"/>
        <item x="11"/>
        <item x="10"/>
        <item x="13"/>
        <item x="14"/>
        <item x="12"/>
        <item x="15"/>
        <item x="16"/>
        <item x="17"/>
        <item t="default"/>
      </items>
    </pivotField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  <pivotField dataField="1" compact="0" numFmtId="4" outline="0" showAll="0"/>
  </pivotFields>
  <rowFields count="2">
    <field x="1"/>
    <field x="4"/>
  </rowFields>
  <rowItems count="21">
    <i>
      <x/>
      <x v="6"/>
    </i>
    <i r="1">
      <x v="8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 t="grand">
      <x/>
    </i>
  </rowItems>
  <colItems count="1">
    <i/>
  </colItems>
  <dataFields count="1">
    <dataField name="Sum of Accounted Applied Am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BE757-1114-435A-9C1D-1CB955587F0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11">
    <pivotField compact="0" numFmtId="14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20">
        <item x="18"/>
        <item x="1"/>
        <item x="2"/>
        <item x="3"/>
        <item x="4"/>
        <item x="5"/>
        <item x="6"/>
        <item x="0"/>
        <item x="7"/>
        <item x="9"/>
        <item x="8"/>
        <item x="11"/>
        <item x="10"/>
        <item x="13"/>
        <item x="14"/>
        <item x="12"/>
        <item x="15"/>
        <item x="16"/>
        <item x="17"/>
        <item t="default"/>
      </items>
    </pivotField>
    <pivotField compact="0" numFmtId="4" outline="0" showAll="0"/>
    <pivotField compact="0" numFmtId="4" outline="0" showAll="0"/>
    <pivotField compact="0" outline="0" showAll="0"/>
    <pivotField compact="0" outline="0" showAll="0"/>
    <pivotField compact="0" outline="0" showAll="0"/>
    <pivotField dataField="1" compact="0" numFmtId="4" outline="0" showAll="0"/>
  </pivotFields>
  <rowFields count="2">
    <field x="1"/>
    <field x="4"/>
  </rowFields>
  <rowItems count="22">
    <i>
      <x/>
      <x v="7"/>
    </i>
    <i r="1">
      <x v="9"/>
    </i>
    <i r="1">
      <x v="1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"/>
    </i>
    <i t="grand">
      <x/>
    </i>
  </rowItems>
  <colItems count="1">
    <i/>
  </colItems>
  <dataFields count="1">
    <dataField name="Sum of Accounted Applied Amount" fld="10" baseField="0" baseItem="0" numFmtId="43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EF90-5576-460C-AA65-72BC6774D477}">
  <dimension ref="A1:M187"/>
  <sheetViews>
    <sheetView topLeftCell="A170" zoomScale="80" zoomScaleNormal="80" workbookViewId="0">
      <selection activeCell="I189" sqref="I189"/>
    </sheetView>
  </sheetViews>
  <sheetFormatPr defaultRowHeight="20" customHeight="1" x14ac:dyDescent="0.25"/>
  <cols>
    <col min="1" max="1" width="22.1796875" style="9" bestFit="1" customWidth="1"/>
    <col min="2" max="2" width="19.08984375" style="7" bestFit="1" customWidth="1"/>
    <col min="3" max="3" width="21.90625" style="7" bestFit="1" customWidth="1"/>
    <col min="4" max="4" width="15.54296875" style="7" bestFit="1" customWidth="1"/>
    <col min="5" max="5" width="22.7265625" style="7" bestFit="1" customWidth="1"/>
    <col min="6" max="6" width="19.453125" style="7" bestFit="1" customWidth="1"/>
    <col min="7" max="7" width="19.6328125" style="7" bestFit="1" customWidth="1"/>
    <col min="8" max="8" width="13.1796875" style="7" bestFit="1" customWidth="1"/>
    <col min="9" max="9" width="15.26953125" style="7" bestFit="1" customWidth="1"/>
    <col min="10" max="10" width="14" style="7" bestFit="1" customWidth="1"/>
    <col min="11" max="11" width="21.90625" style="7" bestFit="1" customWidth="1"/>
    <col min="12" max="16384" width="8.7265625" style="7"/>
  </cols>
  <sheetData>
    <row r="1" spans="1:11" ht="20" customHeight="1" x14ac:dyDescent="0.25">
      <c r="A1" s="19" t="s">
        <v>31</v>
      </c>
    </row>
    <row r="4" spans="1:11" ht="20" customHeight="1" x14ac:dyDescent="0.25">
      <c r="A4" s="20" t="s">
        <v>0</v>
      </c>
      <c r="B4" s="1" t="s">
        <v>1</v>
      </c>
      <c r="C4" s="8" t="s">
        <v>2</v>
      </c>
    </row>
    <row r="5" spans="1:11" s="9" customFormat="1" ht="20" customHeight="1" x14ac:dyDescent="0.25">
      <c r="A5" s="21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H5" s="6" t="s">
        <v>10</v>
      </c>
      <c r="I5" s="6" t="s">
        <v>11</v>
      </c>
      <c r="J5" s="5" t="s">
        <v>12</v>
      </c>
      <c r="K5" s="6" t="s">
        <v>13</v>
      </c>
    </row>
    <row r="6" spans="1:11" ht="20" customHeight="1" x14ac:dyDescent="0.25">
      <c r="A6" s="22">
        <v>44771</v>
      </c>
      <c r="B6" s="2" t="s">
        <v>17</v>
      </c>
      <c r="C6" s="2" t="s">
        <v>18</v>
      </c>
      <c r="D6" s="3" t="s">
        <v>36</v>
      </c>
      <c r="E6" s="3" t="s">
        <v>16</v>
      </c>
      <c r="F6" s="4">
        <v>10762.7</v>
      </c>
      <c r="G6" s="4">
        <v>10762.7</v>
      </c>
      <c r="H6" s="4">
        <v>0</v>
      </c>
      <c r="I6" s="4">
        <v>0</v>
      </c>
      <c r="J6" s="3" t="s">
        <v>2</v>
      </c>
      <c r="K6" s="4">
        <v>10762.7</v>
      </c>
    </row>
    <row r="7" spans="1:11" ht="20" customHeight="1" x14ac:dyDescent="0.25">
      <c r="A7" s="22">
        <v>44771</v>
      </c>
      <c r="B7" s="2" t="s">
        <v>17</v>
      </c>
      <c r="C7" s="2" t="s">
        <v>18</v>
      </c>
      <c r="D7" s="3" t="s">
        <v>19</v>
      </c>
      <c r="E7" s="3" t="s">
        <v>16</v>
      </c>
      <c r="F7" s="4">
        <v>4909.22</v>
      </c>
      <c r="G7" s="4">
        <v>4909.22</v>
      </c>
      <c r="H7" s="4">
        <v>0</v>
      </c>
      <c r="I7" s="4">
        <v>0</v>
      </c>
      <c r="J7" s="3" t="s">
        <v>2</v>
      </c>
      <c r="K7" s="4">
        <v>4909.22</v>
      </c>
    </row>
    <row r="8" spans="1:11" ht="20" customHeight="1" x14ac:dyDescent="0.25">
      <c r="A8" s="22">
        <v>44771</v>
      </c>
      <c r="B8" s="2" t="s">
        <v>14</v>
      </c>
      <c r="C8" s="2" t="s">
        <v>15</v>
      </c>
      <c r="D8" s="3" t="s">
        <v>20</v>
      </c>
      <c r="E8" s="3" t="s">
        <v>21</v>
      </c>
      <c r="F8" s="4">
        <v>9743.0300000000007</v>
      </c>
      <c r="G8" s="4">
        <v>573.79</v>
      </c>
      <c r="H8" s="4">
        <v>0</v>
      </c>
      <c r="I8" s="4">
        <v>0</v>
      </c>
      <c r="J8" s="3" t="s">
        <v>2</v>
      </c>
      <c r="K8" s="4">
        <v>573.79</v>
      </c>
    </row>
    <row r="9" spans="1:11" ht="20" customHeight="1" x14ac:dyDescent="0.25">
      <c r="A9" s="22">
        <v>44771</v>
      </c>
      <c r="B9" s="2" t="s">
        <v>14</v>
      </c>
      <c r="C9" s="2" t="s">
        <v>15</v>
      </c>
      <c r="D9" s="3" t="s">
        <v>20</v>
      </c>
      <c r="E9" s="3" t="s">
        <v>22</v>
      </c>
      <c r="F9" s="4">
        <v>9743.0300000000007</v>
      </c>
      <c r="G9" s="4">
        <v>1376.54</v>
      </c>
      <c r="H9" s="4">
        <v>0</v>
      </c>
      <c r="I9" s="4">
        <v>0</v>
      </c>
      <c r="J9" s="3" t="s">
        <v>2</v>
      </c>
      <c r="K9" s="4">
        <v>1376.54</v>
      </c>
    </row>
    <row r="10" spans="1:11" ht="20" customHeight="1" x14ac:dyDescent="0.25">
      <c r="A10" s="22">
        <v>44771</v>
      </c>
      <c r="B10" s="2" t="s">
        <v>14</v>
      </c>
      <c r="C10" s="2" t="s">
        <v>15</v>
      </c>
      <c r="D10" s="3" t="s">
        <v>20</v>
      </c>
      <c r="E10" s="3" t="s">
        <v>23</v>
      </c>
      <c r="F10" s="4">
        <v>9743.0300000000007</v>
      </c>
      <c r="G10" s="4">
        <v>1042.3900000000001</v>
      </c>
      <c r="H10" s="4">
        <v>0</v>
      </c>
      <c r="I10" s="4">
        <v>0</v>
      </c>
      <c r="J10" s="3" t="s">
        <v>2</v>
      </c>
      <c r="K10" s="4">
        <v>1042.3900000000001</v>
      </c>
    </row>
    <row r="11" spans="1:11" ht="20" customHeight="1" x14ac:dyDescent="0.25">
      <c r="A11" s="22">
        <v>44771</v>
      </c>
      <c r="B11" s="2" t="s">
        <v>14</v>
      </c>
      <c r="C11" s="2" t="s">
        <v>15</v>
      </c>
      <c r="D11" s="3" t="s">
        <v>20</v>
      </c>
      <c r="E11" s="3" t="s">
        <v>24</v>
      </c>
      <c r="F11" s="4">
        <v>9743.0300000000007</v>
      </c>
      <c r="G11" s="4">
        <v>304.19</v>
      </c>
      <c r="H11" s="4">
        <v>0</v>
      </c>
      <c r="I11" s="4">
        <v>0</v>
      </c>
      <c r="J11" s="3" t="s">
        <v>2</v>
      </c>
      <c r="K11" s="4">
        <v>304.19</v>
      </c>
    </row>
    <row r="12" spans="1:11" ht="20" customHeight="1" x14ac:dyDescent="0.25">
      <c r="A12" s="22">
        <v>44771</v>
      </c>
      <c r="B12" s="2" t="s">
        <v>14</v>
      </c>
      <c r="C12" s="2" t="s">
        <v>15</v>
      </c>
      <c r="D12" s="3" t="s">
        <v>20</v>
      </c>
      <c r="E12" s="3" t="s">
        <v>25</v>
      </c>
      <c r="F12" s="4">
        <v>9743.0300000000007</v>
      </c>
      <c r="G12" s="4">
        <v>874.98</v>
      </c>
      <c r="H12" s="4">
        <v>0</v>
      </c>
      <c r="I12" s="4">
        <v>0</v>
      </c>
      <c r="J12" s="3" t="s">
        <v>2</v>
      </c>
      <c r="K12" s="4">
        <v>874.98</v>
      </c>
    </row>
    <row r="13" spans="1:11" ht="20" customHeight="1" x14ac:dyDescent="0.25">
      <c r="A13" s="22">
        <v>44771</v>
      </c>
      <c r="B13" s="2" t="s">
        <v>14</v>
      </c>
      <c r="C13" s="2" t="s">
        <v>15</v>
      </c>
      <c r="D13" s="3" t="s">
        <v>20</v>
      </c>
      <c r="E13" s="3" t="s">
        <v>26</v>
      </c>
      <c r="F13" s="4">
        <v>9743.0300000000007</v>
      </c>
      <c r="G13" s="4">
        <v>1341.2</v>
      </c>
      <c r="H13" s="4">
        <v>0</v>
      </c>
      <c r="I13" s="4">
        <v>0</v>
      </c>
      <c r="J13" s="3" t="s">
        <v>2</v>
      </c>
      <c r="K13" s="4">
        <v>1341.2</v>
      </c>
    </row>
    <row r="14" spans="1:11" ht="20" customHeight="1" x14ac:dyDescent="0.25">
      <c r="A14" s="22">
        <v>44771</v>
      </c>
      <c r="B14" s="2" t="s">
        <v>14</v>
      </c>
      <c r="C14" s="2" t="s">
        <v>15</v>
      </c>
      <c r="D14" s="3" t="s">
        <v>20</v>
      </c>
      <c r="E14" s="3" t="s">
        <v>27</v>
      </c>
      <c r="F14" s="4">
        <v>9743.0300000000007</v>
      </c>
      <c r="G14" s="4">
        <v>4229.9399999999996</v>
      </c>
      <c r="H14" s="4">
        <v>0</v>
      </c>
      <c r="I14" s="4">
        <v>0</v>
      </c>
      <c r="J14" s="3" t="s">
        <v>2</v>
      </c>
      <c r="K14" s="4">
        <v>4229.9399999999996</v>
      </c>
    </row>
    <row r="15" spans="1:11" ht="20" customHeight="1" x14ac:dyDescent="0.25">
      <c r="A15" s="22">
        <v>44771</v>
      </c>
      <c r="B15" s="2" t="s">
        <v>14</v>
      </c>
      <c r="C15" s="2" t="s">
        <v>15</v>
      </c>
      <c r="D15" s="3" t="s">
        <v>28</v>
      </c>
      <c r="E15" s="3" t="s">
        <v>21</v>
      </c>
      <c r="F15" s="4">
        <v>11034.21</v>
      </c>
      <c r="G15" s="4">
        <v>173.4</v>
      </c>
      <c r="H15" s="4">
        <v>0</v>
      </c>
      <c r="I15" s="4">
        <v>0</v>
      </c>
      <c r="J15" s="3" t="s">
        <v>2</v>
      </c>
      <c r="K15" s="4">
        <v>173.4</v>
      </c>
    </row>
    <row r="16" spans="1:11" ht="20" customHeight="1" x14ac:dyDescent="0.25">
      <c r="A16" s="22">
        <v>44771</v>
      </c>
      <c r="B16" s="2" t="s">
        <v>14</v>
      </c>
      <c r="C16" s="2" t="s">
        <v>15</v>
      </c>
      <c r="D16" s="3" t="s">
        <v>28</v>
      </c>
      <c r="E16" s="3" t="s">
        <v>22</v>
      </c>
      <c r="F16" s="4">
        <v>11034.21</v>
      </c>
      <c r="G16" s="4">
        <v>183.19</v>
      </c>
      <c r="H16" s="4">
        <v>0</v>
      </c>
      <c r="I16" s="4">
        <v>0</v>
      </c>
      <c r="J16" s="3" t="s">
        <v>2</v>
      </c>
      <c r="K16" s="4">
        <v>183.19</v>
      </c>
    </row>
    <row r="17" spans="1:11" ht="20" customHeight="1" x14ac:dyDescent="0.25">
      <c r="A17" s="22">
        <v>44771</v>
      </c>
      <c r="B17" s="2" t="s">
        <v>14</v>
      </c>
      <c r="C17" s="2" t="s">
        <v>15</v>
      </c>
      <c r="D17" s="3" t="s">
        <v>28</v>
      </c>
      <c r="E17" s="3" t="s">
        <v>23</v>
      </c>
      <c r="F17" s="4">
        <v>11034.21</v>
      </c>
      <c r="G17" s="4">
        <v>630.55999999999995</v>
      </c>
      <c r="H17" s="4">
        <v>0</v>
      </c>
      <c r="I17" s="4">
        <v>0</v>
      </c>
      <c r="J17" s="3" t="s">
        <v>2</v>
      </c>
      <c r="K17" s="4">
        <v>630.55999999999995</v>
      </c>
    </row>
    <row r="18" spans="1:11" ht="20" customHeight="1" x14ac:dyDescent="0.25">
      <c r="A18" s="22">
        <v>44771</v>
      </c>
      <c r="B18" s="2" t="s">
        <v>14</v>
      </c>
      <c r="C18" s="2" t="s">
        <v>15</v>
      </c>
      <c r="D18" s="3" t="s">
        <v>28</v>
      </c>
      <c r="E18" s="3" t="s">
        <v>24</v>
      </c>
      <c r="F18" s="4">
        <v>11034.21</v>
      </c>
      <c r="G18" s="4">
        <v>141</v>
      </c>
      <c r="H18" s="4">
        <v>0</v>
      </c>
      <c r="I18" s="4">
        <v>0</v>
      </c>
      <c r="J18" s="3" t="s">
        <v>2</v>
      </c>
      <c r="K18" s="4">
        <v>141</v>
      </c>
    </row>
    <row r="19" spans="1:11" ht="20" customHeight="1" x14ac:dyDescent="0.25">
      <c r="A19" s="22">
        <v>44771</v>
      </c>
      <c r="B19" s="2" t="s">
        <v>14</v>
      </c>
      <c r="C19" s="2" t="s">
        <v>15</v>
      </c>
      <c r="D19" s="3" t="s">
        <v>28</v>
      </c>
      <c r="E19" s="3" t="s">
        <v>25</v>
      </c>
      <c r="F19" s="4">
        <v>11034.21</v>
      </c>
      <c r="G19" s="4">
        <v>525.67999999999995</v>
      </c>
      <c r="H19" s="4">
        <v>0</v>
      </c>
      <c r="I19" s="4">
        <v>0</v>
      </c>
      <c r="J19" s="3" t="s">
        <v>2</v>
      </c>
      <c r="K19" s="4">
        <v>525.67999999999995</v>
      </c>
    </row>
    <row r="20" spans="1:11" ht="20" customHeight="1" x14ac:dyDescent="0.25">
      <c r="A20" s="22">
        <v>44771</v>
      </c>
      <c r="B20" s="2" t="s">
        <v>14</v>
      </c>
      <c r="C20" s="2" t="s">
        <v>15</v>
      </c>
      <c r="D20" s="3" t="s">
        <v>28</v>
      </c>
      <c r="E20" s="3" t="s">
        <v>26</v>
      </c>
      <c r="F20" s="4">
        <v>11034.21</v>
      </c>
      <c r="G20" s="4">
        <v>1128.2</v>
      </c>
      <c r="H20" s="4">
        <v>0</v>
      </c>
      <c r="I20" s="4">
        <v>0</v>
      </c>
      <c r="J20" s="3" t="s">
        <v>2</v>
      </c>
      <c r="K20" s="4">
        <v>1128.2</v>
      </c>
    </row>
    <row r="21" spans="1:11" ht="20" customHeight="1" x14ac:dyDescent="0.25">
      <c r="A21" s="22">
        <v>44771</v>
      </c>
      <c r="B21" s="2" t="s">
        <v>14</v>
      </c>
      <c r="C21" s="2" t="s">
        <v>15</v>
      </c>
      <c r="D21" s="3" t="s">
        <v>28</v>
      </c>
      <c r="E21" s="3" t="s">
        <v>27</v>
      </c>
      <c r="F21" s="4">
        <v>11034.21</v>
      </c>
      <c r="G21" s="4">
        <v>8252.18</v>
      </c>
      <c r="H21" s="4">
        <v>0</v>
      </c>
      <c r="I21" s="4">
        <v>0</v>
      </c>
      <c r="J21" s="3" t="s">
        <v>2</v>
      </c>
      <c r="K21" s="4">
        <v>8252.18</v>
      </c>
    </row>
    <row r="22" spans="1:11" ht="20" customHeight="1" x14ac:dyDescent="0.25">
      <c r="A22" s="22">
        <v>44771</v>
      </c>
      <c r="B22" s="2" t="s">
        <v>14</v>
      </c>
      <c r="C22" s="2" t="s">
        <v>15</v>
      </c>
      <c r="D22" s="3" t="s">
        <v>29</v>
      </c>
      <c r="E22" s="3" t="s">
        <v>24</v>
      </c>
      <c r="F22" s="4">
        <v>26157.35</v>
      </c>
      <c r="G22" s="4">
        <v>335.58</v>
      </c>
      <c r="H22" s="4">
        <v>0</v>
      </c>
      <c r="I22" s="4">
        <v>0</v>
      </c>
      <c r="J22" s="3" t="s">
        <v>2</v>
      </c>
      <c r="K22" s="4">
        <v>335.58</v>
      </c>
    </row>
    <row r="23" spans="1:11" ht="20" customHeight="1" x14ac:dyDescent="0.25">
      <c r="A23" s="22">
        <v>44771</v>
      </c>
      <c r="B23" s="2" t="s">
        <v>14</v>
      </c>
      <c r="C23" s="2" t="s">
        <v>15</v>
      </c>
      <c r="D23" s="3" t="s">
        <v>29</v>
      </c>
      <c r="E23" s="3" t="s">
        <v>25</v>
      </c>
      <c r="F23" s="4">
        <v>26157.35</v>
      </c>
      <c r="G23" s="4">
        <v>926.85</v>
      </c>
      <c r="H23" s="4">
        <v>0</v>
      </c>
      <c r="I23" s="4">
        <v>0</v>
      </c>
      <c r="J23" s="3" t="s">
        <v>2</v>
      </c>
      <c r="K23" s="4">
        <v>926.85</v>
      </c>
    </row>
    <row r="24" spans="1:11" ht="20" customHeight="1" x14ac:dyDescent="0.25">
      <c r="A24" s="22">
        <v>44771</v>
      </c>
      <c r="B24" s="2" t="s">
        <v>14</v>
      </c>
      <c r="C24" s="2" t="s">
        <v>15</v>
      </c>
      <c r="D24" s="3" t="s">
        <v>29</v>
      </c>
      <c r="E24" s="3" t="s">
        <v>26</v>
      </c>
      <c r="F24" s="4">
        <v>26157.35</v>
      </c>
      <c r="G24" s="4">
        <v>1672.29</v>
      </c>
      <c r="H24" s="4">
        <v>0</v>
      </c>
      <c r="I24" s="4">
        <v>0</v>
      </c>
      <c r="J24" s="3" t="s">
        <v>2</v>
      </c>
      <c r="K24" s="4">
        <v>1672.29</v>
      </c>
    </row>
    <row r="25" spans="1:11" ht="20" customHeight="1" x14ac:dyDescent="0.25">
      <c r="A25" s="22">
        <v>44771</v>
      </c>
      <c r="B25" s="2" t="s">
        <v>14</v>
      </c>
      <c r="C25" s="2" t="s">
        <v>15</v>
      </c>
      <c r="D25" s="3" t="s">
        <v>29</v>
      </c>
      <c r="E25" s="3" t="s">
        <v>27</v>
      </c>
      <c r="F25" s="4">
        <v>26157.35</v>
      </c>
      <c r="G25" s="4">
        <v>23222.63</v>
      </c>
      <c r="H25" s="4">
        <v>0</v>
      </c>
      <c r="I25" s="4">
        <v>0</v>
      </c>
      <c r="J25" s="3" t="s">
        <v>2</v>
      </c>
      <c r="K25" s="4">
        <v>23222.63</v>
      </c>
    </row>
    <row r="26" spans="1:11" ht="20" customHeight="1" x14ac:dyDescent="0.25">
      <c r="A26" s="22">
        <v>44771</v>
      </c>
      <c r="B26" s="2" t="s">
        <v>14</v>
      </c>
      <c r="C26" s="2" t="s">
        <v>15</v>
      </c>
      <c r="D26" s="3" t="s">
        <v>30</v>
      </c>
      <c r="E26" s="3" t="s">
        <v>21</v>
      </c>
      <c r="F26" s="4">
        <v>56018.92</v>
      </c>
      <c r="G26" s="4">
        <v>1551.36</v>
      </c>
      <c r="H26" s="4">
        <v>0</v>
      </c>
      <c r="I26" s="4">
        <v>0</v>
      </c>
      <c r="J26" s="3" t="s">
        <v>2</v>
      </c>
      <c r="K26" s="4">
        <v>1551.36</v>
      </c>
    </row>
    <row r="27" spans="1:11" ht="20" customHeight="1" x14ac:dyDescent="0.25">
      <c r="A27" s="22">
        <v>44771</v>
      </c>
      <c r="B27" s="2" t="s">
        <v>14</v>
      </c>
      <c r="C27" s="2" t="s">
        <v>15</v>
      </c>
      <c r="D27" s="3" t="s">
        <v>30</v>
      </c>
      <c r="E27" s="3" t="s">
        <v>22</v>
      </c>
      <c r="F27" s="4">
        <v>56018.92</v>
      </c>
      <c r="G27" s="4">
        <v>1569.24</v>
      </c>
      <c r="H27" s="4">
        <v>0</v>
      </c>
      <c r="I27" s="4">
        <v>0</v>
      </c>
      <c r="J27" s="3" t="s">
        <v>2</v>
      </c>
      <c r="K27" s="4">
        <v>1569.24</v>
      </c>
    </row>
    <row r="28" spans="1:11" ht="20" customHeight="1" x14ac:dyDescent="0.25">
      <c r="A28" s="22">
        <v>44771</v>
      </c>
      <c r="B28" s="2" t="s">
        <v>14</v>
      </c>
      <c r="C28" s="2" t="s">
        <v>15</v>
      </c>
      <c r="D28" s="3" t="s">
        <v>30</v>
      </c>
      <c r="E28" s="3" t="s">
        <v>23</v>
      </c>
      <c r="F28" s="4">
        <v>56018.92</v>
      </c>
      <c r="G28" s="4">
        <v>4075.31</v>
      </c>
      <c r="H28" s="4">
        <v>0</v>
      </c>
      <c r="I28" s="4">
        <v>0</v>
      </c>
      <c r="J28" s="3" t="s">
        <v>2</v>
      </c>
      <c r="K28" s="4">
        <v>4075.31</v>
      </c>
    </row>
    <row r="29" spans="1:11" ht="20" customHeight="1" x14ac:dyDescent="0.25">
      <c r="A29" s="22">
        <v>44771</v>
      </c>
      <c r="B29" s="2" t="s">
        <v>14</v>
      </c>
      <c r="C29" s="2" t="s">
        <v>15</v>
      </c>
      <c r="D29" s="3" t="s">
        <v>30</v>
      </c>
      <c r="E29" s="3" t="s">
        <v>24</v>
      </c>
      <c r="F29" s="4">
        <v>56018.92</v>
      </c>
      <c r="G29" s="4">
        <v>5192.74</v>
      </c>
      <c r="H29" s="4">
        <v>0</v>
      </c>
      <c r="I29" s="4">
        <v>0</v>
      </c>
      <c r="J29" s="3" t="s">
        <v>2</v>
      </c>
      <c r="K29" s="4">
        <v>5192.74</v>
      </c>
    </row>
    <row r="30" spans="1:11" ht="20" customHeight="1" x14ac:dyDescent="0.25">
      <c r="A30" s="22">
        <v>44771</v>
      </c>
      <c r="B30" s="2" t="s">
        <v>14</v>
      </c>
      <c r="C30" s="2" t="s">
        <v>15</v>
      </c>
      <c r="D30" s="3" t="s">
        <v>30</v>
      </c>
      <c r="E30" s="3" t="s">
        <v>25</v>
      </c>
      <c r="F30" s="4">
        <v>56018.92</v>
      </c>
      <c r="G30" s="4">
        <v>11015.69</v>
      </c>
      <c r="H30" s="4">
        <v>0</v>
      </c>
      <c r="I30" s="4">
        <v>0</v>
      </c>
      <c r="J30" s="3" t="s">
        <v>2</v>
      </c>
      <c r="K30" s="4">
        <v>11015.69</v>
      </c>
    </row>
    <row r="31" spans="1:11" ht="20" customHeight="1" x14ac:dyDescent="0.25">
      <c r="A31" s="22">
        <v>44771</v>
      </c>
      <c r="B31" s="2" t="s">
        <v>14</v>
      </c>
      <c r="C31" s="2" t="s">
        <v>15</v>
      </c>
      <c r="D31" s="3" t="s">
        <v>30</v>
      </c>
      <c r="E31" s="3" t="s">
        <v>26</v>
      </c>
      <c r="F31" s="4">
        <v>56018.92</v>
      </c>
      <c r="G31" s="4">
        <v>12025.15</v>
      </c>
      <c r="H31" s="4">
        <v>0</v>
      </c>
      <c r="I31" s="4">
        <v>0</v>
      </c>
      <c r="J31" s="3" t="s">
        <v>2</v>
      </c>
      <c r="K31" s="4">
        <v>12025.15</v>
      </c>
    </row>
    <row r="32" spans="1:11" ht="20" customHeight="1" x14ac:dyDescent="0.25">
      <c r="A32" s="22">
        <v>44771</v>
      </c>
      <c r="B32" s="2" t="s">
        <v>14</v>
      </c>
      <c r="C32" s="2" t="s">
        <v>15</v>
      </c>
      <c r="D32" s="3" t="s">
        <v>30</v>
      </c>
      <c r="E32" s="3" t="s">
        <v>27</v>
      </c>
      <c r="F32" s="4">
        <v>56018.92</v>
      </c>
      <c r="G32" s="4">
        <v>20589.43</v>
      </c>
      <c r="H32" s="4">
        <v>0</v>
      </c>
      <c r="I32" s="4">
        <v>0</v>
      </c>
      <c r="J32" s="3" t="s">
        <v>2</v>
      </c>
      <c r="K32" s="4">
        <v>20589.43</v>
      </c>
    </row>
    <row r="33" spans="1:13" ht="20" customHeight="1" x14ac:dyDescent="0.25">
      <c r="A33" s="22">
        <v>44784</v>
      </c>
      <c r="B33" s="2" t="s">
        <v>17</v>
      </c>
      <c r="C33" s="2" t="s">
        <v>18</v>
      </c>
      <c r="D33" s="3" t="s">
        <v>43</v>
      </c>
      <c r="E33" s="3" t="s">
        <v>16</v>
      </c>
      <c r="F33" s="4">
        <v>2129.1</v>
      </c>
      <c r="G33" s="4">
        <v>2129.1</v>
      </c>
      <c r="H33" s="4">
        <v>0</v>
      </c>
      <c r="I33" s="4">
        <v>0</v>
      </c>
      <c r="J33" s="3" t="s">
        <v>2</v>
      </c>
      <c r="K33" s="4">
        <v>2129.1</v>
      </c>
      <c r="L33" s="15"/>
      <c r="M33" s="15"/>
    </row>
    <row r="34" spans="1:13" ht="20" customHeight="1" x14ac:dyDescent="0.25">
      <c r="A34" s="22">
        <v>44784</v>
      </c>
      <c r="B34" s="2" t="s">
        <v>17</v>
      </c>
      <c r="C34" s="2" t="s">
        <v>18</v>
      </c>
      <c r="D34" s="3" t="s">
        <v>44</v>
      </c>
      <c r="E34" s="3" t="s">
        <v>16</v>
      </c>
      <c r="F34" s="4">
        <v>9171.7800000000007</v>
      </c>
      <c r="G34" s="4">
        <v>9171.7800000000007</v>
      </c>
      <c r="H34" s="4">
        <v>0</v>
      </c>
      <c r="I34" s="4">
        <v>0</v>
      </c>
      <c r="J34" s="3" t="s">
        <v>2</v>
      </c>
      <c r="K34" s="4">
        <v>9171.7800000000007</v>
      </c>
      <c r="L34" s="15"/>
      <c r="M34" s="15"/>
    </row>
    <row r="35" spans="1:13" ht="20" customHeight="1" x14ac:dyDescent="0.25">
      <c r="A35" s="22">
        <v>44784</v>
      </c>
      <c r="B35" s="2" t="s">
        <v>14</v>
      </c>
      <c r="C35" s="2" t="s">
        <v>15</v>
      </c>
      <c r="D35" s="3" t="s">
        <v>45</v>
      </c>
      <c r="E35" s="3" t="s">
        <v>21</v>
      </c>
      <c r="F35" s="4">
        <v>15673.64</v>
      </c>
      <c r="G35" s="4">
        <v>13.86</v>
      </c>
      <c r="H35" s="4">
        <v>0</v>
      </c>
      <c r="I35" s="4">
        <v>0</v>
      </c>
      <c r="J35" s="3" t="s">
        <v>2</v>
      </c>
      <c r="K35" s="4">
        <v>13.86</v>
      </c>
      <c r="L35" s="15"/>
      <c r="M35" s="15"/>
    </row>
    <row r="36" spans="1:13" ht="20" customHeight="1" x14ac:dyDescent="0.25">
      <c r="A36" s="22">
        <v>44784</v>
      </c>
      <c r="B36" s="2" t="s">
        <v>14</v>
      </c>
      <c r="C36" s="2" t="s">
        <v>15</v>
      </c>
      <c r="D36" s="3" t="s">
        <v>45</v>
      </c>
      <c r="E36" s="3" t="s">
        <v>23</v>
      </c>
      <c r="F36" s="4">
        <v>15673.64</v>
      </c>
      <c r="G36" s="4">
        <v>342.43</v>
      </c>
      <c r="H36" s="4">
        <v>0</v>
      </c>
      <c r="I36" s="4">
        <v>0</v>
      </c>
      <c r="J36" s="3" t="s">
        <v>2</v>
      </c>
      <c r="K36" s="4">
        <v>342.43</v>
      </c>
      <c r="L36" s="15"/>
      <c r="M36" s="15"/>
    </row>
    <row r="37" spans="1:13" ht="20" customHeight="1" x14ac:dyDescent="0.25">
      <c r="A37" s="22">
        <v>44784</v>
      </c>
      <c r="B37" s="2" t="s">
        <v>14</v>
      </c>
      <c r="C37" s="2" t="s">
        <v>15</v>
      </c>
      <c r="D37" s="3" t="s">
        <v>45</v>
      </c>
      <c r="E37" s="3" t="s">
        <v>24</v>
      </c>
      <c r="F37" s="4">
        <v>15673.64</v>
      </c>
      <c r="G37" s="4">
        <v>13.86</v>
      </c>
      <c r="H37" s="4">
        <v>0</v>
      </c>
      <c r="I37" s="4">
        <v>0</v>
      </c>
      <c r="J37" s="3" t="s">
        <v>2</v>
      </c>
      <c r="K37" s="4">
        <v>13.86</v>
      </c>
      <c r="L37" s="15"/>
      <c r="M37" s="15"/>
    </row>
    <row r="38" spans="1:13" ht="20" customHeight="1" x14ac:dyDescent="0.25">
      <c r="A38" s="22">
        <v>44784</v>
      </c>
      <c r="B38" s="2" t="s">
        <v>14</v>
      </c>
      <c r="C38" s="2" t="s">
        <v>15</v>
      </c>
      <c r="D38" s="3" t="s">
        <v>45</v>
      </c>
      <c r="E38" s="3" t="s">
        <v>25</v>
      </c>
      <c r="F38" s="4">
        <v>15673.64</v>
      </c>
      <c r="G38" s="4">
        <v>613.73</v>
      </c>
      <c r="H38" s="4">
        <v>0</v>
      </c>
      <c r="I38" s="4">
        <v>0</v>
      </c>
      <c r="J38" s="3" t="s">
        <v>2</v>
      </c>
      <c r="K38" s="4">
        <v>613.73</v>
      </c>
      <c r="L38" s="15"/>
      <c r="M38" s="15"/>
    </row>
    <row r="39" spans="1:13" ht="20" customHeight="1" x14ac:dyDescent="0.25">
      <c r="A39" s="22">
        <v>44784</v>
      </c>
      <c r="B39" s="2" t="s">
        <v>14</v>
      </c>
      <c r="C39" s="2" t="s">
        <v>15</v>
      </c>
      <c r="D39" s="3" t="s">
        <v>45</v>
      </c>
      <c r="E39" s="3" t="s">
        <v>26</v>
      </c>
      <c r="F39" s="4">
        <v>15673.64</v>
      </c>
      <c r="G39" s="4">
        <v>1144.47</v>
      </c>
      <c r="H39" s="4">
        <v>0</v>
      </c>
      <c r="I39" s="4">
        <v>0</v>
      </c>
      <c r="J39" s="3" t="s">
        <v>2</v>
      </c>
      <c r="K39" s="4">
        <v>1144.47</v>
      </c>
      <c r="L39" s="15"/>
      <c r="M39" s="15"/>
    </row>
    <row r="40" spans="1:13" ht="20" customHeight="1" x14ac:dyDescent="0.25">
      <c r="A40" s="22">
        <v>44784</v>
      </c>
      <c r="B40" s="2" t="s">
        <v>14</v>
      </c>
      <c r="C40" s="2" t="s">
        <v>15</v>
      </c>
      <c r="D40" s="3" t="s">
        <v>45</v>
      </c>
      <c r="E40" s="3" t="s">
        <v>27</v>
      </c>
      <c r="F40" s="4">
        <v>15673.64</v>
      </c>
      <c r="G40" s="4">
        <v>13545.29</v>
      </c>
      <c r="H40" s="4">
        <v>0</v>
      </c>
      <c r="I40" s="4">
        <v>0</v>
      </c>
      <c r="J40" s="3" t="s">
        <v>2</v>
      </c>
      <c r="K40" s="4">
        <v>13545.29</v>
      </c>
      <c r="L40" s="15"/>
      <c r="M40" s="15"/>
    </row>
    <row r="41" spans="1:13" ht="20" customHeight="1" x14ac:dyDescent="0.25">
      <c r="A41" s="22">
        <v>44799</v>
      </c>
      <c r="B41" s="2" t="s">
        <v>14</v>
      </c>
      <c r="C41" s="2" t="s">
        <v>15</v>
      </c>
      <c r="D41" s="3" t="s">
        <v>46</v>
      </c>
      <c r="E41" s="3" t="s">
        <v>21</v>
      </c>
      <c r="F41" s="4">
        <v>24072.95</v>
      </c>
      <c r="G41" s="4">
        <v>3735.77</v>
      </c>
      <c r="H41" s="4">
        <v>0</v>
      </c>
      <c r="I41" s="4">
        <v>0</v>
      </c>
      <c r="J41" s="3" t="s">
        <v>2</v>
      </c>
      <c r="K41" s="4">
        <v>3735.77</v>
      </c>
      <c r="L41" s="15"/>
      <c r="M41" s="15"/>
    </row>
    <row r="42" spans="1:13" ht="20" customHeight="1" x14ac:dyDescent="0.25">
      <c r="A42" s="22">
        <v>44799</v>
      </c>
      <c r="B42" s="2" t="s">
        <v>14</v>
      </c>
      <c r="C42" s="2" t="s">
        <v>15</v>
      </c>
      <c r="D42" s="3" t="s">
        <v>46</v>
      </c>
      <c r="E42" s="3" t="s">
        <v>22</v>
      </c>
      <c r="F42" s="4">
        <v>24072.95</v>
      </c>
      <c r="G42" s="4">
        <v>3788.47</v>
      </c>
      <c r="H42" s="4">
        <v>0</v>
      </c>
      <c r="I42" s="4">
        <v>0</v>
      </c>
      <c r="J42" s="3" t="s">
        <v>2</v>
      </c>
      <c r="K42" s="4">
        <v>3788.47</v>
      </c>
      <c r="L42" s="15"/>
      <c r="M42" s="15"/>
    </row>
    <row r="43" spans="1:13" ht="20" customHeight="1" x14ac:dyDescent="0.25">
      <c r="A43" s="22">
        <v>44799</v>
      </c>
      <c r="B43" s="2" t="s">
        <v>14</v>
      </c>
      <c r="C43" s="2" t="s">
        <v>15</v>
      </c>
      <c r="D43" s="3" t="s">
        <v>46</v>
      </c>
      <c r="E43" s="3" t="s">
        <v>23</v>
      </c>
      <c r="F43" s="4">
        <v>24072.95</v>
      </c>
      <c r="G43" s="4">
        <v>5120.8</v>
      </c>
      <c r="H43" s="4">
        <v>0</v>
      </c>
      <c r="I43" s="4">
        <v>0</v>
      </c>
      <c r="J43" s="3" t="s">
        <v>2</v>
      </c>
      <c r="K43" s="4">
        <v>5120.8</v>
      </c>
      <c r="L43" s="15"/>
      <c r="M43" s="15"/>
    </row>
    <row r="44" spans="1:13" ht="20" customHeight="1" x14ac:dyDescent="0.25">
      <c r="A44" s="22">
        <v>44799</v>
      </c>
      <c r="B44" s="2" t="s">
        <v>14</v>
      </c>
      <c r="C44" s="2" t="s">
        <v>15</v>
      </c>
      <c r="D44" s="3" t="s">
        <v>46</v>
      </c>
      <c r="E44" s="3" t="s">
        <v>24</v>
      </c>
      <c r="F44" s="4">
        <v>24072.95</v>
      </c>
      <c r="G44" s="4">
        <v>3682.58</v>
      </c>
      <c r="H44" s="4">
        <v>0</v>
      </c>
      <c r="I44" s="4">
        <v>0</v>
      </c>
      <c r="J44" s="3" t="s">
        <v>2</v>
      </c>
      <c r="K44" s="4">
        <v>3682.58</v>
      </c>
      <c r="L44" s="15"/>
      <c r="M44" s="15"/>
    </row>
    <row r="45" spans="1:13" ht="20" customHeight="1" x14ac:dyDescent="0.25">
      <c r="A45" s="22">
        <v>44799</v>
      </c>
      <c r="B45" s="2" t="s">
        <v>14</v>
      </c>
      <c r="C45" s="2" t="s">
        <v>15</v>
      </c>
      <c r="D45" s="3" t="s">
        <v>46</v>
      </c>
      <c r="E45" s="3" t="s">
        <v>25</v>
      </c>
      <c r="F45" s="4">
        <v>24072.95</v>
      </c>
      <c r="G45" s="4">
        <v>10883.23</v>
      </c>
      <c r="H45" s="4">
        <v>0</v>
      </c>
      <c r="I45" s="4">
        <v>0</v>
      </c>
      <c r="J45" s="3" t="s">
        <v>2</v>
      </c>
      <c r="K45" s="4">
        <v>10883.23</v>
      </c>
      <c r="L45" s="15"/>
      <c r="M45" s="15"/>
    </row>
    <row r="46" spans="1:13" ht="20" customHeight="1" x14ac:dyDescent="0.25">
      <c r="A46" s="22">
        <v>44799</v>
      </c>
      <c r="B46" s="2" t="s">
        <v>14</v>
      </c>
      <c r="C46" s="2" t="s">
        <v>15</v>
      </c>
      <c r="D46" s="3" t="s">
        <v>46</v>
      </c>
      <c r="E46" s="3" t="s">
        <v>26</v>
      </c>
      <c r="F46" s="4">
        <v>24072.95</v>
      </c>
      <c r="G46" s="4">
        <v>7951.65</v>
      </c>
      <c r="H46" s="4">
        <v>0</v>
      </c>
      <c r="I46" s="4">
        <v>0</v>
      </c>
      <c r="J46" s="3" t="s">
        <v>2</v>
      </c>
      <c r="K46" s="4">
        <v>7951.65</v>
      </c>
      <c r="L46" s="15"/>
      <c r="M46" s="15"/>
    </row>
    <row r="47" spans="1:13" ht="20" customHeight="1" x14ac:dyDescent="0.25">
      <c r="A47" s="22">
        <v>44799</v>
      </c>
      <c r="B47" s="2" t="s">
        <v>14</v>
      </c>
      <c r="C47" s="2" t="s">
        <v>15</v>
      </c>
      <c r="D47" s="3" t="s">
        <v>46</v>
      </c>
      <c r="E47" s="3" t="s">
        <v>47</v>
      </c>
      <c r="F47" s="4">
        <v>24072.95</v>
      </c>
      <c r="G47" s="4">
        <v>-11089.55</v>
      </c>
      <c r="H47" s="4">
        <v>0</v>
      </c>
      <c r="I47" s="4">
        <v>0</v>
      </c>
      <c r="J47" s="3" t="s">
        <v>2</v>
      </c>
      <c r="K47" s="4">
        <v>-11089.55</v>
      </c>
      <c r="L47" s="15"/>
      <c r="M47" s="15"/>
    </row>
    <row r="48" spans="1:13" ht="20" customHeight="1" x14ac:dyDescent="0.25">
      <c r="A48" s="22">
        <v>44804</v>
      </c>
      <c r="B48" s="2" t="s">
        <v>17</v>
      </c>
      <c r="C48" s="2" t="s">
        <v>18</v>
      </c>
      <c r="D48" s="3" t="s">
        <v>48</v>
      </c>
      <c r="E48" s="3" t="s">
        <v>16</v>
      </c>
      <c r="F48" s="4">
        <v>7483.01</v>
      </c>
      <c r="G48" s="4">
        <v>7483.01</v>
      </c>
      <c r="H48" s="4">
        <v>0</v>
      </c>
      <c r="I48" s="4">
        <v>0</v>
      </c>
      <c r="J48" s="3" t="s">
        <v>2</v>
      </c>
      <c r="K48" s="4">
        <v>7483.01</v>
      </c>
      <c r="L48" s="15"/>
      <c r="M48" s="15"/>
    </row>
    <row r="49" spans="1:13" ht="20" customHeight="1" x14ac:dyDescent="0.25">
      <c r="A49" s="22">
        <v>44804</v>
      </c>
      <c r="B49" s="2" t="s">
        <v>17</v>
      </c>
      <c r="C49" s="2" t="s">
        <v>18</v>
      </c>
      <c r="D49" s="3" t="s">
        <v>49</v>
      </c>
      <c r="E49" s="3" t="s">
        <v>16</v>
      </c>
      <c r="F49" s="4">
        <v>3101.12</v>
      </c>
      <c r="G49" s="4">
        <v>3101.12</v>
      </c>
      <c r="H49" s="4">
        <v>0</v>
      </c>
      <c r="I49" s="4">
        <v>0</v>
      </c>
      <c r="J49" s="3" t="s">
        <v>2</v>
      </c>
      <c r="K49" s="4">
        <v>3101.12</v>
      </c>
      <c r="L49" s="15"/>
      <c r="M49" s="15"/>
    </row>
    <row r="50" spans="1:13" ht="20" customHeight="1" x14ac:dyDescent="0.25">
      <c r="A50" s="22">
        <v>44804</v>
      </c>
      <c r="B50" s="2" t="s">
        <v>17</v>
      </c>
      <c r="C50" s="2" t="s">
        <v>18</v>
      </c>
      <c r="D50" s="3" t="s">
        <v>50</v>
      </c>
      <c r="E50" s="3" t="s">
        <v>16</v>
      </c>
      <c r="F50" s="4">
        <v>1790.95</v>
      </c>
      <c r="G50" s="4">
        <v>1790.95</v>
      </c>
      <c r="H50" s="4">
        <v>0</v>
      </c>
      <c r="I50" s="4">
        <v>0</v>
      </c>
      <c r="J50" s="3" t="s">
        <v>2</v>
      </c>
      <c r="K50" s="4">
        <v>1790.95</v>
      </c>
      <c r="L50" s="15"/>
      <c r="M50" s="15"/>
    </row>
    <row r="51" spans="1:13" ht="20" customHeight="1" x14ac:dyDescent="0.25">
      <c r="A51" s="22">
        <v>44834</v>
      </c>
      <c r="B51" s="2" t="s">
        <v>17</v>
      </c>
      <c r="C51" s="2" t="s">
        <v>18</v>
      </c>
      <c r="D51" s="3" t="s">
        <v>52</v>
      </c>
      <c r="E51" s="3" t="s">
        <v>53</v>
      </c>
      <c r="F51" s="4">
        <v>9062.5300000000007</v>
      </c>
      <c r="G51" s="4">
        <v>8309.7000000000007</v>
      </c>
      <c r="H51" s="4">
        <v>0</v>
      </c>
      <c r="I51" s="4">
        <v>0</v>
      </c>
      <c r="J51" s="3" t="s">
        <v>2</v>
      </c>
      <c r="K51" s="4">
        <v>8309.7000000000007</v>
      </c>
      <c r="L51" s="15"/>
    </row>
    <row r="52" spans="1:13" ht="20" customHeight="1" x14ac:dyDescent="0.25">
      <c r="A52" s="22">
        <v>44834</v>
      </c>
      <c r="B52" s="2" t="s">
        <v>17</v>
      </c>
      <c r="C52" s="2" t="s">
        <v>18</v>
      </c>
      <c r="D52" s="3" t="s">
        <v>52</v>
      </c>
      <c r="E52" s="3" t="s">
        <v>54</v>
      </c>
      <c r="F52" s="4">
        <v>9062.5300000000007</v>
      </c>
      <c r="G52" s="4">
        <v>752.83</v>
      </c>
      <c r="H52" s="4">
        <v>0</v>
      </c>
      <c r="I52" s="4">
        <v>0</v>
      </c>
      <c r="J52" s="3" t="s">
        <v>2</v>
      </c>
      <c r="K52" s="4">
        <v>752.83</v>
      </c>
      <c r="L52" s="15"/>
    </row>
    <row r="53" spans="1:13" ht="20" customHeight="1" x14ac:dyDescent="0.25">
      <c r="A53" s="22">
        <v>44834</v>
      </c>
      <c r="B53" s="2" t="s">
        <v>17</v>
      </c>
      <c r="C53" s="2" t="s">
        <v>18</v>
      </c>
      <c r="D53" s="3" t="s">
        <v>55</v>
      </c>
      <c r="E53" s="3" t="s">
        <v>53</v>
      </c>
      <c r="F53" s="4">
        <v>25794.82</v>
      </c>
      <c r="G53" s="4">
        <v>12749.01</v>
      </c>
      <c r="H53" s="4">
        <v>0</v>
      </c>
      <c r="I53" s="4">
        <v>0</v>
      </c>
      <c r="J53" s="3" t="s">
        <v>2</v>
      </c>
      <c r="K53" s="4">
        <v>12749.01</v>
      </c>
      <c r="L53" s="15"/>
    </row>
    <row r="54" spans="1:13" ht="20" customHeight="1" x14ac:dyDescent="0.25">
      <c r="A54" s="22">
        <v>44834</v>
      </c>
      <c r="B54" s="2" t="s">
        <v>17</v>
      </c>
      <c r="C54" s="2" t="s">
        <v>18</v>
      </c>
      <c r="D54" s="3" t="s">
        <v>55</v>
      </c>
      <c r="E54" s="3" t="s">
        <v>54</v>
      </c>
      <c r="F54" s="4">
        <v>25794.82</v>
      </c>
      <c r="G54" s="4">
        <v>13045.81</v>
      </c>
      <c r="H54" s="4">
        <v>0</v>
      </c>
      <c r="I54" s="4">
        <v>0</v>
      </c>
      <c r="J54" s="3" t="s">
        <v>2</v>
      </c>
      <c r="K54" s="4">
        <v>13045.81</v>
      </c>
      <c r="L54" s="15"/>
    </row>
    <row r="55" spans="1:13" ht="20" customHeight="1" x14ac:dyDescent="0.25">
      <c r="A55" s="22">
        <v>44834</v>
      </c>
      <c r="B55" s="2" t="s">
        <v>17</v>
      </c>
      <c r="C55" s="2" t="s">
        <v>18</v>
      </c>
      <c r="D55" s="3" t="s">
        <v>56</v>
      </c>
      <c r="E55" s="3" t="s">
        <v>53</v>
      </c>
      <c r="F55" s="4">
        <v>114675.25</v>
      </c>
      <c r="G55" s="4">
        <v>1451.5</v>
      </c>
      <c r="H55" s="4">
        <v>0</v>
      </c>
      <c r="I55" s="4">
        <v>0</v>
      </c>
      <c r="J55" s="3" t="s">
        <v>2</v>
      </c>
      <c r="K55" s="4">
        <v>1451.5</v>
      </c>
      <c r="L55" s="15"/>
    </row>
    <row r="56" spans="1:13" ht="20" customHeight="1" x14ac:dyDescent="0.25">
      <c r="A56" s="22">
        <v>44834</v>
      </c>
      <c r="B56" s="2" t="s">
        <v>17</v>
      </c>
      <c r="C56" s="2" t="s">
        <v>18</v>
      </c>
      <c r="D56" s="3" t="s">
        <v>56</v>
      </c>
      <c r="E56" s="3" t="s">
        <v>54</v>
      </c>
      <c r="F56" s="4">
        <v>114675.25</v>
      </c>
      <c r="G56" s="4">
        <v>113223.75</v>
      </c>
      <c r="H56" s="4">
        <v>0</v>
      </c>
      <c r="I56" s="4">
        <v>0</v>
      </c>
      <c r="J56" s="3" t="s">
        <v>2</v>
      </c>
      <c r="K56" s="4">
        <v>113223.75</v>
      </c>
      <c r="L56" s="15"/>
    </row>
    <row r="57" spans="1:13" ht="20" customHeight="1" x14ac:dyDescent="0.25">
      <c r="A57" s="22">
        <v>44848</v>
      </c>
      <c r="B57" s="2" t="s">
        <v>14</v>
      </c>
      <c r="C57" s="2" t="s">
        <v>15</v>
      </c>
      <c r="D57" s="3" t="s">
        <v>57</v>
      </c>
      <c r="E57" s="3" t="s">
        <v>21</v>
      </c>
      <c r="F57" s="4">
        <v>2521379.89</v>
      </c>
      <c r="G57" s="4">
        <v>525.82000000000005</v>
      </c>
      <c r="H57" s="4">
        <v>0</v>
      </c>
      <c r="I57" s="4">
        <v>0</v>
      </c>
      <c r="J57" s="3" t="s">
        <v>2</v>
      </c>
      <c r="K57" s="4">
        <v>525.82000000000005</v>
      </c>
    </row>
    <row r="58" spans="1:13" ht="20" customHeight="1" x14ac:dyDescent="0.25">
      <c r="A58" s="22">
        <v>44848</v>
      </c>
      <c r="B58" s="2" t="s">
        <v>14</v>
      </c>
      <c r="C58" s="2" t="s">
        <v>15</v>
      </c>
      <c r="D58" s="3" t="s">
        <v>57</v>
      </c>
      <c r="E58" s="3" t="s">
        <v>22</v>
      </c>
      <c r="F58" s="4">
        <v>2521379.89</v>
      </c>
      <c r="G58" s="4">
        <v>367.83</v>
      </c>
      <c r="H58" s="4">
        <v>0</v>
      </c>
      <c r="I58" s="4">
        <v>0</v>
      </c>
      <c r="J58" s="3" t="s">
        <v>2</v>
      </c>
      <c r="K58" s="4">
        <v>367.83</v>
      </c>
    </row>
    <row r="59" spans="1:13" ht="20" customHeight="1" x14ac:dyDescent="0.25">
      <c r="A59" s="22">
        <v>44848</v>
      </c>
      <c r="B59" s="2" t="s">
        <v>14</v>
      </c>
      <c r="C59" s="2" t="s">
        <v>15</v>
      </c>
      <c r="D59" s="3" t="s">
        <v>57</v>
      </c>
      <c r="E59" s="3" t="s">
        <v>23</v>
      </c>
      <c r="F59" s="4">
        <v>2521379.89</v>
      </c>
      <c r="G59" s="4">
        <v>645.36</v>
      </c>
      <c r="H59" s="4">
        <v>0</v>
      </c>
      <c r="I59" s="4">
        <v>0</v>
      </c>
      <c r="J59" s="3" t="s">
        <v>2</v>
      </c>
      <c r="K59" s="4">
        <v>645.36</v>
      </c>
    </row>
    <row r="60" spans="1:13" ht="20" customHeight="1" x14ac:dyDescent="0.25">
      <c r="A60" s="22">
        <v>44848</v>
      </c>
      <c r="B60" s="2" t="s">
        <v>14</v>
      </c>
      <c r="C60" s="2" t="s">
        <v>15</v>
      </c>
      <c r="D60" s="3" t="s">
        <v>57</v>
      </c>
      <c r="E60" s="3" t="s">
        <v>24</v>
      </c>
      <c r="F60" s="4">
        <v>2521379.89</v>
      </c>
      <c r="G60" s="4">
        <v>380.07</v>
      </c>
      <c r="H60" s="4">
        <v>0</v>
      </c>
      <c r="I60" s="4">
        <v>0</v>
      </c>
      <c r="J60" s="3" t="s">
        <v>2</v>
      </c>
      <c r="K60" s="4">
        <v>380.07</v>
      </c>
    </row>
    <row r="61" spans="1:13" ht="20" customHeight="1" x14ac:dyDescent="0.25">
      <c r="A61" s="22">
        <v>44848</v>
      </c>
      <c r="B61" s="2" t="s">
        <v>14</v>
      </c>
      <c r="C61" s="2" t="s">
        <v>15</v>
      </c>
      <c r="D61" s="3" t="s">
        <v>57</v>
      </c>
      <c r="E61" s="3" t="s">
        <v>25</v>
      </c>
      <c r="F61" s="4">
        <v>2521379.89</v>
      </c>
      <c r="G61" s="4">
        <v>4761</v>
      </c>
      <c r="H61" s="4">
        <v>0</v>
      </c>
      <c r="I61" s="4">
        <v>0</v>
      </c>
      <c r="J61" s="3" t="s">
        <v>2</v>
      </c>
      <c r="K61" s="4">
        <v>4761</v>
      </c>
    </row>
    <row r="62" spans="1:13" ht="20" customHeight="1" x14ac:dyDescent="0.25">
      <c r="A62" s="22">
        <v>44848</v>
      </c>
      <c r="B62" s="2" t="s">
        <v>14</v>
      </c>
      <c r="C62" s="2" t="s">
        <v>15</v>
      </c>
      <c r="D62" s="3" t="s">
        <v>57</v>
      </c>
      <c r="E62" s="3" t="s">
        <v>26</v>
      </c>
      <c r="F62" s="4">
        <v>2521379.89</v>
      </c>
      <c r="G62" s="4">
        <v>3519.39</v>
      </c>
      <c r="H62" s="4">
        <v>0</v>
      </c>
      <c r="I62" s="4">
        <v>0</v>
      </c>
      <c r="J62" s="3" t="s">
        <v>2</v>
      </c>
      <c r="K62" s="4">
        <v>3519.39</v>
      </c>
    </row>
    <row r="63" spans="1:13" ht="20" customHeight="1" x14ac:dyDescent="0.25">
      <c r="A63" s="22">
        <v>44848</v>
      </c>
      <c r="B63" s="2" t="s">
        <v>14</v>
      </c>
      <c r="C63" s="2" t="s">
        <v>15</v>
      </c>
      <c r="D63" s="3" t="s">
        <v>57</v>
      </c>
      <c r="E63" s="3" t="s">
        <v>27</v>
      </c>
      <c r="F63" s="4">
        <v>2521379.89</v>
      </c>
      <c r="G63" s="4">
        <v>22289.41</v>
      </c>
      <c r="H63" s="4">
        <v>0</v>
      </c>
      <c r="I63" s="4">
        <v>0</v>
      </c>
      <c r="J63" s="3" t="s">
        <v>2</v>
      </c>
      <c r="K63" s="4">
        <v>22289.41</v>
      </c>
    </row>
    <row r="64" spans="1:13" ht="20" customHeight="1" x14ac:dyDescent="0.25">
      <c r="A64" s="22">
        <v>44848</v>
      </c>
      <c r="B64" s="2" t="s">
        <v>14</v>
      </c>
      <c r="C64" s="2" t="s">
        <v>15</v>
      </c>
      <c r="D64" s="3" t="s">
        <v>57</v>
      </c>
      <c r="E64" s="3" t="s">
        <v>58</v>
      </c>
      <c r="F64" s="4">
        <v>2521379.89</v>
      </c>
      <c r="G64" s="4">
        <v>2489162.67</v>
      </c>
      <c r="H64" s="4">
        <v>0</v>
      </c>
      <c r="I64" s="4">
        <v>0</v>
      </c>
      <c r="J64" s="3" t="s">
        <v>2</v>
      </c>
      <c r="K64" s="4">
        <v>2489162.67</v>
      </c>
    </row>
    <row r="65" spans="1:11" ht="20" customHeight="1" x14ac:dyDescent="0.25">
      <c r="A65" s="22">
        <v>44848</v>
      </c>
      <c r="B65" s="2" t="s">
        <v>14</v>
      </c>
      <c r="C65" s="2" t="s">
        <v>15</v>
      </c>
      <c r="D65" s="3" t="s">
        <v>57</v>
      </c>
      <c r="E65" s="3" t="s">
        <v>59</v>
      </c>
      <c r="F65" s="4">
        <v>2521379.89</v>
      </c>
      <c r="G65" s="4">
        <v>-271.66000000000003</v>
      </c>
      <c r="H65" s="18"/>
      <c r="I65" s="18"/>
      <c r="J65" s="3" t="s">
        <v>2</v>
      </c>
      <c r="K65" s="4">
        <v>-271.66000000000003</v>
      </c>
    </row>
    <row r="66" spans="1:11" ht="20" customHeight="1" x14ac:dyDescent="0.25">
      <c r="A66" s="22">
        <v>44848</v>
      </c>
      <c r="B66" s="2" t="s">
        <v>14</v>
      </c>
      <c r="C66" s="2" t="s">
        <v>15</v>
      </c>
      <c r="D66" s="3" t="s">
        <v>60</v>
      </c>
      <c r="E66" s="3" t="s">
        <v>21</v>
      </c>
      <c r="F66" s="4">
        <v>1911654.34</v>
      </c>
      <c r="G66" s="4">
        <v>329</v>
      </c>
      <c r="H66" s="4">
        <v>0</v>
      </c>
      <c r="I66" s="4">
        <v>0</v>
      </c>
      <c r="J66" s="3" t="s">
        <v>2</v>
      </c>
      <c r="K66" s="4">
        <v>329</v>
      </c>
    </row>
    <row r="67" spans="1:11" ht="20" customHeight="1" x14ac:dyDescent="0.25">
      <c r="A67" s="22">
        <v>44848</v>
      </c>
      <c r="B67" s="2" t="s">
        <v>14</v>
      </c>
      <c r="C67" s="2" t="s">
        <v>15</v>
      </c>
      <c r="D67" s="3" t="s">
        <v>60</v>
      </c>
      <c r="E67" s="3" t="s">
        <v>22</v>
      </c>
      <c r="F67" s="4">
        <v>1911654.34</v>
      </c>
      <c r="G67" s="4">
        <v>334.08</v>
      </c>
      <c r="H67" s="4">
        <v>0</v>
      </c>
      <c r="I67" s="4">
        <v>0</v>
      </c>
      <c r="J67" s="3" t="s">
        <v>2</v>
      </c>
      <c r="K67" s="4">
        <v>334.08</v>
      </c>
    </row>
    <row r="68" spans="1:11" ht="20" customHeight="1" x14ac:dyDescent="0.25">
      <c r="A68" s="22">
        <v>44848</v>
      </c>
      <c r="B68" s="2" t="s">
        <v>14</v>
      </c>
      <c r="C68" s="2" t="s">
        <v>15</v>
      </c>
      <c r="D68" s="3" t="s">
        <v>60</v>
      </c>
      <c r="E68" s="3" t="s">
        <v>23</v>
      </c>
      <c r="F68" s="4">
        <v>1911654.34</v>
      </c>
      <c r="G68" s="4">
        <v>998.63</v>
      </c>
      <c r="H68" s="4">
        <v>0</v>
      </c>
      <c r="I68" s="4">
        <v>0</v>
      </c>
      <c r="J68" s="3" t="s">
        <v>2</v>
      </c>
      <c r="K68" s="4">
        <v>998.63</v>
      </c>
    </row>
    <row r="69" spans="1:11" ht="20" customHeight="1" x14ac:dyDescent="0.25">
      <c r="A69" s="22">
        <v>44848</v>
      </c>
      <c r="B69" s="2" t="s">
        <v>14</v>
      </c>
      <c r="C69" s="2" t="s">
        <v>15</v>
      </c>
      <c r="D69" s="3" t="s">
        <v>60</v>
      </c>
      <c r="E69" s="3" t="s">
        <v>24</v>
      </c>
      <c r="F69" s="4">
        <v>1911654.34</v>
      </c>
      <c r="G69" s="4">
        <v>372.09</v>
      </c>
      <c r="H69" s="4">
        <v>0</v>
      </c>
      <c r="I69" s="4">
        <v>0</v>
      </c>
      <c r="J69" s="3" t="s">
        <v>2</v>
      </c>
      <c r="K69" s="4">
        <v>372.09</v>
      </c>
    </row>
    <row r="70" spans="1:11" ht="20" customHeight="1" x14ac:dyDescent="0.25">
      <c r="A70" s="22">
        <v>44848</v>
      </c>
      <c r="B70" s="2" t="s">
        <v>14</v>
      </c>
      <c r="C70" s="2" t="s">
        <v>15</v>
      </c>
      <c r="D70" s="3" t="s">
        <v>60</v>
      </c>
      <c r="E70" s="3" t="s">
        <v>25</v>
      </c>
      <c r="F70" s="4">
        <v>1911654.34</v>
      </c>
      <c r="G70" s="4">
        <v>737.28</v>
      </c>
      <c r="H70" s="4">
        <v>0</v>
      </c>
      <c r="I70" s="4">
        <v>0</v>
      </c>
      <c r="J70" s="3" t="s">
        <v>2</v>
      </c>
      <c r="K70" s="4">
        <v>737.28</v>
      </c>
    </row>
    <row r="71" spans="1:11" ht="20" customHeight="1" x14ac:dyDescent="0.25">
      <c r="A71" s="22">
        <v>44848</v>
      </c>
      <c r="B71" s="2" t="s">
        <v>14</v>
      </c>
      <c r="C71" s="2" t="s">
        <v>15</v>
      </c>
      <c r="D71" s="3" t="s">
        <v>60</v>
      </c>
      <c r="E71" s="3" t="s">
        <v>26</v>
      </c>
      <c r="F71" s="4">
        <v>1911654.34</v>
      </c>
      <c r="G71" s="4">
        <v>908.18</v>
      </c>
      <c r="H71" s="4">
        <v>0</v>
      </c>
      <c r="I71" s="4">
        <v>0</v>
      </c>
      <c r="J71" s="3" t="s">
        <v>2</v>
      </c>
      <c r="K71" s="4">
        <v>908.18</v>
      </c>
    </row>
    <row r="72" spans="1:11" ht="20" customHeight="1" x14ac:dyDescent="0.25">
      <c r="A72" s="22">
        <v>44848</v>
      </c>
      <c r="B72" s="2" t="s">
        <v>14</v>
      </c>
      <c r="C72" s="2" t="s">
        <v>15</v>
      </c>
      <c r="D72" s="3" t="s">
        <v>60</v>
      </c>
      <c r="E72" s="3" t="s">
        <v>27</v>
      </c>
      <c r="F72" s="4">
        <v>1911654.34</v>
      </c>
      <c r="G72" s="4">
        <v>8943.5400000000009</v>
      </c>
      <c r="H72" s="4">
        <v>0</v>
      </c>
      <c r="I72" s="4">
        <v>0</v>
      </c>
      <c r="J72" s="3" t="s">
        <v>2</v>
      </c>
      <c r="K72" s="4">
        <v>8943.5400000000009</v>
      </c>
    </row>
    <row r="73" spans="1:11" ht="20" customHeight="1" x14ac:dyDescent="0.25">
      <c r="A73" s="22">
        <v>44848</v>
      </c>
      <c r="B73" s="2" t="s">
        <v>14</v>
      </c>
      <c r="C73" s="2" t="s">
        <v>15</v>
      </c>
      <c r="D73" s="3" t="s">
        <v>60</v>
      </c>
      <c r="E73" s="3" t="s">
        <v>58</v>
      </c>
      <c r="F73" s="4">
        <v>1911654.34</v>
      </c>
      <c r="G73" s="4">
        <v>1899031.54</v>
      </c>
      <c r="H73" s="4">
        <v>0</v>
      </c>
      <c r="I73" s="4">
        <v>0</v>
      </c>
      <c r="J73" s="3" t="s">
        <v>2</v>
      </c>
      <c r="K73" s="4">
        <v>1899031.54</v>
      </c>
    </row>
    <row r="74" spans="1:11" ht="20" customHeight="1" x14ac:dyDescent="0.25">
      <c r="A74" s="22">
        <v>44848</v>
      </c>
      <c r="B74" s="2" t="s">
        <v>14</v>
      </c>
      <c r="C74" s="2" t="s">
        <v>15</v>
      </c>
      <c r="D74" s="3" t="s">
        <v>61</v>
      </c>
      <c r="E74" s="3" t="s">
        <v>26</v>
      </c>
      <c r="F74" s="4">
        <v>2106091.2599999998</v>
      </c>
      <c r="G74" s="4">
        <v>5401.89</v>
      </c>
      <c r="H74" s="4">
        <v>0</v>
      </c>
      <c r="I74" s="4">
        <v>0</v>
      </c>
      <c r="J74" s="3" t="s">
        <v>2</v>
      </c>
      <c r="K74" s="4">
        <v>5401.89</v>
      </c>
    </row>
    <row r="75" spans="1:11" ht="20" customHeight="1" x14ac:dyDescent="0.25">
      <c r="A75" s="22">
        <v>44848</v>
      </c>
      <c r="B75" s="2" t="s">
        <v>14</v>
      </c>
      <c r="C75" s="2" t="s">
        <v>15</v>
      </c>
      <c r="D75" s="3" t="s">
        <v>61</v>
      </c>
      <c r="E75" s="3" t="s">
        <v>27</v>
      </c>
      <c r="F75" s="4">
        <v>2106091.2599999998</v>
      </c>
      <c r="G75" s="4">
        <v>40310.19</v>
      </c>
      <c r="H75" s="4">
        <v>0</v>
      </c>
      <c r="I75" s="4">
        <v>0</v>
      </c>
      <c r="J75" s="3" t="s">
        <v>2</v>
      </c>
      <c r="K75" s="4">
        <v>40310.19</v>
      </c>
    </row>
    <row r="76" spans="1:11" ht="20" customHeight="1" x14ac:dyDescent="0.25">
      <c r="A76" s="22">
        <v>44848</v>
      </c>
      <c r="B76" s="2" t="s">
        <v>14</v>
      </c>
      <c r="C76" s="2" t="s">
        <v>15</v>
      </c>
      <c r="D76" s="3" t="s">
        <v>61</v>
      </c>
      <c r="E76" s="3" t="s">
        <v>58</v>
      </c>
      <c r="F76" s="4">
        <v>2106091.2599999998</v>
      </c>
      <c r="G76" s="4">
        <v>2062770.91</v>
      </c>
      <c r="H76" s="4">
        <v>0</v>
      </c>
      <c r="I76" s="4">
        <v>0</v>
      </c>
      <c r="J76" s="3" t="s">
        <v>2</v>
      </c>
      <c r="K76" s="4">
        <v>2062770.91</v>
      </c>
    </row>
    <row r="77" spans="1:11" ht="20" customHeight="1" x14ac:dyDescent="0.25">
      <c r="A77" s="22">
        <v>44848</v>
      </c>
      <c r="B77" s="2" t="s">
        <v>14</v>
      </c>
      <c r="C77" s="2" t="s">
        <v>15</v>
      </c>
      <c r="D77" s="3" t="s">
        <v>61</v>
      </c>
      <c r="E77" s="3" t="s">
        <v>62</v>
      </c>
      <c r="F77" s="4">
        <v>2106091.2599999998</v>
      </c>
      <c r="G77" s="4">
        <v>-186.71</v>
      </c>
      <c r="H77" s="18"/>
      <c r="I77" s="18"/>
      <c r="J77" s="3" t="s">
        <v>2</v>
      </c>
      <c r="K77" s="4">
        <v>-186.71</v>
      </c>
    </row>
    <row r="78" spans="1:11" ht="20" customHeight="1" x14ac:dyDescent="0.25">
      <c r="A78" s="22">
        <v>44848</v>
      </c>
      <c r="B78" s="2" t="s">
        <v>14</v>
      </c>
      <c r="C78" s="2" t="s">
        <v>15</v>
      </c>
      <c r="D78" s="3" t="s">
        <v>61</v>
      </c>
      <c r="E78" s="3" t="s">
        <v>63</v>
      </c>
      <c r="F78" s="4">
        <v>2106091.2599999998</v>
      </c>
      <c r="G78" s="4">
        <v>-939.35</v>
      </c>
      <c r="H78" s="18"/>
      <c r="I78" s="18"/>
      <c r="J78" s="3" t="s">
        <v>2</v>
      </c>
      <c r="K78" s="4">
        <v>-939.35</v>
      </c>
    </row>
    <row r="79" spans="1:11" ht="20" customHeight="1" x14ac:dyDescent="0.25">
      <c r="A79" s="22">
        <v>44848</v>
      </c>
      <c r="B79" s="2" t="s">
        <v>14</v>
      </c>
      <c r="C79" s="2" t="s">
        <v>15</v>
      </c>
      <c r="D79" s="3" t="s">
        <v>61</v>
      </c>
      <c r="E79" s="3" t="s">
        <v>64</v>
      </c>
      <c r="F79" s="4">
        <v>2106091.2599999998</v>
      </c>
      <c r="G79" s="4">
        <v>-0.14000000000000001</v>
      </c>
      <c r="H79" s="18"/>
      <c r="I79" s="18"/>
      <c r="J79" s="3" t="s">
        <v>2</v>
      </c>
      <c r="K79" s="4">
        <v>-0.14000000000000001</v>
      </c>
    </row>
    <row r="80" spans="1:11" ht="20" customHeight="1" x14ac:dyDescent="0.25">
      <c r="A80" s="22">
        <v>44848</v>
      </c>
      <c r="B80" s="2" t="s">
        <v>14</v>
      </c>
      <c r="C80" s="2" t="s">
        <v>15</v>
      </c>
      <c r="D80" s="3" t="s">
        <v>61</v>
      </c>
      <c r="E80" s="3" t="s">
        <v>65</v>
      </c>
      <c r="F80" s="4">
        <v>2106091.2599999998</v>
      </c>
      <c r="G80" s="4">
        <v>-1244.47</v>
      </c>
      <c r="H80" s="18"/>
      <c r="I80" s="18"/>
      <c r="J80" s="3" t="s">
        <v>2</v>
      </c>
      <c r="K80" s="4">
        <v>-1244.47</v>
      </c>
    </row>
    <row r="81" spans="1:11" ht="20" customHeight="1" x14ac:dyDescent="0.25">
      <c r="A81" s="22">
        <v>44848</v>
      </c>
      <c r="B81" s="2" t="s">
        <v>14</v>
      </c>
      <c r="C81" s="2" t="s">
        <v>15</v>
      </c>
      <c r="D81" s="3" t="s">
        <v>61</v>
      </c>
      <c r="E81" s="3" t="s">
        <v>66</v>
      </c>
      <c r="F81" s="4">
        <v>2106091.2599999998</v>
      </c>
      <c r="G81" s="4">
        <v>-21.06</v>
      </c>
      <c r="H81" s="18"/>
      <c r="I81" s="18"/>
      <c r="J81" s="3" t="s">
        <v>2</v>
      </c>
      <c r="K81" s="4">
        <v>-21.06</v>
      </c>
    </row>
    <row r="82" spans="1:11" ht="20" customHeight="1" x14ac:dyDescent="0.25">
      <c r="A82" s="22">
        <v>44848</v>
      </c>
      <c r="B82" s="2" t="s">
        <v>14</v>
      </c>
      <c r="C82" s="2" t="s">
        <v>15</v>
      </c>
      <c r="D82" s="3" t="s">
        <v>67</v>
      </c>
      <c r="E82" s="3" t="s">
        <v>21</v>
      </c>
      <c r="F82" s="4">
        <v>1458614.87</v>
      </c>
      <c r="G82" s="4">
        <v>451.59</v>
      </c>
      <c r="H82" s="4">
        <v>0</v>
      </c>
      <c r="I82" s="4">
        <v>0</v>
      </c>
      <c r="J82" s="3" t="s">
        <v>2</v>
      </c>
      <c r="K82" s="4">
        <v>451.59</v>
      </c>
    </row>
    <row r="83" spans="1:11" ht="20" customHeight="1" x14ac:dyDescent="0.25">
      <c r="A83" s="22">
        <v>44848</v>
      </c>
      <c r="B83" s="2" t="s">
        <v>14</v>
      </c>
      <c r="C83" s="2" t="s">
        <v>15</v>
      </c>
      <c r="D83" s="3" t="s">
        <v>67</v>
      </c>
      <c r="E83" s="3" t="s">
        <v>22</v>
      </c>
      <c r="F83" s="4">
        <v>1458614.87</v>
      </c>
      <c r="G83" s="4">
        <v>461.69</v>
      </c>
      <c r="H83" s="4">
        <v>0</v>
      </c>
      <c r="I83" s="4">
        <v>0</v>
      </c>
      <c r="J83" s="3" t="s">
        <v>2</v>
      </c>
      <c r="K83" s="4">
        <v>461.69</v>
      </c>
    </row>
    <row r="84" spans="1:11" ht="20" customHeight="1" x14ac:dyDescent="0.25">
      <c r="A84" s="22">
        <v>44848</v>
      </c>
      <c r="B84" s="2" t="s">
        <v>14</v>
      </c>
      <c r="C84" s="2" t="s">
        <v>15</v>
      </c>
      <c r="D84" s="3" t="s">
        <v>67</v>
      </c>
      <c r="E84" s="3" t="s">
        <v>23</v>
      </c>
      <c r="F84" s="4">
        <v>1458614.87</v>
      </c>
      <c r="G84" s="4">
        <v>455.62</v>
      </c>
      <c r="H84" s="4">
        <v>0</v>
      </c>
      <c r="I84" s="4">
        <v>0</v>
      </c>
      <c r="J84" s="3" t="s">
        <v>2</v>
      </c>
      <c r="K84" s="4">
        <v>455.62</v>
      </c>
    </row>
    <row r="85" spans="1:11" ht="20" customHeight="1" x14ac:dyDescent="0.25">
      <c r="A85" s="22">
        <v>44848</v>
      </c>
      <c r="B85" s="2" t="s">
        <v>14</v>
      </c>
      <c r="C85" s="2" t="s">
        <v>15</v>
      </c>
      <c r="D85" s="3" t="s">
        <v>67</v>
      </c>
      <c r="E85" s="3" t="s">
        <v>24</v>
      </c>
      <c r="F85" s="4">
        <v>1458614.87</v>
      </c>
      <c r="G85" s="4">
        <v>921.14</v>
      </c>
      <c r="H85" s="4">
        <v>0</v>
      </c>
      <c r="I85" s="4">
        <v>0</v>
      </c>
      <c r="J85" s="3" t="s">
        <v>2</v>
      </c>
      <c r="K85" s="4">
        <v>921.14</v>
      </c>
    </row>
    <row r="86" spans="1:11" ht="20" customHeight="1" x14ac:dyDescent="0.25">
      <c r="A86" s="22">
        <v>44848</v>
      </c>
      <c r="B86" s="2" t="s">
        <v>14</v>
      </c>
      <c r="C86" s="2" t="s">
        <v>15</v>
      </c>
      <c r="D86" s="3" t="s">
        <v>67</v>
      </c>
      <c r="E86" s="3" t="s">
        <v>25</v>
      </c>
      <c r="F86" s="4">
        <v>1458614.87</v>
      </c>
      <c r="G86" s="4">
        <v>1855.12</v>
      </c>
      <c r="H86" s="4">
        <v>0</v>
      </c>
      <c r="I86" s="4">
        <v>0</v>
      </c>
      <c r="J86" s="3" t="s">
        <v>2</v>
      </c>
      <c r="K86" s="4">
        <v>1855.12</v>
      </c>
    </row>
    <row r="87" spans="1:11" ht="20" customHeight="1" x14ac:dyDescent="0.25">
      <c r="A87" s="22">
        <v>44848</v>
      </c>
      <c r="B87" s="2" t="s">
        <v>14</v>
      </c>
      <c r="C87" s="2" t="s">
        <v>15</v>
      </c>
      <c r="D87" s="3" t="s">
        <v>67</v>
      </c>
      <c r="E87" s="3" t="s">
        <v>26</v>
      </c>
      <c r="F87" s="4">
        <v>1458614.87</v>
      </c>
      <c r="G87" s="4">
        <v>2229.8000000000002</v>
      </c>
      <c r="H87" s="4">
        <v>0</v>
      </c>
      <c r="I87" s="4">
        <v>0</v>
      </c>
      <c r="J87" s="3" t="s">
        <v>2</v>
      </c>
      <c r="K87" s="4">
        <v>2229.8000000000002</v>
      </c>
    </row>
    <row r="88" spans="1:11" ht="20" customHeight="1" x14ac:dyDescent="0.25">
      <c r="A88" s="22">
        <v>44848</v>
      </c>
      <c r="B88" s="2" t="s">
        <v>14</v>
      </c>
      <c r="C88" s="2" t="s">
        <v>15</v>
      </c>
      <c r="D88" s="3" t="s">
        <v>67</v>
      </c>
      <c r="E88" s="3" t="s">
        <v>27</v>
      </c>
      <c r="F88" s="4">
        <v>1458614.87</v>
      </c>
      <c r="G88" s="4">
        <v>13108.4</v>
      </c>
      <c r="H88" s="4">
        <v>0</v>
      </c>
      <c r="I88" s="4">
        <v>0</v>
      </c>
      <c r="J88" s="3" t="s">
        <v>2</v>
      </c>
      <c r="K88" s="4">
        <v>13108.4</v>
      </c>
    </row>
    <row r="89" spans="1:11" ht="20" customHeight="1" x14ac:dyDescent="0.25">
      <c r="A89" s="22">
        <v>44848</v>
      </c>
      <c r="B89" s="2" t="s">
        <v>14</v>
      </c>
      <c r="C89" s="2" t="s">
        <v>15</v>
      </c>
      <c r="D89" s="3" t="s">
        <v>67</v>
      </c>
      <c r="E89" s="3" t="s">
        <v>58</v>
      </c>
      <c r="F89" s="4">
        <v>1458614.87</v>
      </c>
      <c r="G89" s="4">
        <v>1439131.51</v>
      </c>
      <c r="H89" s="4">
        <v>0</v>
      </c>
      <c r="I89" s="4">
        <v>0</v>
      </c>
      <c r="J89" s="3" t="s">
        <v>2</v>
      </c>
      <c r="K89" s="4">
        <v>1439131.51</v>
      </c>
    </row>
    <row r="90" spans="1:11" ht="20" customHeight="1" x14ac:dyDescent="0.25">
      <c r="A90" s="22">
        <v>44860</v>
      </c>
      <c r="B90" s="2" t="s">
        <v>14</v>
      </c>
      <c r="C90" s="2" t="s">
        <v>15</v>
      </c>
      <c r="D90" s="3" t="s">
        <v>68</v>
      </c>
      <c r="E90" s="3" t="s">
        <v>21</v>
      </c>
      <c r="F90" s="4">
        <v>629918.81999999995</v>
      </c>
      <c r="G90" s="4">
        <v>1309.97</v>
      </c>
      <c r="H90" s="4">
        <v>0</v>
      </c>
      <c r="I90" s="4">
        <v>0</v>
      </c>
      <c r="J90" s="3" t="s">
        <v>2</v>
      </c>
      <c r="K90" s="4">
        <v>1309.97</v>
      </c>
    </row>
    <row r="91" spans="1:11" ht="20" customHeight="1" x14ac:dyDescent="0.25">
      <c r="A91" s="22">
        <v>44860</v>
      </c>
      <c r="B91" s="2" t="s">
        <v>14</v>
      </c>
      <c r="C91" s="2" t="s">
        <v>15</v>
      </c>
      <c r="D91" s="3" t="s">
        <v>68</v>
      </c>
      <c r="E91" s="3" t="s">
        <v>22</v>
      </c>
      <c r="F91" s="4">
        <v>629918.81999999995</v>
      </c>
      <c r="G91" s="4">
        <v>1629.84</v>
      </c>
      <c r="H91" s="4">
        <v>0</v>
      </c>
      <c r="I91" s="4">
        <v>0</v>
      </c>
      <c r="J91" s="3" t="s">
        <v>2</v>
      </c>
      <c r="K91" s="4">
        <v>1629.84</v>
      </c>
    </row>
    <row r="92" spans="1:11" ht="20" customHeight="1" x14ac:dyDescent="0.25">
      <c r="A92" s="22">
        <v>44860</v>
      </c>
      <c r="B92" s="2" t="s">
        <v>14</v>
      </c>
      <c r="C92" s="2" t="s">
        <v>15</v>
      </c>
      <c r="D92" s="3" t="s">
        <v>68</v>
      </c>
      <c r="E92" s="3" t="s">
        <v>23</v>
      </c>
      <c r="F92" s="4">
        <v>629918.81999999995</v>
      </c>
      <c r="G92" s="4">
        <v>1263.1300000000001</v>
      </c>
      <c r="H92" s="4">
        <v>0</v>
      </c>
      <c r="I92" s="4">
        <v>0</v>
      </c>
      <c r="J92" s="3" t="s">
        <v>2</v>
      </c>
      <c r="K92" s="4">
        <v>1263.1300000000001</v>
      </c>
    </row>
    <row r="93" spans="1:11" ht="20" customHeight="1" x14ac:dyDescent="0.25">
      <c r="A93" s="22">
        <v>44860</v>
      </c>
      <c r="B93" s="2" t="s">
        <v>14</v>
      </c>
      <c r="C93" s="2" t="s">
        <v>15</v>
      </c>
      <c r="D93" s="3" t="s">
        <v>68</v>
      </c>
      <c r="E93" s="3" t="s">
        <v>24</v>
      </c>
      <c r="F93" s="4">
        <v>629918.81999999995</v>
      </c>
      <c r="G93" s="4">
        <v>1738.72</v>
      </c>
      <c r="H93" s="4">
        <v>0</v>
      </c>
      <c r="I93" s="4">
        <v>0</v>
      </c>
      <c r="J93" s="3" t="s">
        <v>2</v>
      </c>
      <c r="K93" s="4">
        <v>1738.72</v>
      </c>
    </row>
    <row r="94" spans="1:11" ht="20" customHeight="1" x14ac:dyDescent="0.25">
      <c r="A94" s="22">
        <v>44860</v>
      </c>
      <c r="B94" s="2" t="s">
        <v>14</v>
      </c>
      <c r="C94" s="2" t="s">
        <v>15</v>
      </c>
      <c r="D94" s="3" t="s">
        <v>68</v>
      </c>
      <c r="E94" s="3" t="s">
        <v>25</v>
      </c>
      <c r="F94" s="4">
        <v>629918.81999999995</v>
      </c>
      <c r="G94" s="4">
        <v>3099.69</v>
      </c>
      <c r="H94" s="4">
        <v>0</v>
      </c>
      <c r="I94" s="4">
        <v>0</v>
      </c>
      <c r="J94" s="3" t="s">
        <v>2</v>
      </c>
      <c r="K94" s="4">
        <v>3099.69</v>
      </c>
    </row>
    <row r="95" spans="1:11" ht="20" customHeight="1" x14ac:dyDescent="0.25">
      <c r="A95" s="22">
        <v>44860</v>
      </c>
      <c r="B95" s="2" t="s">
        <v>14</v>
      </c>
      <c r="C95" s="2" t="s">
        <v>15</v>
      </c>
      <c r="D95" s="3" t="s">
        <v>68</v>
      </c>
      <c r="E95" s="3" t="s">
        <v>26</v>
      </c>
      <c r="F95" s="4">
        <v>629918.81999999995</v>
      </c>
      <c r="G95" s="4">
        <v>4780.63</v>
      </c>
      <c r="H95" s="4">
        <v>0</v>
      </c>
      <c r="I95" s="4">
        <v>0</v>
      </c>
      <c r="J95" s="3" t="s">
        <v>2</v>
      </c>
      <c r="K95" s="4">
        <v>4780.63</v>
      </c>
    </row>
    <row r="96" spans="1:11" ht="20" customHeight="1" x14ac:dyDescent="0.25">
      <c r="A96" s="22">
        <v>44860</v>
      </c>
      <c r="B96" s="2" t="s">
        <v>14</v>
      </c>
      <c r="C96" s="2" t="s">
        <v>15</v>
      </c>
      <c r="D96" s="3" t="s">
        <v>68</v>
      </c>
      <c r="E96" s="3" t="s">
        <v>27</v>
      </c>
      <c r="F96" s="4">
        <v>629918.81999999995</v>
      </c>
      <c r="G96" s="4">
        <v>16384.84</v>
      </c>
      <c r="H96" s="4">
        <v>0</v>
      </c>
      <c r="I96" s="4">
        <v>0</v>
      </c>
      <c r="J96" s="3" t="s">
        <v>2</v>
      </c>
      <c r="K96" s="4">
        <v>16384.84</v>
      </c>
    </row>
    <row r="97" spans="1:11" ht="20" customHeight="1" x14ac:dyDescent="0.25">
      <c r="A97" s="22">
        <v>44860</v>
      </c>
      <c r="B97" s="2" t="s">
        <v>14</v>
      </c>
      <c r="C97" s="2" t="s">
        <v>15</v>
      </c>
      <c r="D97" s="3" t="s">
        <v>68</v>
      </c>
      <c r="E97" s="3" t="s">
        <v>58</v>
      </c>
      <c r="F97" s="4">
        <v>629918.81999999995</v>
      </c>
      <c r="G97" s="4">
        <v>599712</v>
      </c>
      <c r="H97" s="4">
        <v>0</v>
      </c>
      <c r="I97" s="4">
        <v>0</v>
      </c>
      <c r="J97" s="3" t="s">
        <v>2</v>
      </c>
      <c r="K97" s="4">
        <v>599712</v>
      </c>
    </row>
    <row r="98" spans="1:11" ht="20" customHeight="1" x14ac:dyDescent="0.25">
      <c r="A98" s="22">
        <v>44860</v>
      </c>
      <c r="B98" s="2" t="s">
        <v>14</v>
      </c>
      <c r="C98" s="2" t="s">
        <v>15</v>
      </c>
      <c r="D98" s="3" t="s">
        <v>69</v>
      </c>
      <c r="E98" s="3" t="s">
        <v>21</v>
      </c>
      <c r="F98" s="4">
        <v>1139210.3600000001</v>
      </c>
      <c r="G98" s="4">
        <v>356.53</v>
      </c>
      <c r="H98" s="4">
        <v>0</v>
      </c>
      <c r="I98" s="4">
        <v>0</v>
      </c>
      <c r="J98" s="3" t="s">
        <v>2</v>
      </c>
      <c r="K98" s="4">
        <v>356.53</v>
      </c>
    </row>
    <row r="99" spans="1:11" ht="20" customHeight="1" x14ac:dyDescent="0.25">
      <c r="A99" s="22">
        <v>44860</v>
      </c>
      <c r="B99" s="2" t="s">
        <v>14</v>
      </c>
      <c r="C99" s="2" t="s">
        <v>15</v>
      </c>
      <c r="D99" s="3" t="s">
        <v>69</v>
      </c>
      <c r="E99" s="3" t="s">
        <v>22</v>
      </c>
      <c r="F99" s="4">
        <v>1139210.3600000001</v>
      </c>
      <c r="G99" s="4">
        <v>47</v>
      </c>
      <c r="H99" s="4">
        <v>0</v>
      </c>
      <c r="I99" s="4">
        <v>0</v>
      </c>
      <c r="J99" s="3" t="s">
        <v>2</v>
      </c>
      <c r="K99" s="4">
        <v>47</v>
      </c>
    </row>
    <row r="100" spans="1:11" ht="20" customHeight="1" x14ac:dyDescent="0.25">
      <c r="A100" s="22">
        <v>44860</v>
      </c>
      <c r="B100" s="2" t="s">
        <v>14</v>
      </c>
      <c r="C100" s="2" t="s">
        <v>15</v>
      </c>
      <c r="D100" s="3" t="s">
        <v>69</v>
      </c>
      <c r="E100" s="3" t="s">
        <v>23</v>
      </c>
      <c r="F100" s="4">
        <v>1139210.3600000001</v>
      </c>
      <c r="G100" s="4">
        <v>25.58</v>
      </c>
      <c r="H100" s="4">
        <v>0</v>
      </c>
      <c r="I100" s="4">
        <v>0</v>
      </c>
      <c r="J100" s="3" t="s">
        <v>2</v>
      </c>
      <c r="K100" s="4">
        <v>25.58</v>
      </c>
    </row>
    <row r="101" spans="1:11" ht="20" customHeight="1" x14ac:dyDescent="0.25">
      <c r="A101" s="22">
        <v>44860</v>
      </c>
      <c r="B101" s="2" t="s">
        <v>14</v>
      </c>
      <c r="C101" s="2" t="s">
        <v>15</v>
      </c>
      <c r="D101" s="3" t="s">
        <v>69</v>
      </c>
      <c r="E101" s="3" t="s">
        <v>24</v>
      </c>
      <c r="F101" s="4">
        <v>1139210.3600000001</v>
      </c>
      <c r="G101" s="4">
        <v>173.03</v>
      </c>
      <c r="H101" s="4">
        <v>0</v>
      </c>
      <c r="I101" s="4">
        <v>0</v>
      </c>
      <c r="J101" s="3" t="s">
        <v>2</v>
      </c>
      <c r="K101" s="4">
        <v>173.03</v>
      </c>
    </row>
    <row r="102" spans="1:11" ht="20" customHeight="1" x14ac:dyDescent="0.25">
      <c r="A102" s="22">
        <v>44860</v>
      </c>
      <c r="B102" s="2" t="s">
        <v>14</v>
      </c>
      <c r="C102" s="2" t="s">
        <v>15</v>
      </c>
      <c r="D102" s="3" t="s">
        <v>69</v>
      </c>
      <c r="E102" s="3" t="s">
        <v>25</v>
      </c>
      <c r="F102" s="4">
        <v>1139210.3600000001</v>
      </c>
      <c r="G102" s="4">
        <v>413.68</v>
      </c>
      <c r="H102" s="4">
        <v>0</v>
      </c>
      <c r="I102" s="4">
        <v>0</v>
      </c>
      <c r="J102" s="3" t="s">
        <v>2</v>
      </c>
      <c r="K102" s="4">
        <v>413.68</v>
      </c>
    </row>
    <row r="103" spans="1:11" ht="20" customHeight="1" x14ac:dyDescent="0.25">
      <c r="A103" s="22">
        <v>44860</v>
      </c>
      <c r="B103" s="2" t="s">
        <v>14</v>
      </c>
      <c r="C103" s="2" t="s">
        <v>15</v>
      </c>
      <c r="D103" s="3" t="s">
        <v>69</v>
      </c>
      <c r="E103" s="3" t="s">
        <v>26</v>
      </c>
      <c r="F103" s="4">
        <v>1139210.3600000001</v>
      </c>
      <c r="G103" s="4">
        <v>4415.1000000000004</v>
      </c>
      <c r="H103" s="4">
        <v>0</v>
      </c>
      <c r="I103" s="4">
        <v>0</v>
      </c>
      <c r="J103" s="3" t="s">
        <v>2</v>
      </c>
      <c r="K103" s="4">
        <v>4415.1000000000004</v>
      </c>
    </row>
    <row r="104" spans="1:11" ht="20" customHeight="1" x14ac:dyDescent="0.25">
      <c r="A104" s="22">
        <v>44860</v>
      </c>
      <c r="B104" s="2" t="s">
        <v>14</v>
      </c>
      <c r="C104" s="2" t="s">
        <v>15</v>
      </c>
      <c r="D104" s="3" t="s">
        <v>69</v>
      </c>
      <c r="E104" s="3" t="s">
        <v>27</v>
      </c>
      <c r="F104" s="4">
        <v>1139210.3600000001</v>
      </c>
      <c r="G104" s="4">
        <v>18922.259999999998</v>
      </c>
      <c r="H104" s="4">
        <v>0</v>
      </c>
      <c r="I104" s="4">
        <v>0</v>
      </c>
      <c r="J104" s="3" t="s">
        <v>2</v>
      </c>
      <c r="K104" s="4">
        <v>18922.259999999998</v>
      </c>
    </row>
    <row r="105" spans="1:11" ht="20" customHeight="1" x14ac:dyDescent="0.25">
      <c r="A105" s="22">
        <v>44860</v>
      </c>
      <c r="B105" s="2" t="s">
        <v>14</v>
      </c>
      <c r="C105" s="2" t="s">
        <v>15</v>
      </c>
      <c r="D105" s="3" t="s">
        <v>69</v>
      </c>
      <c r="E105" s="3" t="s">
        <v>58</v>
      </c>
      <c r="F105" s="4">
        <v>1139210.3600000001</v>
      </c>
      <c r="G105" s="4">
        <v>1114857.18</v>
      </c>
      <c r="H105" s="4">
        <v>0</v>
      </c>
      <c r="I105" s="4">
        <v>0</v>
      </c>
      <c r="J105" s="3" t="s">
        <v>2</v>
      </c>
      <c r="K105" s="4">
        <v>1114857.18</v>
      </c>
    </row>
    <row r="106" spans="1:11" ht="20" customHeight="1" x14ac:dyDescent="0.25">
      <c r="A106" s="22">
        <v>44865</v>
      </c>
      <c r="B106" s="2" t="s">
        <v>17</v>
      </c>
      <c r="C106" s="2" t="s">
        <v>18</v>
      </c>
      <c r="D106" s="3" t="s">
        <v>70</v>
      </c>
      <c r="E106" s="3" t="s">
        <v>53</v>
      </c>
      <c r="F106" s="4">
        <v>585143.18999999994</v>
      </c>
      <c r="G106" s="4">
        <v>3003.67</v>
      </c>
      <c r="H106" s="4">
        <v>0</v>
      </c>
      <c r="I106" s="4">
        <v>0</v>
      </c>
      <c r="J106" s="3" t="s">
        <v>2</v>
      </c>
      <c r="K106" s="4">
        <v>3003.67</v>
      </c>
    </row>
    <row r="107" spans="1:11" ht="20" customHeight="1" x14ac:dyDescent="0.25">
      <c r="A107" s="22">
        <v>44865</v>
      </c>
      <c r="B107" s="2" t="s">
        <v>17</v>
      </c>
      <c r="C107" s="2" t="s">
        <v>18</v>
      </c>
      <c r="D107" s="3" t="s">
        <v>70</v>
      </c>
      <c r="E107" s="3" t="s">
        <v>54</v>
      </c>
      <c r="F107" s="4">
        <v>585143.18999999994</v>
      </c>
      <c r="G107" s="4">
        <v>582139.52</v>
      </c>
      <c r="H107" s="4">
        <v>0</v>
      </c>
      <c r="I107" s="4">
        <v>0</v>
      </c>
      <c r="J107" s="3" t="s">
        <v>2</v>
      </c>
      <c r="K107" s="4">
        <v>582139.52</v>
      </c>
    </row>
    <row r="108" spans="1:11" ht="20" customHeight="1" x14ac:dyDescent="0.25">
      <c r="A108" s="22">
        <v>44865</v>
      </c>
      <c r="B108" s="2" t="s">
        <v>17</v>
      </c>
      <c r="C108" s="2" t="s">
        <v>18</v>
      </c>
      <c r="D108" s="3" t="s">
        <v>71</v>
      </c>
      <c r="E108" s="3" t="s">
        <v>53</v>
      </c>
      <c r="F108" s="4">
        <v>153693.20000000001</v>
      </c>
      <c r="G108" s="4">
        <v>199.31</v>
      </c>
      <c r="H108" s="4">
        <v>0</v>
      </c>
      <c r="I108" s="4">
        <v>0</v>
      </c>
      <c r="J108" s="3" t="s">
        <v>2</v>
      </c>
      <c r="K108" s="4">
        <v>199.31</v>
      </c>
    </row>
    <row r="109" spans="1:11" ht="20" customHeight="1" x14ac:dyDescent="0.25">
      <c r="A109" s="22">
        <v>44865</v>
      </c>
      <c r="B109" s="2" t="s">
        <v>17</v>
      </c>
      <c r="C109" s="2" t="s">
        <v>18</v>
      </c>
      <c r="D109" s="3" t="s">
        <v>71</v>
      </c>
      <c r="E109" s="3" t="s">
        <v>54</v>
      </c>
      <c r="F109" s="4">
        <v>153693.20000000001</v>
      </c>
      <c r="G109" s="4">
        <v>153493.89000000001</v>
      </c>
      <c r="H109" s="4">
        <v>0</v>
      </c>
      <c r="I109" s="4">
        <v>0</v>
      </c>
      <c r="J109" s="3" t="s">
        <v>2</v>
      </c>
      <c r="K109" s="4">
        <v>153493.89000000001</v>
      </c>
    </row>
    <row r="110" spans="1:11" ht="20" customHeight="1" x14ac:dyDescent="0.25">
      <c r="A110" s="22">
        <v>44865</v>
      </c>
      <c r="B110" s="2" t="s">
        <v>17</v>
      </c>
      <c r="C110" s="2" t="s">
        <v>18</v>
      </c>
      <c r="D110" s="3" t="s">
        <v>72</v>
      </c>
      <c r="E110" s="3" t="s">
        <v>53</v>
      </c>
      <c r="F110" s="4">
        <v>131392.15</v>
      </c>
      <c r="G110" s="4">
        <v>2089.61</v>
      </c>
      <c r="H110" s="4">
        <v>0</v>
      </c>
      <c r="I110" s="4">
        <v>0</v>
      </c>
      <c r="J110" s="3" t="s">
        <v>2</v>
      </c>
      <c r="K110" s="4">
        <v>2089.61</v>
      </c>
    </row>
    <row r="111" spans="1:11" ht="20" customHeight="1" x14ac:dyDescent="0.25">
      <c r="A111" s="22">
        <v>44865</v>
      </c>
      <c r="B111" s="2" t="s">
        <v>17</v>
      </c>
      <c r="C111" s="2" t="s">
        <v>18</v>
      </c>
      <c r="D111" s="3" t="s">
        <v>72</v>
      </c>
      <c r="E111" s="3" t="s">
        <v>54</v>
      </c>
      <c r="F111" s="4">
        <v>131392.15</v>
      </c>
      <c r="G111" s="4">
        <v>129302.54</v>
      </c>
      <c r="H111" s="4">
        <v>0</v>
      </c>
      <c r="I111" s="4">
        <v>0</v>
      </c>
      <c r="J111" s="3" t="s">
        <v>2</v>
      </c>
      <c r="K111" s="4">
        <v>129302.54</v>
      </c>
    </row>
    <row r="112" spans="1:11" ht="20" customHeight="1" x14ac:dyDescent="0.25">
      <c r="A112" s="22">
        <v>44865</v>
      </c>
      <c r="B112" s="2" t="s">
        <v>17</v>
      </c>
      <c r="C112" s="2" t="s">
        <v>18</v>
      </c>
      <c r="D112" s="3" t="s">
        <v>73</v>
      </c>
      <c r="E112" s="3" t="s">
        <v>53</v>
      </c>
      <c r="F112" s="4">
        <v>166116.10999999999</v>
      </c>
      <c r="G112" s="4">
        <v>1887.35</v>
      </c>
      <c r="H112" s="4">
        <v>0</v>
      </c>
      <c r="I112" s="4">
        <v>0</v>
      </c>
      <c r="J112" s="3" t="s">
        <v>2</v>
      </c>
      <c r="K112" s="4">
        <v>1887.35</v>
      </c>
    </row>
    <row r="113" spans="1:11" ht="20" customHeight="1" x14ac:dyDescent="0.25">
      <c r="A113" s="22">
        <v>44865</v>
      </c>
      <c r="B113" s="2" t="s">
        <v>17</v>
      </c>
      <c r="C113" s="2" t="s">
        <v>18</v>
      </c>
      <c r="D113" s="3" t="s">
        <v>73</v>
      </c>
      <c r="E113" s="3" t="s">
        <v>54</v>
      </c>
      <c r="F113" s="4">
        <v>166116.10999999999</v>
      </c>
      <c r="G113" s="4">
        <v>164228.76</v>
      </c>
      <c r="H113" s="4">
        <v>0</v>
      </c>
      <c r="I113" s="4">
        <v>0</v>
      </c>
      <c r="J113" s="3" t="s">
        <v>2</v>
      </c>
      <c r="K113" s="4">
        <v>164228.76</v>
      </c>
    </row>
    <row r="114" spans="1:11" ht="20" customHeight="1" x14ac:dyDescent="0.25">
      <c r="A114" s="22">
        <v>44865</v>
      </c>
      <c r="B114" s="2" t="s">
        <v>14</v>
      </c>
      <c r="C114" s="2" t="s">
        <v>15</v>
      </c>
      <c r="D114" s="3" t="s">
        <v>74</v>
      </c>
      <c r="E114" s="3" t="s">
        <v>21</v>
      </c>
      <c r="F114" s="4">
        <v>3602172.78</v>
      </c>
      <c r="G114" s="4">
        <v>651.96</v>
      </c>
      <c r="H114" s="4">
        <v>0</v>
      </c>
      <c r="I114" s="4">
        <v>0</v>
      </c>
      <c r="J114" s="3" t="s">
        <v>2</v>
      </c>
      <c r="K114" s="4">
        <v>651.96</v>
      </c>
    </row>
    <row r="115" spans="1:11" ht="20" customHeight="1" x14ac:dyDescent="0.25">
      <c r="A115" s="22">
        <v>44865</v>
      </c>
      <c r="B115" s="2" t="s">
        <v>14</v>
      </c>
      <c r="C115" s="2" t="s">
        <v>15</v>
      </c>
      <c r="D115" s="3" t="s">
        <v>74</v>
      </c>
      <c r="E115" s="3" t="s">
        <v>22</v>
      </c>
      <c r="F115" s="4">
        <v>3602172.78</v>
      </c>
      <c r="G115" s="4">
        <v>524.77</v>
      </c>
      <c r="H115" s="4">
        <v>0</v>
      </c>
      <c r="I115" s="4">
        <v>0</v>
      </c>
      <c r="J115" s="3" t="s">
        <v>2</v>
      </c>
      <c r="K115" s="4">
        <v>524.77</v>
      </c>
    </row>
    <row r="116" spans="1:11" ht="20" customHeight="1" x14ac:dyDescent="0.25">
      <c r="A116" s="22">
        <v>44865</v>
      </c>
      <c r="B116" s="2" t="s">
        <v>14</v>
      </c>
      <c r="C116" s="2" t="s">
        <v>15</v>
      </c>
      <c r="D116" s="3" t="s">
        <v>74</v>
      </c>
      <c r="E116" s="3" t="s">
        <v>23</v>
      </c>
      <c r="F116" s="4">
        <v>3602172.78</v>
      </c>
      <c r="G116" s="4">
        <v>653.66999999999996</v>
      </c>
      <c r="H116" s="4">
        <v>0</v>
      </c>
      <c r="I116" s="4">
        <v>0</v>
      </c>
      <c r="J116" s="3" t="s">
        <v>2</v>
      </c>
      <c r="K116" s="4">
        <v>653.66999999999996</v>
      </c>
    </row>
    <row r="117" spans="1:11" ht="20" customHeight="1" x14ac:dyDescent="0.25">
      <c r="A117" s="22">
        <v>44865</v>
      </c>
      <c r="B117" s="2" t="s">
        <v>14</v>
      </c>
      <c r="C117" s="2" t="s">
        <v>15</v>
      </c>
      <c r="D117" s="3" t="s">
        <v>74</v>
      </c>
      <c r="E117" s="3" t="s">
        <v>24</v>
      </c>
      <c r="F117" s="4">
        <v>3602172.78</v>
      </c>
      <c r="G117" s="4">
        <v>661.62</v>
      </c>
      <c r="H117" s="4">
        <v>0</v>
      </c>
      <c r="I117" s="4">
        <v>0</v>
      </c>
      <c r="J117" s="3" t="s">
        <v>2</v>
      </c>
      <c r="K117" s="4">
        <v>661.62</v>
      </c>
    </row>
    <row r="118" spans="1:11" ht="20" customHeight="1" x14ac:dyDescent="0.25">
      <c r="A118" s="22">
        <v>44865</v>
      </c>
      <c r="B118" s="2" t="s">
        <v>14</v>
      </c>
      <c r="C118" s="2" t="s">
        <v>15</v>
      </c>
      <c r="D118" s="3" t="s">
        <v>74</v>
      </c>
      <c r="E118" s="3" t="s">
        <v>25</v>
      </c>
      <c r="F118" s="4">
        <v>3602172.78</v>
      </c>
      <c r="G118" s="4">
        <v>1409.12</v>
      </c>
      <c r="H118" s="4">
        <v>0</v>
      </c>
      <c r="I118" s="4">
        <v>0</v>
      </c>
      <c r="J118" s="3" t="s">
        <v>2</v>
      </c>
      <c r="K118" s="4">
        <v>1409.12</v>
      </c>
    </row>
    <row r="119" spans="1:11" ht="20" customHeight="1" x14ac:dyDescent="0.25">
      <c r="A119" s="22">
        <v>44865</v>
      </c>
      <c r="B119" s="2" t="s">
        <v>14</v>
      </c>
      <c r="C119" s="2" t="s">
        <v>15</v>
      </c>
      <c r="D119" s="3" t="s">
        <v>74</v>
      </c>
      <c r="E119" s="3" t="s">
        <v>26</v>
      </c>
      <c r="F119" s="4">
        <v>3602172.78</v>
      </c>
      <c r="G119" s="4">
        <v>1988.07</v>
      </c>
      <c r="H119" s="4">
        <v>0</v>
      </c>
      <c r="I119" s="4">
        <v>0</v>
      </c>
      <c r="J119" s="3" t="s">
        <v>2</v>
      </c>
      <c r="K119" s="4">
        <v>1988.07</v>
      </c>
    </row>
    <row r="120" spans="1:11" ht="20" customHeight="1" x14ac:dyDescent="0.25">
      <c r="A120" s="22">
        <v>44865</v>
      </c>
      <c r="B120" s="2" t="s">
        <v>14</v>
      </c>
      <c r="C120" s="2" t="s">
        <v>15</v>
      </c>
      <c r="D120" s="3" t="s">
        <v>74</v>
      </c>
      <c r="E120" s="3" t="s">
        <v>27</v>
      </c>
      <c r="F120" s="4">
        <v>3602172.78</v>
      </c>
      <c r="G120" s="4">
        <v>8883.4599999999991</v>
      </c>
      <c r="H120" s="4">
        <v>0</v>
      </c>
      <c r="I120" s="4">
        <v>0</v>
      </c>
      <c r="J120" s="3" t="s">
        <v>2</v>
      </c>
      <c r="K120" s="4">
        <v>8883.4599999999991</v>
      </c>
    </row>
    <row r="121" spans="1:11" ht="20" customHeight="1" x14ac:dyDescent="0.25">
      <c r="A121" s="22">
        <v>44865</v>
      </c>
      <c r="B121" s="2" t="s">
        <v>14</v>
      </c>
      <c r="C121" s="2" t="s">
        <v>15</v>
      </c>
      <c r="D121" s="3" t="s">
        <v>74</v>
      </c>
      <c r="E121" s="3" t="s">
        <v>58</v>
      </c>
      <c r="F121" s="4">
        <v>3602172.78</v>
      </c>
      <c r="G121" s="4">
        <v>3587400.11</v>
      </c>
      <c r="H121" s="4">
        <v>0</v>
      </c>
      <c r="I121" s="4">
        <v>0</v>
      </c>
      <c r="J121" s="3" t="s">
        <v>2</v>
      </c>
      <c r="K121" s="4">
        <v>3587400.11</v>
      </c>
    </row>
    <row r="122" spans="1:11" ht="20" customHeight="1" x14ac:dyDescent="0.25">
      <c r="A122" s="22">
        <v>44865</v>
      </c>
      <c r="B122" s="2" t="s">
        <v>14</v>
      </c>
      <c r="C122" s="2" t="s">
        <v>15</v>
      </c>
      <c r="D122" s="3" t="s">
        <v>75</v>
      </c>
      <c r="E122" s="3" t="s">
        <v>21</v>
      </c>
      <c r="F122" s="4">
        <v>18190347.91</v>
      </c>
      <c r="G122" s="4">
        <v>2549.84</v>
      </c>
      <c r="H122" s="4">
        <v>0</v>
      </c>
      <c r="I122" s="4">
        <v>0</v>
      </c>
      <c r="J122" s="3" t="s">
        <v>2</v>
      </c>
      <c r="K122" s="4">
        <v>2549.84</v>
      </c>
    </row>
    <row r="123" spans="1:11" ht="20" customHeight="1" x14ac:dyDescent="0.25">
      <c r="A123" s="22">
        <v>44865</v>
      </c>
      <c r="B123" s="2" t="s">
        <v>14</v>
      </c>
      <c r="C123" s="2" t="s">
        <v>15</v>
      </c>
      <c r="D123" s="3" t="s">
        <v>75</v>
      </c>
      <c r="E123" s="3" t="s">
        <v>22</v>
      </c>
      <c r="F123" s="4">
        <v>18190347.91</v>
      </c>
      <c r="G123" s="4">
        <v>2440</v>
      </c>
      <c r="H123" s="4">
        <v>0</v>
      </c>
      <c r="I123" s="4">
        <v>0</v>
      </c>
      <c r="J123" s="3" t="s">
        <v>2</v>
      </c>
      <c r="K123" s="4">
        <v>2440</v>
      </c>
    </row>
    <row r="124" spans="1:11" ht="20" customHeight="1" x14ac:dyDescent="0.25">
      <c r="A124" s="22">
        <v>44865</v>
      </c>
      <c r="B124" s="2" t="s">
        <v>14</v>
      </c>
      <c r="C124" s="2" t="s">
        <v>15</v>
      </c>
      <c r="D124" s="3" t="s">
        <v>75</v>
      </c>
      <c r="E124" s="3" t="s">
        <v>23</v>
      </c>
      <c r="F124" s="4">
        <v>18190347.91</v>
      </c>
      <c r="G124" s="4">
        <v>2427.92</v>
      </c>
      <c r="H124" s="4">
        <v>0</v>
      </c>
      <c r="I124" s="4">
        <v>0</v>
      </c>
      <c r="J124" s="3" t="s">
        <v>2</v>
      </c>
      <c r="K124" s="4">
        <v>2427.92</v>
      </c>
    </row>
    <row r="125" spans="1:11" ht="20" customHeight="1" x14ac:dyDescent="0.25">
      <c r="A125" s="22">
        <v>44865</v>
      </c>
      <c r="B125" s="2" t="s">
        <v>14</v>
      </c>
      <c r="C125" s="2" t="s">
        <v>15</v>
      </c>
      <c r="D125" s="3" t="s">
        <v>75</v>
      </c>
      <c r="E125" s="3" t="s">
        <v>24</v>
      </c>
      <c r="F125" s="4">
        <v>18190347.91</v>
      </c>
      <c r="G125" s="4">
        <v>2898.03</v>
      </c>
      <c r="H125" s="4">
        <v>0</v>
      </c>
      <c r="I125" s="4">
        <v>0</v>
      </c>
      <c r="J125" s="3" t="s">
        <v>2</v>
      </c>
      <c r="K125" s="4">
        <v>2898.03</v>
      </c>
    </row>
    <row r="126" spans="1:11" ht="20" customHeight="1" x14ac:dyDescent="0.25">
      <c r="A126" s="22">
        <v>44865</v>
      </c>
      <c r="B126" s="2" t="s">
        <v>14</v>
      </c>
      <c r="C126" s="2" t="s">
        <v>15</v>
      </c>
      <c r="D126" s="3" t="s">
        <v>75</v>
      </c>
      <c r="E126" s="3" t="s">
        <v>25</v>
      </c>
      <c r="F126" s="4">
        <v>18190347.91</v>
      </c>
      <c r="G126" s="4">
        <v>3374.87</v>
      </c>
      <c r="H126" s="4">
        <v>0</v>
      </c>
      <c r="I126" s="4">
        <v>0</v>
      </c>
      <c r="J126" s="3" t="s">
        <v>2</v>
      </c>
      <c r="K126" s="4">
        <v>3374.87</v>
      </c>
    </row>
    <row r="127" spans="1:11" ht="20" customHeight="1" x14ac:dyDescent="0.25">
      <c r="A127" s="22">
        <v>44865</v>
      </c>
      <c r="B127" s="2" t="s">
        <v>14</v>
      </c>
      <c r="C127" s="2" t="s">
        <v>15</v>
      </c>
      <c r="D127" s="3" t="s">
        <v>75</v>
      </c>
      <c r="E127" s="3" t="s">
        <v>26</v>
      </c>
      <c r="F127" s="4">
        <v>18190347.91</v>
      </c>
      <c r="G127" s="4">
        <v>5364.77</v>
      </c>
      <c r="H127" s="4">
        <v>0</v>
      </c>
      <c r="I127" s="4">
        <v>0</v>
      </c>
      <c r="J127" s="3" t="s">
        <v>2</v>
      </c>
      <c r="K127" s="4">
        <v>5364.77</v>
      </c>
    </row>
    <row r="128" spans="1:11" ht="20" customHeight="1" x14ac:dyDescent="0.25">
      <c r="A128" s="22">
        <v>44865</v>
      </c>
      <c r="B128" s="2" t="s">
        <v>14</v>
      </c>
      <c r="C128" s="2" t="s">
        <v>15</v>
      </c>
      <c r="D128" s="3" t="s">
        <v>75</v>
      </c>
      <c r="E128" s="3" t="s">
        <v>27</v>
      </c>
      <c r="F128" s="4">
        <v>18190347.91</v>
      </c>
      <c r="G128" s="4">
        <v>22804.16</v>
      </c>
      <c r="H128" s="4">
        <v>0</v>
      </c>
      <c r="I128" s="4">
        <v>0</v>
      </c>
      <c r="J128" s="3" t="s">
        <v>2</v>
      </c>
      <c r="K128" s="4">
        <v>22804.16</v>
      </c>
    </row>
    <row r="129" spans="1:11" ht="20" customHeight="1" x14ac:dyDescent="0.25">
      <c r="A129" s="22">
        <v>44865</v>
      </c>
      <c r="B129" s="2" t="s">
        <v>14</v>
      </c>
      <c r="C129" s="2" t="s">
        <v>15</v>
      </c>
      <c r="D129" s="3" t="s">
        <v>75</v>
      </c>
      <c r="E129" s="3" t="s">
        <v>58</v>
      </c>
      <c r="F129" s="4">
        <v>18190347.91</v>
      </c>
      <c r="G129" s="4">
        <v>18148488.32</v>
      </c>
      <c r="H129" s="4">
        <v>0</v>
      </c>
      <c r="I129" s="4">
        <v>0</v>
      </c>
      <c r="J129" s="3" t="s">
        <v>2</v>
      </c>
      <c r="K129" s="4">
        <v>18148488.32</v>
      </c>
    </row>
    <row r="130" spans="1:11" ht="20" customHeight="1" x14ac:dyDescent="0.25">
      <c r="A130" s="22">
        <v>44865</v>
      </c>
      <c r="B130" s="2" t="s">
        <v>14</v>
      </c>
      <c r="C130" s="2" t="s">
        <v>15</v>
      </c>
      <c r="D130" s="3" t="s">
        <v>76</v>
      </c>
      <c r="E130" s="3" t="s">
        <v>21</v>
      </c>
      <c r="F130" s="4">
        <v>5554183.5</v>
      </c>
      <c r="G130" s="4">
        <v>704.34</v>
      </c>
      <c r="H130" s="4">
        <v>0</v>
      </c>
      <c r="I130" s="4">
        <v>0</v>
      </c>
      <c r="J130" s="3" t="s">
        <v>2</v>
      </c>
      <c r="K130" s="4">
        <v>704.34</v>
      </c>
    </row>
    <row r="131" spans="1:11" ht="20" customHeight="1" x14ac:dyDescent="0.25">
      <c r="A131" s="22">
        <v>44865</v>
      </c>
      <c r="B131" s="2" t="s">
        <v>14</v>
      </c>
      <c r="C131" s="2" t="s">
        <v>15</v>
      </c>
      <c r="D131" s="3" t="s">
        <v>76</v>
      </c>
      <c r="E131" s="3" t="s">
        <v>22</v>
      </c>
      <c r="F131" s="4">
        <v>5554183.5</v>
      </c>
      <c r="G131" s="4">
        <v>1209.07</v>
      </c>
      <c r="H131" s="4">
        <v>0</v>
      </c>
      <c r="I131" s="4">
        <v>0</v>
      </c>
      <c r="J131" s="3" t="s">
        <v>2</v>
      </c>
      <c r="K131" s="4">
        <v>1209.07</v>
      </c>
    </row>
    <row r="132" spans="1:11" ht="20" customHeight="1" x14ac:dyDescent="0.25">
      <c r="A132" s="22">
        <v>44865</v>
      </c>
      <c r="B132" s="2" t="s">
        <v>14</v>
      </c>
      <c r="C132" s="2" t="s">
        <v>15</v>
      </c>
      <c r="D132" s="3" t="s">
        <v>76</v>
      </c>
      <c r="E132" s="3" t="s">
        <v>23</v>
      </c>
      <c r="F132" s="4">
        <v>5554183.5</v>
      </c>
      <c r="G132" s="4">
        <v>715.17</v>
      </c>
      <c r="H132" s="4">
        <v>0</v>
      </c>
      <c r="I132" s="4">
        <v>0</v>
      </c>
      <c r="J132" s="3" t="s">
        <v>2</v>
      </c>
      <c r="K132" s="4">
        <v>715.17</v>
      </c>
    </row>
    <row r="133" spans="1:11" ht="20" customHeight="1" x14ac:dyDescent="0.25">
      <c r="A133" s="22">
        <v>44865</v>
      </c>
      <c r="B133" s="2" t="s">
        <v>14</v>
      </c>
      <c r="C133" s="2" t="s">
        <v>15</v>
      </c>
      <c r="D133" s="3" t="s">
        <v>76</v>
      </c>
      <c r="E133" s="3" t="s">
        <v>24</v>
      </c>
      <c r="F133" s="4">
        <v>5554183.5</v>
      </c>
      <c r="G133" s="4">
        <v>414.72</v>
      </c>
      <c r="H133" s="4">
        <v>0</v>
      </c>
      <c r="I133" s="4">
        <v>0</v>
      </c>
      <c r="J133" s="3" t="s">
        <v>2</v>
      </c>
      <c r="K133" s="4">
        <v>414.72</v>
      </c>
    </row>
    <row r="134" spans="1:11" ht="20" customHeight="1" x14ac:dyDescent="0.25">
      <c r="A134" s="22">
        <v>44865</v>
      </c>
      <c r="B134" s="2" t="s">
        <v>14</v>
      </c>
      <c r="C134" s="2" t="s">
        <v>15</v>
      </c>
      <c r="D134" s="3" t="s">
        <v>76</v>
      </c>
      <c r="E134" s="3" t="s">
        <v>25</v>
      </c>
      <c r="F134" s="4">
        <v>5554183.5</v>
      </c>
      <c r="G134" s="4">
        <v>2338.5</v>
      </c>
      <c r="H134" s="4">
        <v>0</v>
      </c>
      <c r="I134" s="4">
        <v>0</v>
      </c>
      <c r="J134" s="3" t="s">
        <v>2</v>
      </c>
      <c r="K134" s="4">
        <v>2338.5</v>
      </c>
    </row>
    <row r="135" spans="1:11" ht="20" customHeight="1" x14ac:dyDescent="0.25">
      <c r="A135" s="22">
        <v>44865</v>
      </c>
      <c r="B135" s="2" t="s">
        <v>14</v>
      </c>
      <c r="C135" s="2" t="s">
        <v>15</v>
      </c>
      <c r="D135" s="3" t="s">
        <v>76</v>
      </c>
      <c r="E135" s="3" t="s">
        <v>26</v>
      </c>
      <c r="F135" s="4">
        <v>5554183.5</v>
      </c>
      <c r="G135" s="4">
        <v>2362.77</v>
      </c>
      <c r="H135" s="4">
        <v>0</v>
      </c>
      <c r="I135" s="4">
        <v>0</v>
      </c>
      <c r="J135" s="3" t="s">
        <v>2</v>
      </c>
      <c r="K135" s="4">
        <v>2362.77</v>
      </c>
    </row>
    <row r="136" spans="1:11" ht="20" customHeight="1" x14ac:dyDescent="0.25">
      <c r="A136" s="22">
        <v>44865</v>
      </c>
      <c r="B136" s="2" t="s">
        <v>14</v>
      </c>
      <c r="C136" s="2" t="s">
        <v>15</v>
      </c>
      <c r="D136" s="3" t="s">
        <v>76</v>
      </c>
      <c r="E136" s="3" t="s">
        <v>27</v>
      </c>
      <c r="F136" s="4">
        <v>5554183.5</v>
      </c>
      <c r="G136" s="4">
        <v>17207.439999999999</v>
      </c>
      <c r="H136" s="4">
        <v>0</v>
      </c>
      <c r="I136" s="4">
        <v>0</v>
      </c>
      <c r="J136" s="3" t="s">
        <v>2</v>
      </c>
      <c r="K136" s="4">
        <v>17207.439999999999</v>
      </c>
    </row>
    <row r="137" spans="1:11" ht="20" customHeight="1" x14ac:dyDescent="0.25">
      <c r="A137" s="22">
        <v>44865</v>
      </c>
      <c r="B137" s="2" t="s">
        <v>14</v>
      </c>
      <c r="C137" s="2" t="s">
        <v>15</v>
      </c>
      <c r="D137" s="3" t="s">
        <v>76</v>
      </c>
      <c r="E137" s="3" t="s">
        <v>58</v>
      </c>
      <c r="F137" s="4">
        <v>5554183.5</v>
      </c>
      <c r="G137" s="4">
        <v>5529231.4900000002</v>
      </c>
      <c r="H137" s="4">
        <v>0</v>
      </c>
      <c r="I137" s="4">
        <v>0</v>
      </c>
      <c r="J137" s="3" t="s">
        <v>2</v>
      </c>
      <c r="K137" s="4">
        <v>5529231.4900000002</v>
      </c>
    </row>
    <row r="138" spans="1:11" ht="20" customHeight="1" x14ac:dyDescent="0.25">
      <c r="A138" s="22">
        <v>44865</v>
      </c>
      <c r="B138" s="2" t="s">
        <v>14</v>
      </c>
      <c r="C138" s="2" t="s">
        <v>15</v>
      </c>
      <c r="D138" s="3" t="s">
        <v>77</v>
      </c>
      <c r="E138" s="3" t="s">
        <v>21</v>
      </c>
      <c r="F138" s="4">
        <v>2068038.86</v>
      </c>
      <c r="G138" s="4">
        <v>642.85</v>
      </c>
      <c r="H138" s="4">
        <v>0</v>
      </c>
      <c r="I138" s="4">
        <v>0</v>
      </c>
      <c r="J138" s="3" t="s">
        <v>2</v>
      </c>
      <c r="K138" s="4">
        <v>642.85</v>
      </c>
    </row>
    <row r="139" spans="1:11" ht="20" customHeight="1" x14ac:dyDescent="0.25">
      <c r="A139" s="22">
        <v>44865</v>
      </c>
      <c r="B139" s="2" t="s">
        <v>14</v>
      </c>
      <c r="C139" s="2" t="s">
        <v>15</v>
      </c>
      <c r="D139" s="3" t="s">
        <v>77</v>
      </c>
      <c r="E139" s="3" t="s">
        <v>22</v>
      </c>
      <c r="F139" s="4">
        <v>2068038.86</v>
      </c>
      <c r="G139" s="4">
        <v>645.55999999999995</v>
      </c>
      <c r="H139" s="4">
        <v>0</v>
      </c>
      <c r="I139" s="4">
        <v>0</v>
      </c>
      <c r="J139" s="3" t="s">
        <v>2</v>
      </c>
      <c r="K139" s="4">
        <v>645.55999999999995</v>
      </c>
    </row>
    <row r="140" spans="1:11" ht="20" customHeight="1" x14ac:dyDescent="0.25">
      <c r="A140" s="22">
        <v>44865</v>
      </c>
      <c r="B140" s="2" t="s">
        <v>14</v>
      </c>
      <c r="C140" s="2" t="s">
        <v>15</v>
      </c>
      <c r="D140" s="3" t="s">
        <v>77</v>
      </c>
      <c r="E140" s="3" t="s">
        <v>23</v>
      </c>
      <c r="F140" s="4">
        <v>2068038.86</v>
      </c>
      <c r="G140" s="4">
        <v>767.74</v>
      </c>
      <c r="H140" s="4">
        <v>0</v>
      </c>
      <c r="I140" s="4">
        <v>0</v>
      </c>
      <c r="J140" s="3" t="s">
        <v>2</v>
      </c>
      <c r="K140" s="4">
        <v>767.74</v>
      </c>
    </row>
    <row r="141" spans="1:11" ht="20" customHeight="1" x14ac:dyDescent="0.25">
      <c r="A141" s="22">
        <v>44865</v>
      </c>
      <c r="B141" s="2" t="s">
        <v>14</v>
      </c>
      <c r="C141" s="2" t="s">
        <v>15</v>
      </c>
      <c r="D141" s="3" t="s">
        <v>77</v>
      </c>
      <c r="E141" s="3" t="s">
        <v>24</v>
      </c>
      <c r="F141" s="4">
        <v>2068038.86</v>
      </c>
      <c r="G141" s="4">
        <v>2034.49</v>
      </c>
      <c r="H141" s="4">
        <v>0</v>
      </c>
      <c r="I141" s="4">
        <v>0</v>
      </c>
      <c r="J141" s="3" t="s">
        <v>2</v>
      </c>
      <c r="K141" s="4">
        <v>2034.49</v>
      </c>
    </row>
    <row r="142" spans="1:11" ht="20" customHeight="1" x14ac:dyDescent="0.25">
      <c r="A142" s="22">
        <v>44865</v>
      </c>
      <c r="B142" s="2" t="s">
        <v>14</v>
      </c>
      <c r="C142" s="2" t="s">
        <v>15</v>
      </c>
      <c r="D142" s="3" t="s">
        <v>77</v>
      </c>
      <c r="E142" s="3" t="s">
        <v>25</v>
      </c>
      <c r="F142" s="4">
        <v>2068038.86</v>
      </c>
      <c r="G142" s="4">
        <v>2857.66</v>
      </c>
      <c r="H142" s="4">
        <v>0</v>
      </c>
      <c r="I142" s="4">
        <v>0</v>
      </c>
      <c r="J142" s="3" t="s">
        <v>2</v>
      </c>
      <c r="K142" s="4">
        <v>2857.66</v>
      </c>
    </row>
    <row r="143" spans="1:11" ht="20" customHeight="1" x14ac:dyDescent="0.25">
      <c r="A143" s="22">
        <v>44865</v>
      </c>
      <c r="B143" s="2" t="s">
        <v>14</v>
      </c>
      <c r="C143" s="2" t="s">
        <v>15</v>
      </c>
      <c r="D143" s="3" t="s">
        <v>77</v>
      </c>
      <c r="E143" s="3" t="s">
        <v>26</v>
      </c>
      <c r="F143" s="4">
        <v>2068038.86</v>
      </c>
      <c r="G143" s="4">
        <v>5315.59</v>
      </c>
      <c r="H143" s="4">
        <v>0</v>
      </c>
      <c r="I143" s="4">
        <v>0</v>
      </c>
      <c r="J143" s="3" t="s">
        <v>2</v>
      </c>
      <c r="K143" s="4">
        <v>5315.59</v>
      </c>
    </row>
    <row r="144" spans="1:11" ht="20" customHeight="1" x14ac:dyDescent="0.25">
      <c r="A144" s="22">
        <v>44865</v>
      </c>
      <c r="B144" s="2" t="s">
        <v>14</v>
      </c>
      <c r="C144" s="2" t="s">
        <v>15</v>
      </c>
      <c r="D144" s="3" t="s">
        <v>77</v>
      </c>
      <c r="E144" s="3" t="s">
        <v>27</v>
      </c>
      <c r="F144" s="4">
        <v>2068038.86</v>
      </c>
      <c r="G144" s="4">
        <v>17991.71</v>
      </c>
      <c r="H144" s="4">
        <v>0</v>
      </c>
      <c r="I144" s="4">
        <v>0</v>
      </c>
      <c r="J144" s="3" t="s">
        <v>2</v>
      </c>
      <c r="K144" s="4">
        <v>17991.71</v>
      </c>
    </row>
    <row r="145" spans="1:12" ht="20" customHeight="1" x14ac:dyDescent="0.25">
      <c r="A145" s="22">
        <v>44865</v>
      </c>
      <c r="B145" s="2" t="s">
        <v>14</v>
      </c>
      <c r="C145" s="2" t="s">
        <v>15</v>
      </c>
      <c r="D145" s="3" t="s">
        <v>77</v>
      </c>
      <c r="E145" s="3" t="s">
        <v>58</v>
      </c>
      <c r="F145" s="4">
        <v>2068038.86</v>
      </c>
      <c r="G145" s="4">
        <v>2037783.26</v>
      </c>
      <c r="H145" s="4">
        <v>0</v>
      </c>
      <c r="I145" s="4">
        <v>0</v>
      </c>
      <c r="J145" s="3" t="s">
        <v>2</v>
      </c>
      <c r="K145" s="4">
        <v>2037783.26</v>
      </c>
    </row>
    <row r="146" spans="1:12" ht="20" customHeight="1" x14ac:dyDescent="0.25">
      <c r="A146" s="25">
        <v>44868</v>
      </c>
      <c r="B146" s="26" t="s">
        <v>17</v>
      </c>
      <c r="C146" s="26" t="s">
        <v>18</v>
      </c>
      <c r="D146" s="27" t="s">
        <v>85</v>
      </c>
      <c r="E146" s="27" t="s">
        <v>53</v>
      </c>
      <c r="F146" s="28">
        <v>131929.4</v>
      </c>
      <c r="G146" s="28">
        <v>2634.95</v>
      </c>
      <c r="H146" s="28">
        <v>0</v>
      </c>
      <c r="I146" s="28">
        <v>0</v>
      </c>
      <c r="J146" s="27" t="s">
        <v>2</v>
      </c>
      <c r="K146" s="28">
        <v>2634.95</v>
      </c>
      <c r="L146" s="29"/>
    </row>
    <row r="147" spans="1:12" ht="20" customHeight="1" x14ac:dyDescent="0.25">
      <c r="A147" s="25">
        <v>44868</v>
      </c>
      <c r="B147" s="26" t="s">
        <v>17</v>
      </c>
      <c r="C147" s="26" t="s">
        <v>18</v>
      </c>
      <c r="D147" s="27" t="s">
        <v>85</v>
      </c>
      <c r="E147" s="27" t="s">
        <v>54</v>
      </c>
      <c r="F147" s="28">
        <v>131929.4</v>
      </c>
      <c r="G147" s="28">
        <v>129294.45</v>
      </c>
      <c r="H147" s="28">
        <v>0</v>
      </c>
      <c r="I147" s="28">
        <v>0</v>
      </c>
      <c r="J147" s="27" t="s">
        <v>2</v>
      </c>
      <c r="K147" s="28">
        <v>129294.45</v>
      </c>
      <c r="L147" s="29"/>
    </row>
    <row r="148" spans="1:12" ht="20" customHeight="1" x14ac:dyDescent="0.25">
      <c r="A148" s="25">
        <v>44869</v>
      </c>
      <c r="B148" s="26" t="s">
        <v>14</v>
      </c>
      <c r="C148" s="26" t="s">
        <v>15</v>
      </c>
      <c r="D148" s="27" t="s">
        <v>86</v>
      </c>
      <c r="E148" s="27" t="s">
        <v>21</v>
      </c>
      <c r="F148" s="28">
        <v>1181030.17</v>
      </c>
      <c r="G148" s="28">
        <v>106.27</v>
      </c>
      <c r="H148" s="28">
        <v>0</v>
      </c>
      <c r="I148" s="28">
        <v>0</v>
      </c>
      <c r="J148" s="27" t="s">
        <v>2</v>
      </c>
      <c r="K148" s="28">
        <v>106.27</v>
      </c>
      <c r="L148" s="29"/>
    </row>
    <row r="149" spans="1:12" ht="20" customHeight="1" x14ac:dyDescent="0.25">
      <c r="A149" s="25">
        <v>44869</v>
      </c>
      <c r="B149" s="26" t="s">
        <v>14</v>
      </c>
      <c r="C149" s="26" t="s">
        <v>15</v>
      </c>
      <c r="D149" s="27" t="s">
        <v>86</v>
      </c>
      <c r="E149" s="27" t="s">
        <v>22</v>
      </c>
      <c r="F149" s="28">
        <v>1181030.17</v>
      </c>
      <c r="G149" s="28">
        <v>585.70000000000005</v>
      </c>
      <c r="H149" s="28">
        <v>0</v>
      </c>
      <c r="I149" s="28">
        <v>0</v>
      </c>
      <c r="J149" s="27" t="s">
        <v>2</v>
      </c>
      <c r="K149" s="28">
        <v>585.70000000000005</v>
      </c>
      <c r="L149" s="29"/>
    </row>
    <row r="150" spans="1:12" ht="20" customHeight="1" x14ac:dyDescent="0.25">
      <c r="A150" s="25">
        <v>44869</v>
      </c>
      <c r="B150" s="26" t="s">
        <v>14</v>
      </c>
      <c r="C150" s="26" t="s">
        <v>15</v>
      </c>
      <c r="D150" s="27" t="s">
        <v>86</v>
      </c>
      <c r="E150" s="27" t="s">
        <v>23</v>
      </c>
      <c r="F150" s="28">
        <v>1181030.17</v>
      </c>
      <c r="G150" s="28">
        <v>461.2</v>
      </c>
      <c r="H150" s="28">
        <v>0</v>
      </c>
      <c r="I150" s="28">
        <v>0</v>
      </c>
      <c r="J150" s="27" t="s">
        <v>2</v>
      </c>
      <c r="K150" s="28">
        <v>461.2</v>
      </c>
      <c r="L150" s="29"/>
    </row>
    <row r="151" spans="1:12" ht="20" customHeight="1" x14ac:dyDescent="0.25">
      <c r="A151" s="25">
        <v>44869</v>
      </c>
      <c r="B151" s="26" t="s">
        <v>14</v>
      </c>
      <c r="C151" s="26" t="s">
        <v>15</v>
      </c>
      <c r="D151" s="27" t="s">
        <v>86</v>
      </c>
      <c r="E151" s="27" t="s">
        <v>24</v>
      </c>
      <c r="F151" s="28">
        <v>1181030.17</v>
      </c>
      <c r="G151" s="28">
        <v>837.25</v>
      </c>
      <c r="H151" s="28">
        <v>0</v>
      </c>
      <c r="I151" s="28">
        <v>0</v>
      </c>
      <c r="J151" s="27" t="s">
        <v>2</v>
      </c>
      <c r="K151" s="28">
        <v>837.25</v>
      </c>
      <c r="L151" s="29"/>
    </row>
    <row r="152" spans="1:12" ht="20" customHeight="1" x14ac:dyDescent="0.25">
      <c r="A152" s="25">
        <v>44869</v>
      </c>
      <c r="B152" s="26" t="s">
        <v>14</v>
      </c>
      <c r="C152" s="26" t="s">
        <v>15</v>
      </c>
      <c r="D152" s="27" t="s">
        <v>86</v>
      </c>
      <c r="E152" s="27" t="s">
        <v>25</v>
      </c>
      <c r="F152" s="28">
        <v>1181030.17</v>
      </c>
      <c r="G152" s="28">
        <v>1444.46</v>
      </c>
      <c r="H152" s="28">
        <v>0</v>
      </c>
      <c r="I152" s="28">
        <v>0</v>
      </c>
      <c r="J152" s="27" t="s">
        <v>2</v>
      </c>
      <c r="K152" s="28">
        <v>1444.46</v>
      </c>
      <c r="L152" s="29"/>
    </row>
    <row r="153" spans="1:12" ht="20" customHeight="1" x14ac:dyDescent="0.25">
      <c r="A153" s="25">
        <v>44869</v>
      </c>
      <c r="B153" s="26" t="s">
        <v>14</v>
      </c>
      <c r="C153" s="26" t="s">
        <v>15</v>
      </c>
      <c r="D153" s="27" t="s">
        <v>86</v>
      </c>
      <c r="E153" s="27" t="s">
        <v>26</v>
      </c>
      <c r="F153" s="28">
        <v>1181030.17</v>
      </c>
      <c r="G153" s="28">
        <v>773.93</v>
      </c>
      <c r="H153" s="28">
        <v>0</v>
      </c>
      <c r="I153" s="28">
        <v>0</v>
      </c>
      <c r="J153" s="27" t="s">
        <v>2</v>
      </c>
      <c r="K153" s="28">
        <v>773.93</v>
      </c>
      <c r="L153" s="29"/>
    </row>
    <row r="154" spans="1:12" ht="20" customHeight="1" x14ac:dyDescent="0.25">
      <c r="A154" s="25">
        <v>44869</v>
      </c>
      <c r="B154" s="26" t="s">
        <v>14</v>
      </c>
      <c r="C154" s="26" t="s">
        <v>15</v>
      </c>
      <c r="D154" s="27" t="s">
        <v>86</v>
      </c>
      <c r="E154" s="27" t="s">
        <v>27</v>
      </c>
      <c r="F154" s="28">
        <v>1181030.17</v>
      </c>
      <c r="G154" s="28">
        <v>9879.2199999999993</v>
      </c>
      <c r="H154" s="28">
        <v>0</v>
      </c>
      <c r="I154" s="28">
        <v>0</v>
      </c>
      <c r="J154" s="27" t="s">
        <v>2</v>
      </c>
      <c r="K154" s="28">
        <v>9879.2199999999993</v>
      </c>
      <c r="L154" s="29"/>
    </row>
    <row r="155" spans="1:12" ht="20" customHeight="1" x14ac:dyDescent="0.25">
      <c r="A155" s="25">
        <v>44869</v>
      </c>
      <c r="B155" s="26" t="s">
        <v>14</v>
      </c>
      <c r="C155" s="26" t="s">
        <v>15</v>
      </c>
      <c r="D155" s="27" t="s">
        <v>86</v>
      </c>
      <c r="E155" s="27" t="s">
        <v>58</v>
      </c>
      <c r="F155" s="28">
        <v>1181030.17</v>
      </c>
      <c r="G155" s="28">
        <v>1166942.1399999999</v>
      </c>
      <c r="H155" s="28">
        <v>0</v>
      </c>
      <c r="I155" s="28">
        <v>0</v>
      </c>
      <c r="J155" s="27" t="s">
        <v>2</v>
      </c>
      <c r="K155" s="28">
        <v>1166942.1399999999</v>
      </c>
      <c r="L155" s="29"/>
    </row>
    <row r="156" spans="1:12" ht="20" customHeight="1" x14ac:dyDescent="0.25">
      <c r="A156" s="25">
        <v>44879</v>
      </c>
      <c r="B156" s="26" t="s">
        <v>14</v>
      </c>
      <c r="C156" s="26" t="s">
        <v>15</v>
      </c>
      <c r="D156" s="27" t="s">
        <v>87</v>
      </c>
      <c r="E156" s="27" t="s">
        <v>21</v>
      </c>
      <c r="F156" s="28">
        <v>805253.26</v>
      </c>
      <c r="G156" s="28">
        <v>309.75</v>
      </c>
      <c r="H156" s="28">
        <v>0</v>
      </c>
      <c r="I156" s="28">
        <v>0</v>
      </c>
      <c r="J156" s="27" t="s">
        <v>2</v>
      </c>
      <c r="K156" s="28">
        <v>309.75</v>
      </c>
      <c r="L156" s="29"/>
    </row>
    <row r="157" spans="1:12" ht="20" customHeight="1" x14ac:dyDescent="0.25">
      <c r="A157" s="25">
        <v>44879</v>
      </c>
      <c r="B157" s="26" t="s">
        <v>14</v>
      </c>
      <c r="C157" s="26" t="s">
        <v>15</v>
      </c>
      <c r="D157" s="27" t="s">
        <v>87</v>
      </c>
      <c r="E157" s="27" t="s">
        <v>22</v>
      </c>
      <c r="F157" s="28">
        <v>805253.26</v>
      </c>
      <c r="G157" s="28">
        <v>637.15</v>
      </c>
      <c r="H157" s="28">
        <v>0</v>
      </c>
      <c r="I157" s="28">
        <v>0</v>
      </c>
      <c r="J157" s="27" t="s">
        <v>2</v>
      </c>
      <c r="K157" s="28">
        <v>637.15</v>
      </c>
      <c r="L157" s="29"/>
    </row>
    <row r="158" spans="1:12" ht="20" customHeight="1" x14ac:dyDescent="0.25">
      <c r="A158" s="25">
        <v>44879</v>
      </c>
      <c r="B158" s="26" t="s">
        <v>14</v>
      </c>
      <c r="C158" s="26" t="s">
        <v>15</v>
      </c>
      <c r="D158" s="27" t="s">
        <v>87</v>
      </c>
      <c r="E158" s="27" t="s">
        <v>23</v>
      </c>
      <c r="F158" s="28">
        <v>805253.26</v>
      </c>
      <c r="G158" s="28">
        <v>1105.43</v>
      </c>
      <c r="H158" s="28">
        <v>0</v>
      </c>
      <c r="I158" s="28">
        <v>0</v>
      </c>
      <c r="J158" s="27" t="s">
        <v>2</v>
      </c>
      <c r="K158" s="28">
        <v>1105.43</v>
      </c>
      <c r="L158" s="29"/>
    </row>
    <row r="159" spans="1:12" ht="20" customHeight="1" x14ac:dyDescent="0.25">
      <c r="A159" s="25">
        <v>44879</v>
      </c>
      <c r="B159" s="26" t="s">
        <v>14</v>
      </c>
      <c r="C159" s="26" t="s">
        <v>15</v>
      </c>
      <c r="D159" s="27" t="s">
        <v>87</v>
      </c>
      <c r="E159" s="27" t="s">
        <v>24</v>
      </c>
      <c r="F159" s="28">
        <v>805253.26</v>
      </c>
      <c r="G159" s="28">
        <v>1031.5899999999999</v>
      </c>
      <c r="H159" s="28">
        <v>0</v>
      </c>
      <c r="I159" s="28">
        <v>0</v>
      </c>
      <c r="J159" s="27" t="s">
        <v>2</v>
      </c>
      <c r="K159" s="28">
        <v>1031.5899999999999</v>
      </c>
      <c r="L159" s="29"/>
    </row>
    <row r="160" spans="1:12" ht="20" customHeight="1" x14ac:dyDescent="0.25">
      <c r="A160" s="25">
        <v>44879</v>
      </c>
      <c r="B160" s="26" t="s">
        <v>14</v>
      </c>
      <c r="C160" s="26" t="s">
        <v>15</v>
      </c>
      <c r="D160" s="27" t="s">
        <v>87</v>
      </c>
      <c r="E160" s="27" t="s">
        <v>25</v>
      </c>
      <c r="F160" s="28">
        <v>805253.26</v>
      </c>
      <c r="G160" s="28">
        <v>2290.15</v>
      </c>
      <c r="H160" s="28">
        <v>0</v>
      </c>
      <c r="I160" s="28">
        <v>0</v>
      </c>
      <c r="J160" s="27" t="s">
        <v>2</v>
      </c>
      <c r="K160" s="28">
        <v>2290.15</v>
      </c>
      <c r="L160" s="29"/>
    </row>
    <row r="161" spans="1:12" ht="20" customHeight="1" x14ac:dyDescent="0.25">
      <c r="A161" s="25">
        <v>44879</v>
      </c>
      <c r="B161" s="26" t="s">
        <v>14</v>
      </c>
      <c r="C161" s="26" t="s">
        <v>15</v>
      </c>
      <c r="D161" s="27" t="s">
        <v>87</v>
      </c>
      <c r="E161" s="27" t="s">
        <v>26</v>
      </c>
      <c r="F161" s="28">
        <v>805253.26</v>
      </c>
      <c r="G161" s="28">
        <v>2552.34</v>
      </c>
      <c r="H161" s="28">
        <v>0</v>
      </c>
      <c r="I161" s="28">
        <v>0</v>
      </c>
      <c r="J161" s="27" t="s">
        <v>2</v>
      </c>
      <c r="K161" s="28">
        <v>2552.34</v>
      </c>
      <c r="L161" s="29"/>
    </row>
    <row r="162" spans="1:12" ht="20" customHeight="1" x14ac:dyDescent="0.25">
      <c r="A162" s="25">
        <v>44879</v>
      </c>
      <c r="B162" s="26" t="s">
        <v>14</v>
      </c>
      <c r="C162" s="26" t="s">
        <v>15</v>
      </c>
      <c r="D162" s="27" t="s">
        <v>87</v>
      </c>
      <c r="E162" s="27" t="s">
        <v>27</v>
      </c>
      <c r="F162" s="28">
        <v>805253.26</v>
      </c>
      <c r="G162" s="28">
        <v>12856.95</v>
      </c>
      <c r="H162" s="28">
        <v>0</v>
      </c>
      <c r="I162" s="28">
        <v>0</v>
      </c>
      <c r="J162" s="27" t="s">
        <v>2</v>
      </c>
      <c r="K162" s="28">
        <v>12856.95</v>
      </c>
      <c r="L162" s="29"/>
    </row>
    <row r="163" spans="1:12" ht="20" customHeight="1" x14ac:dyDescent="0.25">
      <c r="A163" s="25">
        <v>44879</v>
      </c>
      <c r="B163" s="26" t="s">
        <v>14</v>
      </c>
      <c r="C163" s="26" t="s">
        <v>15</v>
      </c>
      <c r="D163" s="27" t="s">
        <v>87</v>
      </c>
      <c r="E163" s="27" t="s">
        <v>58</v>
      </c>
      <c r="F163" s="28">
        <v>805253.26</v>
      </c>
      <c r="G163" s="28">
        <v>784469.9</v>
      </c>
      <c r="H163" s="28">
        <v>0</v>
      </c>
      <c r="I163" s="28">
        <v>0</v>
      </c>
      <c r="J163" s="27" t="s">
        <v>2</v>
      </c>
      <c r="K163" s="28">
        <v>784469.9</v>
      </c>
      <c r="L163" s="29"/>
    </row>
    <row r="164" spans="1:12" ht="20" customHeight="1" x14ac:dyDescent="0.25">
      <c r="A164" s="25">
        <v>44880</v>
      </c>
      <c r="B164" s="26" t="s">
        <v>17</v>
      </c>
      <c r="C164" s="26" t="s">
        <v>18</v>
      </c>
      <c r="D164" s="27" t="s">
        <v>88</v>
      </c>
      <c r="E164" s="27" t="s">
        <v>53</v>
      </c>
      <c r="F164" s="28">
        <v>192038.88</v>
      </c>
      <c r="G164" s="28">
        <v>2080.9899999999998</v>
      </c>
      <c r="H164" s="28">
        <v>0</v>
      </c>
      <c r="I164" s="28">
        <v>0</v>
      </c>
      <c r="J164" s="27" t="s">
        <v>2</v>
      </c>
      <c r="K164" s="28">
        <v>2080.9899999999998</v>
      </c>
      <c r="L164" s="29"/>
    </row>
    <row r="165" spans="1:12" ht="20" customHeight="1" x14ac:dyDescent="0.25">
      <c r="A165" s="25">
        <v>44880</v>
      </c>
      <c r="B165" s="26" t="s">
        <v>17</v>
      </c>
      <c r="C165" s="26" t="s">
        <v>18</v>
      </c>
      <c r="D165" s="27" t="s">
        <v>88</v>
      </c>
      <c r="E165" s="27" t="s">
        <v>54</v>
      </c>
      <c r="F165" s="28">
        <v>192038.88</v>
      </c>
      <c r="G165" s="28">
        <v>189957.89</v>
      </c>
      <c r="H165" s="28">
        <v>0</v>
      </c>
      <c r="I165" s="28">
        <v>0</v>
      </c>
      <c r="J165" s="27" t="s">
        <v>2</v>
      </c>
      <c r="K165" s="28">
        <v>189957.89</v>
      </c>
      <c r="L165" s="29"/>
    </row>
    <row r="166" spans="1:12" ht="20" customHeight="1" x14ac:dyDescent="0.25">
      <c r="A166" s="25">
        <v>44888</v>
      </c>
      <c r="B166" s="26" t="s">
        <v>17</v>
      </c>
      <c r="C166" s="26" t="s">
        <v>18</v>
      </c>
      <c r="D166" s="27" t="s">
        <v>89</v>
      </c>
      <c r="E166" s="27" t="s">
        <v>53</v>
      </c>
      <c r="F166" s="28">
        <v>3255698.28</v>
      </c>
      <c r="G166" s="28">
        <v>3232.39</v>
      </c>
      <c r="H166" s="28">
        <v>0</v>
      </c>
      <c r="I166" s="28">
        <v>0</v>
      </c>
      <c r="J166" s="27" t="s">
        <v>2</v>
      </c>
      <c r="K166" s="28">
        <v>3232.39</v>
      </c>
      <c r="L166" s="29"/>
    </row>
    <row r="167" spans="1:12" ht="20" customHeight="1" x14ac:dyDescent="0.25">
      <c r="A167" s="25">
        <v>44888</v>
      </c>
      <c r="B167" s="26" t="s">
        <v>17</v>
      </c>
      <c r="C167" s="26" t="s">
        <v>18</v>
      </c>
      <c r="D167" s="27" t="s">
        <v>89</v>
      </c>
      <c r="E167" s="27" t="s">
        <v>54</v>
      </c>
      <c r="F167" s="28">
        <v>3255698.28</v>
      </c>
      <c r="G167" s="28">
        <v>3252465.89</v>
      </c>
      <c r="H167" s="28">
        <v>0</v>
      </c>
      <c r="I167" s="28">
        <v>0</v>
      </c>
      <c r="J167" s="27" t="s">
        <v>2</v>
      </c>
      <c r="K167" s="28">
        <v>3252465.89</v>
      </c>
      <c r="L167" s="29"/>
    </row>
    <row r="168" spans="1:12" ht="20" customHeight="1" x14ac:dyDescent="0.25">
      <c r="A168" s="25">
        <v>44888</v>
      </c>
      <c r="B168" s="26" t="s">
        <v>14</v>
      </c>
      <c r="C168" s="26" t="s">
        <v>15</v>
      </c>
      <c r="D168" s="27" t="s">
        <v>90</v>
      </c>
      <c r="E168" s="27" t="s">
        <v>21</v>
      </c>
      <c r="F168" s="28">
        <v>420235.75</v>
      </c>
      <c r="G168" s="28">
        <v>2170.46</v>
      </c>
      <c r="H168" s="28">
        <v>0</v>
      </c>
      <c r="I168" s="28">
        <v>0</v>
      </c>
      <c r="J168" s="27" t="s">
        <v>2</v>
      </c>
      <c r="K168" s="28">
        <v>2170.46</v>
      </c>
      <c r="L168" s="29"/>
    </row>
    <row r="169" spans="1:12" ht="20" customHeight="1" x14ac:dyDescent="0.25">
      <c r="A169" s="25">
        <v>44888</v>
      </c>
      <c r="B169" s="26" t="s">
        <v>14</v>
      </c>
      <c r="C169" s="26" t="s">
        <v>15</v>
      </c>
      <c r="D169" s="27" t="s">
        <v>90</v>
      </c>
      <c r="E169" s="27" t="s">
        <v>22</v>
      </c>
      <c r="F169" s="28">
        <v>420235.75</v>
      </c>
      <c r="G169" s="28">
        <v>1593.04</v>
      </c>
      <c r="H169" s="28">
        <v>0</v>
      </c>
      <c r="I169" s="28">
        <v>0</v>
      </c>
      <c r="J169" s="27" t="s">
        <v>2</v>
      </c>
      <c r="K169" s="28">
        <v>1593.04</v>
      </c>
      <c r="L169" s="29"/>
    </row>
    <row r="170" spans="1:12" ht="20" customHeight="1" x14ac:dyDescent="0.25">
      <c r="A170" s="25">
        <v>44888</v>
      </c>
      <c r="B170" s="26" t="s">
        <v>14</v>
      </c>
      <c r="C170" s="26" t="s">
        <v>15</v>
      </c>
      <c r="D170" s="27" t="s">
        <v>90</v>
      </c>
      <c r="E170" s="27" t="s">
        <v>23</v>
      </c>
      <c r="F170" s="28">
        <v>420235.75</v>
      </c>
      <c r="G170" s="28">
        <v>1309.81</v>
      </c>
      <c r="H170" s="28">
        <v>0</v>
      </c>
      <c r="I170" s="28">
        <v>0</v>
      </c>
      <c r="J170" s="27" t="s">
        <v>2</v>
      </c>
      <c r="K170" s="28">
        <v>1309.81</v>
      </c>
      <c r="L170" s="29"/>
    </row>
    <row r="171" spans="1:12" ht="20" customHeight="1" x14ac:dyDescent="0.25">
      <c r="A171" s="25">
        <v>44888</v>
      </c>
      <c r="B171" s="26" t="s">
        <v>14</v>
      </c>
      <c r="C171" s="26" t="s">
        <v>15</v>
      </c>
      <c r="D171" s="27" t="s">
        <v>90</v>
      </c>
      <c r="E171" s="27" t="s">
        <v>24</v>
      </c>
      <c r="F171" s="28">
        <v>420235.75</v>
      </c>
      <c r="G171" s="28">
        <v>1307.3599999999999</v>
      </c>
      <c r="H171" s="28">
        <v>0</v>
      </c>
      <c r="I171" s="28">
        <v>0</v>
      </c>
      <c r="J171" s="27" t="s">
        <v>2</v>
      </c>
      <c r="K171" s="28">
        <v>1307.3599999999999</v>
      </c>
      <c r="L171" s="29"/>
    </row>
    <row r="172" spans="1:12" ht="20" customHeight="1" x14ac:dyDescent="0.25">
      <c r="A172" s="25">
        <v>44888</v>
      </c>
      <c r="B172" s="26" t="s">
        <v>14</v>
      </c>
      <c r="C172" s="26" t="s">
        <v>15</v>
      </c>
      <c r="D172" s="27" t="s">
        <v>90</v>
      </c>
      <c r="E172" s="27" t="s">
        <v>25</v>
      </c>
      <c r="F172" s="28">
        <v>420235.75</v>
      </c>
      <c r="G172" s="28">
        <v>1823.87</v>
      </c>
      <c r="H172" s="28">
        <v>0</v>
      </c>
      <c r="I172" s="28">
        <v>0</v>
      </c>
      <c r="J172" s="27" t="s">
        <v>2</v>
      </c>
      <c r="K172" s="28">
        <v>1823.87</v>
      </c>
      <c r="L172" s="29"/>
    </row>
    <row r="173" spans="1:12" ht="20" customHeight="1" x14ac:dyDescent="0.25">
      <c r="A173" s="25">
        <v>44888</v>
      </c>
      <c r="B173" s="26" t="s">
        <v>14</v>
      </c>
      <c r="C173" s="26" t="s">
        <v>15</v>
      </c>
      <c r="D173" s="27" t="s">
        <v>90</v>
      </c>
      <c r="E173" s="27" t="s">
        <v>26</v>
      </c>
      <c r="F173" s="28">
        <v>420235.75</v>
      </c>
      <c r="G173" s="28">
        <v>1959.77</v>
      </c>
      <c r="H173" s="28">
        <v>0</v>
      </c>
      <c r="I173" s="28">
        <v>0</v>
      </c>
      <c r="J173" s="27" t="s">
        <v>2</v>
      </c>
      <c r="K173" s="28">
        <v>1959.77</v>
      </c>
      <c r="L173" s="29"/>
    </row>
    <row r="174" spans="1:12" ht="20" customHeight="1" x14ac:dyDescent="0.25">
      <c r="A174" s="25">
        <v>44888</v>
      </c>
      <c r="B174" s="26" t="s">
        <v>14</v>
      </c>
      <c r="C174" s="26" t="s">
        <v>15</v>
      </c>
      <c r="D174" s="27" t="s">
        <v>90</v>
      </c>
      <c r="E174" s="27" t="s">
        <v>27</v>
      </c>
      <c r="F174" s="28">
        <v>420235.75</v>
      </c>
      <c r="G174" s="28">
        <v>7913.85</v>
      </c>
      <c r="H174" s="28">
        <v>0</v>
      </c>
      <c r="I174" s="28">
        <v>0</v>
      </c>
      <c r="J174" s="27" t="s">
        <v>2</v>
      </c>
      <c r="K174" s="28">
        <v>7913.85</v>
      </c>
      <c r="L174" s="29"/>
    </row>
    <row r="175" spans="1:12" ht="20" customHeight="1" x14ac:dyDescent="0.25">
      <c r="A175" s="25">
        <v>44888</v>
      </c>
      <c r="B175" s="26" t="s">
        <v>14</v>
      </c>
      <c r="C175" s="26" t="s">
        <v>15</v>
      </c>
      <c r="D175" s="27" t="s">
        <v>90</v>
      </c>
      <c r="E175" s="27" t="s">
        <v>58</v>
      </c>
      <c r="F175" s="28">
        <v>420235.75</v>
      </c>
      <c r="G175" s="28">
        <v>402157.59</v>
      </c>
      <c r="H175" s="28">
        <v>0</v>
      </c>
      <c r="I175" s="28">
        <v>0</v>
      </c>
      <c r="J175" s="27" t="s">
        <v>2</v>
      </c>
      <c r="K175" s="28">
        <v>402157.59</v>
      </c>
      <c r="L175" s="29"/>
    </row>
    <row r="176" spans="1:12" ht="20" customHeight="1" x14ac:dyDescent="0.25">
      <c r="A176" s="25">
        <v>44895</v>
      </c>
      <c r="B176" s="26" t="s">
        <v>17</v>
      </c>
      <c r="C176" s="26" t="s">
        <v>18</v>
      </c>
      <c r="D176" s="27" t="s">
        <v>91</v>
      </c>
      <c r="E176" s="27" t="s">
        <v>53</v>
      </c>
      <c r="F176" s="28">
        <v>534757.42000000004</v>
      </c>
      <c r="G176" s="28">
        <v>4424.4399999999996</v>
      </c>
      <c r="H176" s="28">
        <v>0</v>
      </c>
      <c r="I176" s="28">
        <v>0</v>
      </c>
      <c r="J176" s="27" t="s">
        <v>2</v>
      </c>
      <c r="K176" s="28">
        <v>4424.4399999999996</v>
      </c>
      <c r="L176" s="29"/>
    </row>
    <row r="177" spans="1:12" ht="20" customHeight="1" x14ac:dyDescent="0.25">
      <c r="A177" s="25">
        <v>44895</v>
      </c>
      <c r="B177" s="26" t="s">
        <v>17</v>
      </c>
      <c r="C177" s="26" t="s">
        <v>18</v>
      </c>
      <c r="D177" s="27" t="s">
        <v>91</v>
      </c>
      <c r="E177" s="27" t="s">
        <v>54</v>
      </c>
      <c r="F177" s="28">
        <v>534757.42000000004</v>
      </c>
      <c r="G177" s="28">
        <v>530332.98</v>
      </c>
      <c r="H177" s="28">
        <v>0</v>
      </c>
      <c r="I177" s="28">
        <v>0</v>
      </c>
      <c r="J177" s="27" t="s">
        <v>2</v>
      </c>
      <c r="K177" s="28">
        <v>530332.98</v>
      </c>
      <c r="L177" s="29"/>
    </row>
    <row r="178" spans="1:12" ht="20" customHeight="1" x14ac:dyDescent="0.25">
      <c r="A178" s="25">
        <v>44895</v>
      </c>
      <c r="B178" s="26" t="s">
        <v>14</v>
      </c>
      <c r="C178" s="26" t="s">
        <v>15</v>
      </c>
      <c r="D178" s="27" t="s">
        <v>92</v>
      </c>
      <c r="E178" s="27" t="s">
        <v>93</v>
      </c>
      <c r="F178" s="28">
        <v>392397.51</v>
      </c>
      <c r="G178" s="28">
        <v>442.19</v>
      </c>
      <c r="H178" s="28">
        <v>0</v>
      </c>
      <c r="I178" s="28">
        <v>0</v>
      </c>
      <c r="J178" s="27" t="s">
        <v>2</v>
      </c>
      <c r="K178" s="28">
        <v>442.19</v>
      </c>
      <c r="L178" s="29"/>
    </row>
    <row r="179" spans="1:12" ht="20" customHeight="1" x14ac:dyDescent="0.25">
      <c r="A179" s="25">
        <v>44895</v>
      </c>
      <c r="B179" s="26" t="s">
        <v>14</v>
      </c>
      <c r="C179" s="26" t="s">
        <v>15</v>
      </c>
      <c r="D179" s="27" t="s">
        <v>92</v>
      </c>
      <c r="E179" s="27" t="s">
        <v>21</v>
      </c>
      <c r="F179" s="28">
        <v>392397.51</v>
      </c>
      <c r="G179" s="28">
        <v>117.04</v>
      </c>
      <c r="H179" s="28">
        <v>0</v>
      </c>
      <c r="I179" s="28">
        <v>0</v>
      </c>
      <c r="J179" s="27" t="s">
        <v>2</v>
      </c>
      <c r="K179" s="28">
        <v>117.04</v>
      </c>
      <c r="L179" s="29"/>
    </row>
    <row r="180" spans="1:12" ht="20" customHeight="1" x14ac:dyDescent="0.25">
      <c r="A180" s="25">
        <v>44895</v>
      </c>
      <c r="B180" s="26" t="s">
        <v>14</v>
      </c>
      <c r="C180" s="26" t="s">
        <v>15</v>
      </c>
      <c r="D180" s="27" t="s">
        <v>92</v>
      </c>
      <c r="E180" s="27" t="s">
        <v>22</v>
      </c>
      <c r="F180" s="28">
        <v>392397.51</v>
      </c>
      <c r="G180" s="28">
        <v>1197.05</v>
      </c>
      <c r="H180" s="28">
        <v>0</v>
      </c>
      <c r="I180" s="28">
        <v>0</v>
      </c>
      <c r="J180" s="27" t="s">
        <v>2</v>
      </c>
      <c r="K180" s="28">
        <v>1197.05</v>
      </c>
      <c r="L180" s="29"/>
    </row>
    <row r="181" spans="1:12" ht="20" customHeight="1" x14ac:dyDescent="0.25">
      <c r="A181" s="25">
        <v>44895</v>
      </c>
      <c r="B181" s="26" t="s">
        <v>14</v>
      </c>
      <c r="C181" s="26" t="s">
        <v>15</v>
      </c>
      <c r="D181" s="27" t="s">
        <v>92</v>
      </c>
      <c r="E181" s="27" t="s">
        <v>23</v>
      </c>
      <c r="F181" s="28">
        <v>392397.51</v>
      </c>
      <c r="G181" s="28">
        <v>1407.16</v>
      </c>
      <c r="H181" s="28">
        <v>0</v>
      </c>
      <c r="I181" s="28">
        <v>0</v>
      </c>
      <c r="J181" s="27" t="s">
        <v>2</v>
      </c>
      <c r="K181" s="28">
        <v>1407.16</v>
      </c>
      <c r="L181" s="29"/>
    </row>
    <row r="182" spans="1:12" ht="20" customHeight="1" x14ac:dyDescent="0.25">
      <c r="A182" s="25">
        <v>44895</v>
      </c>
      <c r="B182" s="26" t="s">
        <v>14</v>
      </c>
      <c r="C182" s="26" t="s">
        <v>15</v>
      </c>
      <c r="D182" s="27" t="s">
        <v>92</v>
      </c>
      <c r="E182" s="27" t="s">
        <v>24</v>
      </c>
      <c r="F182" s="28">
        <v>392397.51</v>
      </c>
      <c r="G182" s="28">
        <v>795.74</v>
      </c>
      <c r="H182" s="28">
        <v>0</v>
      </c>
      <c r="I182" s="28">
        <v>0</v>
      </c>
      <c r="J182" s="27" t="s">
        <v>2</v>
      </c>
      <c r="K182" s="28">
        <v>795.74</v>
      </c>
      <c r="L182" s="29"/>
    </row>
    <row r="183" spans="1:12" ht="20" customHeight="1" x14ac:dyDescent="0.25">
      <c r="A183" s="25">
        <v>44895</v>
      </c>
      <c r="B183" s="26" t="s">
        <v>14</v>
      </c>
      <c r="C183" s="26" t="s">
        <v>15</v>
      </c>
      <c r="D183" s="27" t="s">
        <v>92</v>
      </c>
      <c r="E183" s="27" t="s">
        <v>25</v>
      </c>
      <c r="F183" s="28">
        <v>392397.51</v>
      </c>
      <c r="G183" s="28">
        <v>5614.83</v>
      </c>
      <c r="H183" s="28">
        <v>0</v>
      </c>
      <c r="I183" s="28">
        <v>0</v>
      </c>
      <c r="J183" s="27" t="s">
        <v>2</v>
      </c>
      <c r="K183" s="28">
        <v>5614.83</v>
      </c>
      <c r="L183" s="29"/>
    </row>
    <row r="184" spans="1:12" ht="20" customHeight="1" x14ac:dyDescent="0.25">
      <c r="A184" s="25">
        <v>44895</v>
      </c>
      <c r="B184" s="26" t="s">
        <v>14</v>
      </c>
      <c r="C184" s="26" t="s">
        <v>15</v>
      </c>
      <c r="D184" s="27" t="s">
        <v>92</v>
      </c>
      <c r="E184" s="27" t="s">
        <v>26</v>
      </c>
      <c r="F184" s="28">
        <v>392397.51</v>
      </c>
      <c r="G184" s="28">
        <v>6894.16</v>
      </c>
      <c r="H184" s="28">
        <v>0</v>
      </c>
      <c r="I184" s="28">
        <v>0</v>
      </c>
      <c r="J184" s="27" t="s">
        <v>2</v>
      </c>
      <c r="K184" s="28">
        <v>6894.16</v>
      </c>
      <c r="L184" s="29"/>
    </row>
    <row r="185" spans="1:12" ht="20" customHeight="1" x14ac:dyDescent="0.25">
      <c r="A185" s="25">
        <v>44895</v>
      </c>
      <c r="B185" s="26" t="s">
        <v>14</v>
      </c>
      <c r="C185" s="26" t="s">
        <v>15</v>
      </c>
      <c r="D185" s="27" t="s">
        <v>92</v>
      </c>
      <c r="E185" s="27" t="s">
        <v>27</v>
      </c>
      <c r="F185" s="28">
        <v>392397.51</v>
      </c>
      <c r="G185" s="28">
        <v>15677.97</v>
      </c>
      <c r="H185" s="28">
        <v>0</v>
      </c>
      <c r="I185" s="28">
        <v>0</v>
      </c>
      <c r="J185" s="27" t="s">
        <v>2</v>
      </c>
      <c r="K185" s="28">
        <v>15677.97</v>
      </c>
      <c r="L185" s="29"/>
    </row>
    <row r="186" spans="1:12" ht="20" customHeight="1" x14ac:dyDescent="0.25">
      <c r="A186" s="25">
        <v>44895</v>
      </c>
      <c r="B186" s="26" t="s">
        <v>14</v>
      </c>
      <c r="C186" s="26" t="s">
        <v>15</v>
      </c>
      <c r="D186" s="27" t="s">
        <v>92</v>
      </c>
      <c r="E186" s="27" t="s">
        <v>58</v>
      </c>
      <c r="F186" s="28">
        <v>392397.51</v>
      </c>
      <c r="G186" s="28">
        <v>360251.37</v>
      </c>
      <c r="H186" s="28">
        <v>0</v>
      </c>
      <c r="I186" s="28">
        <v>0</v>
      </c>
      <c r="J186" s="27" t="s">
        <v>2</v>
      </c>
      <c r="K186" s="28">
        <v>360251.37</v>
      </c>
      <c r="L186" s="29"/>
    </row>
    <row r="187" spans="1:12" ht="20" customHeight="1" x14ac:dyDescent="0.35">
      <c r="K187" s="30">
        <f>SUM(K6:K186)</f>
        <v>47462878.49000001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FCE5-9910-4058-B40B-E100AFFBE161}">
  <dimension ref="A3:C31"/>
  <sheetViews>
    <sheetView topLeftCell="A10" workbookViewId="0">
      <selection activeCell="A16" sqref="A16"/>
    </sheetView>
  </sheetViews>
  <sheetFormatPr defaultRowHeight="14.5" x14ac:dyDescent="0.35"/>
  <cols>
    <col min="1" max="1" width="44.453125" bestFit="1" customWidth="1"/>
    <col min="2" max="2" width="27.90625" bestFit="1" customWidth="1"/>
    <col min="3" max="3" width="31.1796875" bestFit="1" customWidth="1"/>
  </cols>
  <sheetData>
    <row r="3" spans="1:3" x14ac:dyDescent="0.35">
      <c r="A3" s="10" t="s">
        <v>4</v>
      </c>
      <c r="B3" s="10" t="s">
        <v>7</v>
      </c>
      <c r="C3" t="s">
        <v>33</v>
      </c>
    </row>
    <row r="4" spans="1:3" x14ac:dyDescent="0.35">
      <c r="A4" t="s">
        <v>17</v>
      </c>
      <c r="B4" t="s">
        <v>16</v>
      </c>
      <c r="C4" s="12">
        <v>15671.920000000002</v>
      </c>
    </row>
    <row r="5" spans="1:3" x14ac:dyDescent="0.35">
      <c r="A5" t="s">
        <v>34</v>
      </c>
      <c r="C5" s="12">
        <v>15671.920000000002</v>
      </c>
    </row>
    <row r="6" spans="1:3" x14ac:dyDescent="0.35">
      <c r="A6" t="s">
        <v>14</v>
      </c>
      <c r="B6" t="s">
        <v>21</v>
      </c>
      <c r="C6" s="12">
        <v>2298.5499999999997</v>
      </c>
    </row>
    <row r="7" spans="1:3" x14ac:dyDescent="0.35">
      <c r="B7" t="s">
        <v>22</v>
      </c>
      <c r="C7" s="12">
        <v>3128.9700000000003</v>
      </c>
    </row>
    <row r="8" spans="1:3" x14ac:dyDescent="0.35">
      <c r="B8" t="s">
        <v>23</v>
      </c>
      <c r="C8" s="12">
        <v>5748.26</v>
      </c>
    </row>
    <row r="9" spans="1:3" x14ac:dyDescent="0.35">
      <c r="B9" t="s">
        <v>24</v>
      </c>
      <c r="C9" s="12">
        <v>5973.51</v>
      </c>
    </row>
    <row r="10" spans="1:3" x14ac:dyDescent="0.35">
      <c r="B10" t="s">
        <v>25</v>
      </c>
      <c r="C10" s="12">
        <v>13343.2</v>
      </c>
    </row>
    <row r="11" spans="1:3" x14ac:dyDescent="0.35">
      <c r="B11" t="s">
        <v>26</v>
      </c>
      <c r="C11" s="12">
        <v>16166.84</v>
      </c>
    </row>
    <row r="12" spans="1:3" x14ac:dyDescent="0.35">
      <c r="B12" t="s">
        <v>27</v>
      </c>
      <c r="C12" s="12">
        <v>56294.18</v>
      </c>
    </row>
    <row r="13" spans="1:3" x14ac:dyDescent="0.35">
      <c r="A13" t="s">
        <v>35</v>
      </c>
      <c r="C13" s="12">
        <v>102953.51000000001</v>
      </c>
    </row>
    <row r="14" spans="1:3" x14ac:dyDescent="0.35">
      <c r="A14" t="s">
        <v>32</v>
      </c>
      <c r="C14" s="12">
        <v>118625.43</v>
      </c>
    </row>
    <row r="16" spans="1:3" x14ac:dyDescent="0.35">
      <c r="A16" s="13" t="s">
        <v>37</v>
      </c>
      <c r="B16" s="14"/>
      <c r="C16" s="14"/>
    </row>
    <row r="17" spans="1:3" x14ac:dyDescent="0.35">
      <c r="A17" s="13" t="s">
        <v>38</v>
      </c>
      <c r="B17" s="13" t="s">
        <v>39</v>
      </c>
      <c r="C17" s="13" t="s">
        <v>42</v>
      </c>
    </row>
    <row r="18" spans="1:3" x14ac:dyDescent="0.35">
      <c r="A18" s="11">
        <v>255248</v>
      </c>
      <c r="B18">
        <v>2015</v>
      </c>
      <c r="C18" s="14">
        <f>GETPIVOTDATA("Accounted Applied Amount",$A$3,"Customer Name","FULTON COUNTY TAX COMMISSIONER","Applied Transaction Number","255248")</f>
        <v>2298.5499999999997</v>
      </c>
    </row>
    <row r="19" spans="1:3" x14ac:dyDescent="0.35">
      <c r="A19" s="11">
        <v>280304</v>
      </c>
      <c r="B19">
        <v>2016</v>
      </c>
      <c r="C19" s="14">
        <f>GETPIVOTDATA("Accounted Applied Amount",$A$3,"Customer Name","FULTON COUNTY TAX COMMISSIONER","Applied Transaction Number","280304")</f>
        <v>3128.9700000000003</v>
      </c>
    </row>
    <row r="20" spans="1:3" x14ac:dyDescent="0.35">
      <c r="A20" s="11">
        <v>284475</v>
      </c>
      <c r="B20">
        <v>2017</v>
      </c>
      <c r="C20" s="14">
        <f>GETPIVOTDATA("Accounted Applied Amount",$A$3,"Customer Name","FULTON COUNTY TAX COMMISSIONER","Applied Transaction Number","284475")</f>
        <v>5748.26</v>
      </c>
    </row>
    <row r="21" spans="1:3" x14ac:dyDescent="0.35">
      <c r="A21" s="11">
        <v>295033</v>
      </c>
      <c r="B21">
        <v>2018</v>
      </c>
      <c r="C21" s="14">
        <f>GETPIVOTDATA("Accounted Applied Amount",$A$3,"Customer Name","FULTON COUNTY TAX COMMISSIONER","Applied Transaction Number","295033")</f>
        <v>5973.51</v>
      </c>
    </row>
    <row r="22" spans="1:3" x14ac:dyDescent="0.35">
      <c r="A22" s="11">
        <v>392033</v>
      </c>
      <c r="B22">
        <v>2019</v>
      </c>
      <c r="C22" s="14">
        <f>GETPIVOTDATA("Accounted Applied Amount",$A$3,"Customer Name","FULTON COUNTY TAX COMMISSIONER","Applied Transaction Number","392033")</f>
        <v>13343.2</v>
      </c>
    </row>
    <row r="23" spans="1:3" x14ac:dyDescent="0.35">
      <c r="A23" t="s">
        <v>40</v>
      </c>
      <c r="B23">
        <v>2020</v>
      </c>
      <c r="C23" s="14">
        <f>GETPIVOTDATA("Accounted Applied Amount",$A$3,"Customer Name","FULTON COUNTY TAX COMMISSIONER","Applied Transaction Number","496033")</f>
        <v>16166.84</v>
      </c>
    </row>
    <row r="24" spans="1:3" x14ac:dyDescent="0.35">
      <c r="A24" s="11">
        <v>545033</v>
      </c>
      <c r="B24">
        <v>2021</v>
      </c>
      <c r="C24" s="14">
        <f>GETPIVOTDATA("Accounted Applied Amount",$A$3,"Customer Name","FULTON COUNTY TAX COMMISSIONER","Applied Transaction Number","545033")</f>
        <v>56294.18</v>
      </c>
    </row>
    <row r="25" spans="1:3" x14ac:dyDescent="0.35">
      <c r="C25" s="13">
        <f>SUM(C18:C24)</f>
        <v>102953.51000000001</v>
      </c>
    </row>
    <row r="26" spans="1:3" x14ac:dyDescent="0.35">
      <c r="C26" s="14"/>
    </row>
    <row r="27" spans="1:3" x14ac:dyDescent="0.35">
      <c r="A27" s="13" t="s">
        <v>41</v>
      </c>
      <c r="C27" s="14"/>
    </row>
    <row r="28" spans="1:3" x14ac:dyDescent="0.35">
      <c r="A28" s="11">
        <v>497033</v>
      </c>
      <c r="B28">
        <v>2020</v>
      </c>
      <c r="C28" s="14">
        <f>GETPIVOTDATA("Accounted Applied Amount",$A$3,"Customer Name","DEKALB COUNTY - TAX COMMISSIONER'S OFFICE","Applied Transaction Number","497033")</f>
        <v>15671.920000000002</v>
      </c>
    </row>
    <row r="29" spans="1:3" x14ac:dyDescent="0.35">
      <c r="C29" s="13">
        <f>SUM(C28:C28)</f>
        <v>15671.920000000002</v>
      </c>
    </row>
    <row r="30" spans="1:3" x14ac:dyDescent="0.35">
      <c r="C30" s="14"/>
    </row>
    <row r="31" spans="1:3" x14ac:dyDescent="0.35">
      <c r="A31" s="13" t="s">
        <v>42</v>
      </c>
      <c r="C31" s="13">
        <f>C29+C25</f>
        <v>118625.43000000001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264D-F675-4B71-8F00-8E36D4F401BC}">
  <dimension ref="A3:E33"/>
  <sheetViews>
    <sheetView topLeftCell="A13" workbookViewId="0">
      <selection activeCell="C33" sqref="C33"/>
    </sheetView>
  </sheetViews>
  <sheetFormatPr defaultRowHeight="14.5" x14ac:dyDescent="0.35"/>
  <cols>
    <col min="1" max="1" width="43.7265625" bestFit="1" customWidth="1"/>
    <col min="2" max="2" width="27.26953125" bestFit="1" customWidth="1"/>
    <col min="3" max="3" width="30.54296875" style="14" bestFit="1" customWidth="1"/>
  </cols>
  <sheetData>
    <row r="3" spans="1:3" x14ac:dyDescent="0.35">
      <c r="A3" s="10" t="s">
        <v>4</v>
      </c>
      <c r="B3" s="10" t="s">
        <v>7</v>
      </c>
      <c r="C3" s="14" t="s">
        <v>33</v>
      </c>
    </row>
    <row r="4" spans="1:3" x14ac:dyDescent="0.35">
      <c r="A4" t="s">
        <v>17</v>
      </c>
      <c r="B4" t="s">
        <v>16</v>
      </c>
      <c r="C4" s="14">
        <v>39347.880000000005</v>
      </c>
    </row>
    <row r="5" spans="1:3" x14ac:dyDescent="0.35">
      <c r="A5" t="s">
        <v>34</v>
      </c>
      <c r="C5" s="14">
        <v>39347.880000000005</v>
      </c>
    </row>
    <row r="6" spans="1:3" x14ac:dyDescent="0.35">
      <c r="A6" t="s">
        <v>14</v>
      </c>
      <c r="B6" t="s">
        <v>21</v>
      </c>
      <c r="C6" s="14">
        <v>6048.18</v>
      </c>
    </row>
    <row r="7" spans="1:3" x14ac:dyDescent="0.35">
      <c r="B7" t="s">
        <v>22</v>
      </c>
      <c r="C7" s="14">
        <v>6917.4400000000005</v>
      </c>
    </row>
    <row r="8" spans="1:3" x14ac:dyDescent="0.35">
      <c r="B8" t="s">
        <v>23</v>
      </c>
      <c r="C8" s="14">
        <v>11211.490000000002</v>
      </c>
    </row>
    <row r="9" spans="1:3" x14ac:dyDescent="0.35">
      <c r="B9" t="s">
        <v>24</v>
      </c>
      <c r="C9" s="14">
        <v>9669.9500000000007</v>
      </c>
    </row>
    <row r="10" spans="1:3" x14ac:dyDescent="0.35">
      <c r="B10" t="s">
        <v>25</v>
      </c>
      <c r="C10" s="14">
        <v>24840.16</v>
      </c>
    </row>
    <row r="11" spans="1:3" x14ac:dyDescent="0.35">
      <c r="B11" t="s">
        <v>26</v>
      </c>
      <c r="C11" s="14">
        <v>25262.959999999999</v>
      </c>
    </row>
    <row r="12" spans="1:3" x14ac:dyDescent="0.35">
      <c r="B12" t="s">
        <v>27</v>
      </c>
      <c r="C12" s="14">
        <v>69839.47</v>
      </c>
    </row>
    <row r="13" spans="1:3" x14ac:dyDescent="0.35">
      <c r="B13" t="s">
        <v>47</v>
      </c>
      <c r="C13" s="14">
        <v>-11089.55</v>
      </c>
    </row>
    <row r="14" spans="1:3" x14ac:dyDescent="0.35">
      <c r="A14" t="s">
        <v>35</v>
      </c>
      <c r="C14" s="14">
        <v>142700.1</v>
      </c>
    </row>
    <row r="15" spans="1:3" x14ac:dyDescent="0.35">
      <c r="A15" t="s">
        <v>32</v>
      </c>
      <c r="C15" s="14">
        <v>182047.98</v>
      </c>
    </row>
    <row r="17" spans="1:5" x14ac:dyDescent="0.35">
      <c r="A17" s="13" t="s">
        <v>37</v>
      </c>
      <c r="B17" s="14"/>
    </row>
    <row r="18" spans="1:5" x14ac:dyDescent="0.35">
      <c r="A18" s="13" t="s">
        <v>38</v>
      </c>
      <c r="B18" s="13" t="s">
        <v>39</v>
      </c>
      <c r="C18" s="13" t="s">
        <v>42</v>
      </c>
    </row>
    <row r="19" spans="1:5" x14ac:dyDescent="0.35">
      <c r="A19" s="11">
        <v>255248</v>
      </c>
      <c r="B19">
        <v>2015</v>
      </c>
      <c r="C19" s="14">
        <f>GETPIVOTDATA("Accounted Applied Amount",$A$3,"Customer Name","FULTON COUNTY TAX COMMISSIONER","Applied Transaction Number","255248")</f>
        <v>6048.18</v>
      </c>
    </row>
    <row r="20" spans="1:5" x14ac:dyDescent="0.35">
      <c r="A20" s="11">
        <v>280304</v>
      </c>
      <c r="B20">
        <v>2016</v>
      </c>
      <c r="C20" s="14">
        <f>GETPIVOTDATA("Accounted Applied Amount",$A$3,"Customer Name","FULTON COUNTY TAX COMMISSIONER","Applied Transaction Number","280304")</f>
        <v>6917.4400000000005</v>
      </c>
    </row>
    <row r="21" spans="1:5" x14ac:dyDescent="0.35">
      <c r="A21" s="11">
        <v>284475</v>
      </c>
      <c r="B21">
        <v>2017</v>
      </c>
      <c r="C21" s="14">
        <f>GETPIVOTDATA("Accounted Applied Amount",$A$3,"Customer Name","FULTON COUNTY TAX COMMISSIONER","Applied Transaction Number","284475")</f>
        <v>11211.490000000002</v>
      </c>
    </row>
    <row r="22" spans="1:5" x14ac:dyDescent="0.35">
      <c r="A22" s="11">
        <v>295033</v>
      </c>
      <c r="B22">
        <v>2018</v>
      </c>
      <c r="C22" s="14">
        <f>GETPIVOTDATA("Accounted Applied Amount",$A$3,"Customer Name","FULTON COUNTY TAX COMMISSIONER","Applied Transaction Number","295033")</f>
        <v>9669.9500000000007</v>
      </c>
    </row>
    <row r="23" spans="1:5" x14ac:dyDescent="0.35">
      <c r="A23" s="11">
        <v>392033</v>
      </c>
      <c r="B23">
        <v>2019</v>
      </c>
      <c r="C23" s="14">
        <f>GETPIVOTDATA("Accounted Applied Amount",$A$3,"Customer Name","FULTON COUNTY TAX COMMISSIONER","Applied Transaction Number","392033")</f>
        <v>24840.16</v>
      </c>
    </row>
    <row r="24" spans="1:5" x14ac:dyDescent="0.35">
      <c r="A24" t="s">
        <v>40</v>
      </c>
      <c r="B24">
        <v>2020</v>
      </c>
      <c r="C24" s="14">
        <f>GETPIVOTDATA("Accounted Applied Amount",$A$3,"Customer Name","FULTON COUNTY TAX COMMISSIONER","Applied Transaction Number","496033")</f>
        <v>25262.959999999999</v>
      </c>
    </row>
    <row r="25" spans="1:5" x14ac:dyDescent="0.35">
      <c r="A25" s="11">
        <v>545033</v>
      </c>
      <c r="B25">
        <v>2021</v>
      </c>
      <c r="C25" s="14">
        <f>GETPIVOTDATA("Accounted Applied Amount",$A$3,"Customer Name","FULTON COUNTY TAX COMMISSIONER","Applied Transaction Number","545033")</f>
        <v>69839.47</v>
      </c>
    </row>
    <row r="26" spans="1:5" x14ac:dyDescent="0.35">
      <c r="A26" s="11">
        <v>577033</v>
      </c>
      <c r="B26">
        <v>2021</v>
      </c>
      <c r="C26" s="14">
        <f>GETPIVOTDATA("Accounted Applied Amount",$A$3,"Customer Name","FULTON COUNTY TAX COMMISSIONER","Applied Transaction Number","577033")</f>
        <v>-11089.55</v>
      </c>
      <c r="E26" t="s">
        <v>51</v>
      </c>
    </row>
    <row r="27" spans="1:5" x14ac:dyDescent="0.35">
      <c r="C27" s="13">
        <f>SUM(C19:C26)</f>
        <v>142700.1</v>
      </c>
    </row>
    <row r="29" spans="1:5" x14ac:dyDescent="0.35">
      <c r="A29" s="13" t="s">
        <v>41</v>
      </c>
    </row>
    <row r="30" spans="1:5" x14ac:dyDescent="0.35">
      <c r="A30" s="11">
        <v>497033</v>
      </c>
      <c r="B30">
        <v>2020</v>
      </c>
      <c r="C30" s="14">
        <f>GETPIVOTDATA("Accounted Applied Amount",$A$3,"Customer Name","DEKALB COUNTY - TAX COMMISSIONER'S OFFICE","Applied Transaction Number","497033")</f>
        <v>39347.880000000005</v>
      </c>
    </row>
    <row r="31" spans="1:5" x14ac:dyDescent="0.35">
      <c r="C31" s="13">
        <f>SUM(C30:C30)</f>
        <v>39347.880000000005</v>
      </c>
    </row>
    <row r="33" spans="1:3" x14ac:dyDescent="0.35">
      <c r="A33" s="13" t="s">
        <v>42</v>
      </c>
      <c r="C33" s="13">
        <f>C31+C27</f>
        <v>182047.98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FBF-FC90-42A8-A050-8C16671ED85A}">
  <dimension ref="A3:C38"/>
  <sheetViews>
    <sheetView topLeftCell="A28" workbookViewId="0">
      <selection activeCell="G39" sqref="G39"/>
    </sheetView>
  </sheetViews>
  <sheetFormatPr defaultRowHeight="14.5" x14ac:dyDescent="0.35"/>
  <cols>
    <col min="1" max="1" width="44.453125" bestFit="1" customWidth="1"/>
    <col min="2" max="2" width="27.90625" bestFit="1" customWidth="1"/>
    <col min="3" max="3" width="31.1796875" bestFit="1" customWidth="1"/>
  </cols>
  <sheetData>
    <row r="3" spans="1:3" x14ac:dyDescent="0.35">
      <c r="A3" s="10" t="s">
        <v>4</v>
      </c>
      <c r="B3" s="10" t="s">
        <v>7</v>
      </c>
      <c r="C3" t="s">
        <v>33</v>
      </c>
    </row>
    <row r="4" spans="1:3" x14ac:dyDescent="0.35">
      <c r="A4" t="s">
        <v>17</v>
      </c>
      <c r="B4" t="s">
        <v>16</v>
      </c>
      <c r="C4" s="12">
        <v>39347.880000000005</v>
      </c>
    </row>
    <row r="5" spans="1:3" x14ac:dyDescent="0.35">
      <c r="B5" t="s">
        <v>53</v>
      </c>
      <c r="C5" s="12">
        <v>22510.21</v>
      </c>
    </row>
    <row r="6" spans="1:3" x14ac:dyDescent="0.35">
      <c r="B6" t="s">
        <v>54</v>
      </c>
      <c r="C6" s="12">
        <v>127022.39</v>
      </c>
    </row>
    <row r="7" spans="1:3" x14ac:dyDescent="0.35">
      <c r="A7" t="s">
        <v>34</v>
      </c>
      <c r="C7" s="12">
        <v>188880.48</v>
      </c>
    </row>
    <row r="8" spans="1:3" x14ac:dyDescent="0.35">
      <c r="A8" t="s">
        <v>14</v>
      </c>
      <c r="B8" t="s">
        <v>21</v>
      </c>
      <c r="C8" s="12">
        <v>6048.18</v>
      </c>
    </row>
    <row r="9" spans="1:3" x14ac:dyDescent="0.35">
      <c r="B9" t="s">
        <v>22</v>
      </c>
      <c r="C9" s="12">
        <v>6917.4400000000005</v>
      </c>
    </row>
    <row r="10" spans="1:3" x14ac:dyDescent="0.35">
      <c r="B10" t="s">
        <v>23</v>
      </c>
      <c r="C10" s="12">
        <v>11211.490000000002</v>
      </c>
    </row>
    <row r="11" spans="1:3" x14ac:dyDescent="0.35">
      <c r="B11" t="s">
        <v>24</v>
      </c>
      <c r="C11" s="12">
        <v>9669.9500000000007</v>
      </c>
    </row>
    <row r="12" spans="1:3" x14ac:dyDescent="0.35">
      <c r="B12" t="s">
        <v>25</v>
      </c>
      <c r="C12" s="12">
        <v>24840.16</v>
      </c>
    </row>
    <row r="13" spans="1:3" x14ac:dyDescent="0.35">
      <c r="B13" t="s">
        <v>26</v>
      </c>
      <c r="C13" s="12">
        <v>25262.959999999999</v>
      </c>
    </row>
    <row r="14" spans="1:3" x14ac:dyDescent="0.35">
      <c r="B14" t="s">
        <v>27</v>
      </c>
      <c r="C14" s="12">
        <v>69839.47</v>
      </c>
    </row>
    <row r="15" spans="1:3" x14ac:dyDescent="0.35">
      <c r="B15" t="s">
        <v>47</v>
      </c>
      <c r="C15" s="12">
        <v>-11089.55</v>
      </c>
    </row>
    <row r="16" spans="1:3" x14ac:dyDescent="0.35">
      <c r="A16" t="s">
        <v>35</v>
      </c>
      <c r="C16" s="12">
        <v>142700.1</v>
      </c>
    </row>
    <row r="17" spans="1:3" x14ac:dyDescent="0.35">
      <c r="A17" t="s">
        <v>32</v>
      </c>
      <c r="C17" s="12">
        <v>331580.58</v>
      </c>
    </row>
    <row r="18" spans="1:3" x14ac:dyDescent="0.35">
      <c r="C18" s="12"/>
    </row>
    <row r="19" spans="1:3" x14ac:dyDescent="0.35">
      <c r="A19" s="17" t="s">
        <v>37</v>
      </c>
      <c r="B19" s="14"/>
      <c r="C19" s="14"/>
    </row>
    <row r="20" spans="1:3" x14ac:dyDescent="0.35">
      <c r="A20" s="13" t="s">
        <v>38</v>
      </c>
      <c r="B20" s="13" t="s">
        <v>39</v>
      </c>
      <c r="C20" s="13" t="s">
        <v>42</v>
      </c>
    </row>
    <row r="21" spans="1:3" x14ac:dyDescent="0.35">
      <c r="A21" s="11">
        <v>255248</v>
      </c>
      <c r="B21">
        <v>2015</v>
      </c>
      <c r="C21" s="14">
        <f>GETPIVOTDATA("Accounted Applied Amount",$A$3,"Customer Name","FULTON COUNTY TAX COMMISSIONER","Applied Transaction Number","255248")</f>
        <v>6048.18</v>
      </c>
    </row>
    <row r="22" spans="1:3" x14ac:dyDescent="0.35">
      <c r="A22" s="11">
        <v>280304</v>
      </c>
      <c r="B22">
        <v>2016</v>
      </c>
      <c r="C22" s="14">
        <f>GETPIVOTDATA("Accounted Applied Amount",$A$3,"Customer Name","FULTON COUNTY TAX COMMISSIONER","Applied Transaction Number","280304")</f>
        <v>6917.4400000000005</v>
      </c>
    </row>
    <row r="23" spans="1:3" x14ac:dyDescent="0.35">
      <c r="A23" s="11">
        <v>284475</v>
      </c>
      <c r="B23">
        <v>2017</v>
      </c>
      <c r="C23" s="14">
        <f>GETPIVOTDATA("Accounted Applied Amount",$A$3,"Customer Name","FULTON COUNTY TAX COMMISSIONER","Applied Transaction Number","284475")</f>
        <v>11211.490000000002</v>
      </c>
    </row>
    <row r="24" spans="1:3" x14ac:dyDescent="0.35">
      <c r="A24" s="11">
        <v>295033</v>
      </c>
      <c r="B24">
        <v>2018</v>
      </c>
      <c r="C24" s="14">
        <f>GETPIVOTDATA("Accounted Applied Amount",$A$3,"Customer Name","FULTON COUNTY TAX COMMISSIONER","Applied Transaction Number","295033")</f>
        <v>9669.9500000000007</v>
      </c>
    </row>
    <row r="25" spans="1:3" x14ac:dyDescent="0.35">
      <c r="A25" s="11">
        <v>392033</v>
      </c>
      <c r="B25">
        <v>2019</v>
      </c>
      <c r="C25" s="14">
        <f>GETPIVOTDATA("Accounted Applied Amount",$A$3,"Customer Name","FULTON COUNTY TAX COMMISSIONER","Applied Transaction Number","392033")</f>
        <v>24840.16</v>
      </c>
    </row>
    <row r="26" spans="1:3" x14ac:dyDescent="0.35">
      <c r="A26" t="s">
        <v>40</v>
      </c>
      <c r="B26">
        <v>2020</v>
      </c>
      <c r="C26" s="14">
        <f>GETPIVOTDATA("Accounted Applied Amount",$A$3,"Customer Name","FULTON COUNTY TAX COMMISSIONER","Applied Transaction Number","496033")</f>
        <v>25262.959999999999</v>
      </c>
    </row>
    <row r="27" spans="1:3" x14ac:dyDescent="0.35">
      <c r="A27" s="11">
        <v>545033</v>
      </c>
      <c r="B27">
        <v>2021</v>
      </c>
      <c r="C27" s="14">
        <f>GETPIVOTDATA("Accounted Applied Amount",$A$3,"Customer Name","FULTON COUNTY TAX COMMISSIONER","Applied Transaction Number","545033")</f>
        <v>69839.47</v>
      </c>
    </row>
    <row r="28" spans="1:3" x14ac:dyDescent="0.35">
      <c r="A28" s="11">
        <v>577033</v>
      </c>
      <c r="B28">
        <v>2021</v>
      </c>
      <c r="C28" s="14">
        <f>GETPIVOTDATA("Accounted Applied Amount",$A$3,"Customer Name","FULTON COUNTY TAX COMMISSIONER","Applied Transaction Number","577033")</f>
        <v>-11089.55</v>
      </c>
    </row>
    <row r="29" spans="1:3" x14ac:dyDescent="0.35">
      <c r="C29" s="13">
        <f>SUM(C21:C28)</f>
        <v>142700.1</v>
      </c>
    </row>
    <row r="30" spans="1:3" x14ac:dyDescent="0.35">
      <c r="C30" s="14"/>
    </row>
    <row r="31" spans="1:3" x14ac:dyDescent="0.35">
      <c r="A31" s="17" t="s">
        <v>41</v>
      </c>
      <c r="C31" s="14"/>
    </row>
    <row r="32" spans="1:3" x14ac:dyDescent="0.35">
      <c r="A32" s="13" t="s">
        <v>38</v>
      </c>
      <c r="B32" s="13" t="s">
        <v>39</v>
      </c>
      <c r="C32" s="13" t="s">
        <v>42</v>
      </c>
    </row>
    <row r="33" spans="1:3" x14ac:dyDescent="0.35">
      <c r="A33" s="11">
        <v>497033</v>
      </c>
      <c r="B33">
        <v>2020</v>
      </c>
      <c r="C33" s="14">
        <f>GETPIVOTDATA("Accounted Applied Amount",$A$3,"Customer Name","DEKALB COUNTY - TAX COMMISSIONER'S OFFICE","Applied Transaction Number","497033")</f>
        <v>39347.880000000005</v>
      </c>
    </row>
    <row r="34" spans="1:3" x14ac:dyDescent="0.35">
      <c r="A34" s="11">
        <v>546033</v>
      </c>
      <c r="B34">
        <v>2021</v>
      </c>
      <c r="C34" s="14">
        <f>GETPIVOTDATA("Accounted Applied Amount",$A$3,"Customer Name","DEKALB COUNTY - TAX COMMISSIONER'S OFFICE","Applied Transaction Number","546033")</f>
        <v>22510.21</v>
      </c>
    </row>
    <row r="35" spans="1:3" x14ac:dyDescent="0.35">
      <c r="A35" s="11">
        <v>589033</v>
      </c>
      <c r="B35">
        <v>2022</v>
      </c>
      <c r="C35" s="14">
        <f>GETPIVOTDATA("Accounted Applied Amount",$A$3,"Customer Name","DEKALB COUNTY - TAX COMMISSIONER'S OFFICE","Applied Transaction Number","589033")</f>
        <v>127022.39</v>
      </c>
    </row>
    <row r="36" spans="1:3" x14ac:dyDescent="0.35">
      <c r="A36" s="11"/>
      <c r="C36" s="16">
        <f>SUM(C33:C35)</f>
        <v>188880.48</v>
      </c>
    </row>
    <row r="37" spans="1:3" x14ac:dyDescent="0.35">
      <c r="A37" s="11"/>
      <c r="C37" s="14"/>
    </row>
    <row r="38" spans="1:3" x14ac:dyDescent="0.35">
      <c r="A38" s="13" t="s">
        <v>42</v>
      </c>
      <c r="C38" s="13">
        <f>C29+C36</f>
        <v>331580.58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F45-1BCC-44AC-8AEC-830DA534408E}">
  <dimension ref="A3:E53"/>
  <sheetViews>
    <sheetView topLeftCell="A16" zoomScale="90" zoomScaleNormal="90" workbookViewId="0">
      <selection activeCell="N51" sqref="N51"/>
    </sheetView>
  </sheetViews>
  <sheetFormatPr defaultRowHeight="14.5" x14ac:dyDescent="0.35"/>
  <cols>
    <col min="1" max="1" width="44.453125" bestFit="1" customWidth="1"/>
    <col min="2" max="2" width="27.90625" bestFit="1" customWidth="1"/>
    <col min="3" max="3" width="31.1796875" style="14" bestFit="1" customWidth="1"/>
    <col min="4" max="4" width="3.6328125" style="14" customWidth="1"/>
  </cols>
  <sheetData>
    <row r="3" spans="1:3" x14ac:dyDescent="0.35">
      <c r="A3" s="10" t="s">
        <v>4</v>
      </c>
      <c r="B3" s="10" t="s">
        <v>7</v>
      </c>
      <c r="C3" s="14" t="s">
        <v>33</v>
      </c>
    </row>
    <row r="4" spans="1:3" x14ac:dyDescent="0.35">
      <c r="A4" t="s">
        <v>17</v>
      </c>
      <c r="B4" t="s">
        <v>16</v>
      </c>
      <c r="C4" s="14">
        <v>39347.880000000005</v>
      </c>
    </row>
    <row r="5" spans="1:3" x14ac:dyDescent="0.35">
      <c r="B5" t="s">
        <v>53</v>
      </c>
      <c r="C5" s="14">
        <v>29690.149999999998</v>
      </c>
    </row>
    <row r="6" spans="1:3" x14ac:dyDescent="0.35">
      <c r="B6" t="s">
        <v>54</v>
      </c>
      <c r="C6" s="14">
        <v>1156187.1000000001</v>
      </c>
    </row>
    <row r="7" spans="1:3" x14ac:dyDescent="0.35">
      <c r="A7" t="s">
        <v>34</v>
      </c>
      <c r="C7" s="14">
        <v>1225225.1300000001</v>
      </c>
    </row>
    <row r="8" spans="1:3" x14ac:dyDescent="0.35">
      <c r="A8" t="s">
        <v>14</v>
      </c>
      <c r="B8" t="s">
        <v>21</v>
      </c>
      <c r="C8" s="14">
        <v>13570.08</v>
      </c>
    </row>
    <row r="9" spans="1:3" x14ac:dyDescent="0.35">
      <c r="B9" t="s">
        <v>22</v>
      </c>
      <c r="C9" s="14">
        <v>14577.279999999999</v>
      </c>
    </row>
    <row r="10" spans="1:3" x14ac:dyDescent="0.35">
      <c r="B10" t="s">
        <v>23</v>
      </c>
      <c r="C10" s="14">
        <v>19164.310000000001</v>
      </c>
    </row>
    <row r="11" spans="1:3" x14ac:dyDescent="0.35">
      <c r="B11" t="s">
        <v>24</v>
      </c>
      <c r="C11" s="14">
        <v>19263.860000000004</v>
      </c>
    </row>
    <row r="12" spans="1:3" x14ac:dyDescent="0.35">
      <c r="B12" t="s">
        <v>25</v>
      </c>
      <c r="C12" s="14">
        <v>45687.08</v>
      </c>
    </row>
    <row r="13" spans="1:3" x14ac:dyDescent="0.35">
      <c r="B13" t="s">
        <v>26</v>
      </c>
      <c r="C13" s="14">
        <v>61549.149999999994</v>
      </c>
    </row>
    <row r="14" spans="1:3" x14ac:dyDescent="0.35">
      <c r="B14" t="s">
        <v>27</v>
      </c>
      <c r="C14" s="14">
        <v>256684.88</v>
      </c>
    </row>
    <row r="15" spans="1:3" x14ac:dyDescent="0.35">
      <c r="B15" t="s">
        <v>47</v>
      </c>
      <c r="C15" s="14">
        <v>-11089.55</v>
      </c>
    </row>
    <row r="16" spans="1:3" x14ac:dyDescent="0.35">
      <c r="B16" t="s">
        <v>58</v>
      </c>
      <c r="C16" s="14">
        <v>38907568.989999995</v>
      </c>
    </row>
    <row r="17" spans="1:5" x14ac:dyDescent="0.35">
      <c r="B17" t="s">
        <v>62</v>
      </c>
      <c r="C17" s="14">
        <v>-186.71</v>
      </c>
    </row>
    <row r="18" spans="1:5" x14ac:dyDescent="0.35">
      <c r="B18" t="s">
        <v>63</v>
      </c>
      <c r="C18" s="14">
        <v>-939.35</v>
      </c>
    </row>
    <row r="19" spans="1:5" x14ac:dyDescent="0.35">
      <c r="B19" t="s">
        <v>59</v>
      </c>
      <c r="C19" s="14">
        <v>-271.66000000000003</v>
      </c>
    </row>
    <row r="20" spans="1:5" x14ac:dyDescent="0.35">
      <c r="B20" t="s">
        <v>64</v>
      </c>
      <c r="C20" s="14">
        <v>-0.14000000000000001</v>
      </c>
    </row>
    <row r="21" spans="1:5" x14ac:dyDescent="0.35">
      <c r="B21" t="s">
        <v>65</v>
      </c>
      <c r="C21" s="14">
        <v>-1244.47</v>
      </c>
    </row>
    <row r="22" spans="1:5" x14ac:dyDescent="0.35">
      <c r="B22" t="s">
        <v>66</v>
      </c>
      <c r="C22" s="14">
        <v>-21.06</v>
      </c>
    </row>
    <row r="23" spans="1:5" x14ac:dyDescent="0.35">
      <c r="A23" t="s">
        <v>35</v>
      </c>
      <c r="C23" s="14">
        <v>39324312.689999998</v>
      </c>
    </row>
    <row r="24" spans="1:5" x14ac:dyDescent="0.35">
      <c r="A24" t="s">
        <v>32</v>
      </c>
      <c r="C24" s="14">
        <v>40549537.819999993</v>
      </c>
    </row>
    <row r="26" spans="1:5" x14ac:dyDescent="0.35">
      <c r="A26" s="17" t="s">
        <v>37</v>
      </c>
      <c r="B26" s="14"/>
    </row>
    <row r="27" spans="1:5" x14ac:dyDescent="0.35">
      <c r="A27" s="13" t="s">
        <v>38</v>
      </c>
      <c r="B27" s="13" t="s">
        <v>39</v>
      </c>
      <c r="C27" s="13" t="s">
        <v>42</v>
      </c>
      <c r="D27" s="13"/>
      <c r="E27" s="13" t="s">
        <v>79</v>
      </c>
    </row>
    <row r="28" spans="1:5" x14ac:dyDescent="0.35">
      <c r="A28" s="11">
        <v>255248</v>
      </c>
      <c r="B28">
        <v>2015</v>
      </c>
      <c r="C28" s="14">
        <f>GETPIVOTDATA("Accounted Applied Amount",$A$3,"Customer Name","FULTON COUNTY TAX COMMISSIONER","Applied Transaction Number","255248")</f>
        <v>13570.08</v>
      </c>
    </row>
    <row r="29" spans="1:5" x14ac:dyDescent="0.35">
      <c r="A29" s="11">
        <v>280304</v>
      </c>
      <c r="B29">
        <v>2016</v>
      </c>
      <c r="C29" s="14">
        <f>GETPIVOTDATA("Accounted Applied Amount",$A$3,"Customer Name","FULTON COUNTY TAX COMMISSIONER","Applied Transaction Number","280304")</f>
        <v>14577.279999999999</v>
      </c>
    </row>
    <row r="30" spans="1:5" x14ac:dyDescent="0.35">
      <c r="A30" s="11">
        <v>284475</v>
      </c>
      <c r="B30">
        <v>2017</v>
      </c>
      <c r="C30" s="14">
        <f>GETPIVOTDATA("Accounted Applied Amount",$A$3,"Customer Name","FULTON COUNTY TAX COMMISSIONER","Applied Transaction Number","284475")</f>
        <v>19164.310000000001</v>
      </c>
    </row>
    <row r="31" spans="1:5" x14ac:dyDescent="0.35">
      <c r="A31" s="11">
        <v>295033</v>
      </c>
      <c r="B31">
        <v>2018</v>
      </c>
      <c r="C31" s="14">
        <f>GETPIVOTDATA("Accounted Applied Amount",$A$3,"Customer Name","FULTON COUNTY TAX COMMISSIONER","Applied Transaction Number","295033")</f>
        <v>19263.860000000004</v>
      </c>
    </row>
    <row r="32" spans="1:5" x14ac:dyDescent="0.35">
      <c r="A32" s="11">
        <v>392033</v>
      </c>
      <c r="B32">
        <v>2019</v>
      </c>
      <c r="C32" s="14">
        <f>GETPIVOTDATA("Accounted Applied Amount",$A$3,"Customer Name","FULTON COUNTY TAX COMMISSIONER","Applied Transaction Number","392033")</f>
        <v>45687.08</v>
      </c>
    </row>
    <row r="33" spans="1:5" x14ac:dyDescent="0.35">
      <c r="A33" t="s">
        <v>40</v>
      </c>
      <c r="B33">
        <v>2020</v>
      </c>
      <c r="C33" s="14">
        <f>GETPIVOTDATA("Accounted Applied Amount",$A$3,"Customer Name","FULTON COUNTY TAX COMMISSIONER","Applied Transaction Number","496033")</f>
        <v>61549.149999999994</v>
      </c>
    </row>
    <row r="34" spans="1:5" x14ac:dyDescent="0.35">
      <c r="A34" s="11">
        <v>545033</v>
      </c>
      <c r="B34">
        <v>2021</v>
      </c>
      <c r="C34" s="14">
        <f>GETPIVOTDATA("Accounted Applied Amount",$A$3,"Customer Name","FULTON COUNTY TAX COMMISSIONER","Applied Transaction Number","545033")</f>
        <v>256684.88</v>
      </c>
    </row>
    <row r="35" spans="1:5" x14ac:dyDescent="0.35">
      <c r="A35" s="11">
        <v>577033</v>
      </c>
      <c r="B35">
        <v>2021</v>
      </c>
      <c r="C35" s="14">
        <f>GETPIVOTDATA("Accounted Applied Amount",$A$3,"Customer Name","FULTON COUNTY TAX COMMISSIONER","Applied Transaction Number","577033")</f>
        <v>-11089.55</v>
      </c>
      <c r="E35" s="23" t="s">
        <v>94</v>
      </c>
    </row>
    <row r="36" spans="1:5" x14ac:dyDescent="0.35">
      <c r="A36" t="str">
        <f t="shared" ref="A36:A42" si="0">B16</f>
        <v>586033</v>
      </c>
      <c r="B36">
        <v>2022</v>
      </c>
      <c r="C36" s="14">
        <f>GETPIVOTDATA("Accounted Applied Amount",$A$3,"Customer Name","FULTON COUNTY TAX COMMISSIONER","Applied Transaction Number","586033")</f>
        <v>38907568.989999995</v>
      </c>
    </row>
    <row r="37" spans="1:5" x14ac:dyDescent="0.35">
      <c r="A37" s="11" t="str">
        <f t="shared" si="0"/>
        <v>596033</v>
      </c>
      <c r="B37">
        <v>2019</v>
      </c>
      <c r="C37" s="14">
        <f>GETPIVOTDATA("Accounted Applied Amount",$A$3,"Customer Name","FULTON COUNTY TAX COMMISSIONER","Applied Transaction Number","596033")</f>
        <v>-186.71</v>
      </c>
      <c r="E37" s="23" t="s">
        <v>78</v>
      </c>
    </row>
    <row r="38" spans="1:5" x14ac:dyDescent="0.35">
      <c r="A38" s="11" t="str">
        <f t="shared" si="0"/>
        <v>596034</v>
      </c>
      <c r="B38">
        <v>2017</v>
      </c>
      <c r="C38" s="14">
        <f>GETPIVOTDATA("Accounted Applied Amount",$A$3,"Customer Name","FULTON COUNTY TAX COMMISSIONER","Applied Transaction Number","596034")</f>
        <v>-939.35</v>
      </c>
      <c r="E38" s="23" t="s">
        <v>80</v>
      </c>
    </row>
    <row r="39" spans="1:5" x14ac:dyDescent="0.35">
      <c r="A39" s="11" t="str">
        <f t="shared" si="0"/>
        <v>596035</v>
      </c>
      <c r="B39">
        <v>2014</v>
      </c>
      <c r="C39" s="14">
        <f>GETPIVOTDATA("Accounted Applied Amount",$A$3,"Customer Name","FULTON COUNTY TAX COMMISSIONER","Applied Transaction Number","596035")</f>
        <v>-271.66000000000003</v>
      </c>
      <c r="E39" s="23" t="s">
        <v>81</v>
      </c>
    </row>
    <row r="40" spans="1:5" ht="15" thickBot="1" x14ac:dyDescent="0.4">
      <c r="A40" s="11" t="str">
        <f t="shared" si="0"/>
        <v>597033</v>
      </c>
      <c r="B40">
        <v>2018</v>
      </c>
      <c r="C40" s="14">
        <f>GETPIVOTDATA("Accounted Applied Amount",$A$3,"Customer Name","FULTON COUNTY TAX COMMISSIONER","Applied Transaction Number","597033")</f>
        <v>-0.14000000000000001</v>
      </c>
      <c r="E40" s="24" t="s">
        <v>82</v>
      </c>
    </row>
    <row r="41" spans="1:5" ht="15" thickBot="1" x14ac:dyDescent="0.4">
      <c r="A41" s="11" t="str">
        <f t="shared" si="0"/>
        <v>597034</v>
      </c>
      <c r="B41">
        <v>2016</v>
      </c>
      <c r="C41" s="14">
        <f>GETPIVOTDATA("Accounted Applied Amount",$A$3,"Customer Name","FULTON COUNTY TAX COMMISSIONER","Applied Transaction Number","597034")</f>
        <v>-1244.47</v>
      </c>
      <c r="E41" s="24" t="s">
        <v>83</v>
      </c>
    </row>
    <row r="42" spans="1:5" x14ac:dyDescent="0.35">
      <c r="A42" s="11" t="str">
        <f t="shared" si="0"/>
        <v>597035</v>
      </c>
      <c r="B42">
        <v>2015</v>
      </c>
      <c r="C42" s="14">
        <f>GETPIVOTDATA("Accounted Applied Amount",$A$3,"Customer Name","FULTON COUNTY TAX COMMISSIONER","Applied Transaction Number","597035")</f>
        <v>-21.06</v>
      </c>
      <c r="E42" s="23" t="s">
        <v>84</v>
      </c>
    </row>
    <row r="43" spans="1:5" x14ac:dyDescent="0.35">
      <c r="A43" s="11"/>
    </row>
    <row r="44" spans="1:5" x14ac:dyDescent="0.35">
      <c r="C44" s="13">
        <f>SUM(C28:C42)</f>
        <v>39324312.689999998</v>
      </c>
      <c r="D44" s="13"/>
    </row>
    <row r="46" spans="1:5" x14ac:dyDescent="0.35">
      <c r="A46" s="17" t="s">
        <v>41</v>
      </c>
    </row>
    <row r="47" spans="1:5" x14ac:dyDescent="0.35">
      <c r="A47" s="13" t="s">
        <v>38</v>
      </c>
      <c r="B47" s="13" t="s">
        <v>39</v>
      </c>
      <c r="C47" s="13" t="s">
        <v>42</v>
      </c>
      <c r="D47" s="13"/>
    </row>
    <row r="48" spans="1:5" x14ac:dyDescent="0.35">
      <c r="A48" s="11">
        <v>497033</v>
      </c>
      <c r="B48">
        <v>2020</v>
      </c>
      <c r="C48" s="14">
        <f>GETPIVOTDATA("Accounted Applied Amount",$A$3,"Customer Name","DEKALB COUNTY - TAX COMMISSIONER'S OFFICE","Applied Transaction Number","497033")</f>
        <v>39347.880000000005</v>
      </c>
    </row>
    <row r="49" spans="1:4" x14ac:dyDescent="0.35">
      <c r="A49" s="11">
        <v>546033</v>
      </c>
      <c r="B49">
        <v>2021</v>
      </c>
      <c r="C49" s="14">
        <f>GETPIVOTDATA("Accounted Applied Amount",$A$3,"Customer Name","DEKALB COUNTY - TAX COMMISSIONER'S OFFICE","Applied Transaction Number","546033")</f>
        <v>29690.149999999998</v>
      </c>
    </row>
    <row r="50" spans="1:4" x14ac:dyDescent="0.35">
      <c r="A50" s="11">
        <v>589033</v>
      </c>
      <c r="B50">
        <v>2022</v>
      </c>
      <c r="C50" s="14">
        <f>GETPIVOTDATA("Accounted Applied Amount",$A$3,"Customer Name","DEKALB COUNTY - TAX COMMISSIONER'S OFFICE","Applied Transaction Number","589033")</f>
        <v>1156187.1000000001</v>
      </c>
    </row>
    <row r="51" spans="1:4" x14ac:dyDescent="0.35">
      <c r="A51" s="11"/>
      <c r="C51" s="16">
        <f>SUM(C48:C50)</f>
        <v>1225225.1300000001</v>
      </c>
      <c r="D51" s="16"/>
    </row>
    <row r="53" spans="1:4" x14ac:dyDescent="0.35">
      <c r="A53" s="13" t="s">
        <v>42</v>
      </c>
      <c r="C53" s="17">
        <f>C44+C51</f>
        <v>40549537.82</v>
      </c>
      <c r="D53" s="13"/>
    </row>
  </sheetData>
  <phoneticPr fontId="6" type="noConversion"/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7B5A-9CC0-41ED-B526-E91F57A80628}">
  <dimension ref="A3:E55"/>
  <sheetViews>
    <sheetView tabSelected="1" topLeftCell="A10" workbookViewId="0">
      <selection activeCell="L26" sqref="L26"/>
    </sheetView>
  </sheetViews>
  <sheetFormatPr defaultRowHeight="14.5" x14ac:dyDescent="0.35"/>
  <cols>
    <col min="1" max="1" width="43.7265625" bestFit="1" customWidth="1"/>
    <col min="2" max="2" width="27.26953125" bestFit="1" customWidth="1"/>
    <col min="3" max="3" width="30.54296875" style="31" bestFit="1" customWidth="1"/>
  </cols>
  <sheetData>
    <row r="3" spans="1:3" x14ac:dyDescent="0.35">
      <c r="A3" s="10" t="s">
        <v>4</v>
      </c>
      <c r="B3" s="10" t="s">
        <v>7</v>
      </c>
      <c r="C3" s="31" t="s">
        <v>33</v>
      </c>
    </row>
    <row r="4" spans="1:3" x14ac:dyDescent="0.35">
      <c r="A4" t="s">
        <v>17</v>
      </c>
      <c r="B4" t="s">
        <v>16</v>
      </c>
      <c r="C4" s="31">
        <v>39347.880000000005</v>
      </c>
    </row>
    <row r="5" spans="1:3" x14ac:dyDescent="0.35">
      <c r="B5" t="s">
        <v>53</v>
      </c>
      <c r="C5" s="31">
        <v>42062.92</v>
      </c>
    </row>
    <row r="6" spans="1:3" x14ac:dyDescent="0.35">
      <c r="B6" t="s">
        <v>54</v>
      </c>
      <c r="C6" s="31">
        <v>5258238.3100000005</v>
      </c>
    </row>
    <row r="7" spans="1:3" x14ac:dyDescent="0.35">
      <c r="A7" t="s">
        <v>34</v>
      </c>
      <c r="C7" s="31">
        <v>5339649.1100000003</v>
      </c>
    </row>
    <row r="8" spans="1:3" x14ac:dyDescent="0.35">
      <c r="A8" t="s">
        <v>14</v>
      </c>
      <c r="B8" t="s">
        <v>93</v>
      </c>
      <c r="C8" s="31">
        <v>442.19</v>
      </c>
    </row>
    <row r="9" spans="1:3" x14ac:dyDescent="0.35">
      <c r="B9" t="s">
        <v>21</v>
      </c>
      <c r="C9" s="31">
        <v>16273.600000000002</v>
      </c>
    </row>
    <row r="10" spans="1:3" x14ac:dyDescent="0.35">
      <c r="B10" t="s">
        <v>22</v>
      </c>
      <c r="C10" s="31">
        <v>18590.219999999998</v>
      </c>
    </row>
    <row r="11" spans="1:3" x14ac:dyDescent="0.35">
      <c r="B11" t="s">
        <v>23</v>
      </c>
      <c r="C11" s="31">
        <v>23447.910000000003</v>
      </c>
    </row>
    <row r="12" spans="1:3" x14ac:dyDescent="0.35">
      <c r="B12" t="s">
        <v>24</v>
      </c>
      <c r="C12" s="31">
        <v>23235.800000000007</v>
      </c>
    </row>
    <row r="13" spans="1:3" x14ac:dyDescent="0.35">
      <c r="B13" t="s">
        <v>25</v>
      </c>
      <c r="C13" s="31">
        <v>56860.390000000007</v>
      </c>
    </row>
    <row r="14" spans="1:3" x14ac:dyDescent="0.35">
      <c r="B14" t="s">
        <v>26</v>
      </c>
      <c r="C14" s="31">
        <v>73729.350000000006</v>
      </c>
    </row>
    <row r="15" spans="1:3" x14ac:dyDescent="0.35">
      <c r="B15" t="s">
        <v>27</v>
      </c>
      <c r="C15" s="31">
        <v>303012.86999999994</v>
      </c>
    </row>
    <row r="16" spans="1:3" x14ac:dyDescent="0.35">
      <c r="B16" t="s">
        <v>47</v>
      </c>
      <c r="C16" s="31">
        <v>-11089.55</v>
      </c>
    </row>
    <row r="17" spans="1:5" x14ac:dyDescent="0.35">
      <c r="B17" t="s">
        <v>58</v>
      </c>
      <c r="C17" s="31">
        <v>41621389.989999995</v>
      </c>
    </row>
    <row r="18" spans="1:5" x14ac:dyDescent="0.35">
      <c r="B18" t="s">
        <v>62</v>
      </c>
      <c r="C18" s="31">
        <v>-186.71</v>
      </c>
    </row>
    <row r="19" spans="1:5" x14ac:dyDescent="0.35">
      <c r="B19" t="s">
        <v>63</v>
      </c>
      <c r="C19" s="31">
        <v>-939.35</v>
      </c>
    </row>
    <row r="20" spans="1:5" x14ac:dyDescent="0.35">
      <c r="B20" t="s">
        <v>59</v>
      </c>
      <c r="C20" s="31">
        <v>-271.66000000000003</v>
      </c>
    </row>
    <row r="21" spans="1:5" x14ac:dyDescent="0.35">
      <c r="B21" t="s">
        <v>64</v>
      </c>
      <c r="C21" s="31">
        <v>-0.14000000000000001</v>
      </c>
    </row>
    <row r="22" spans="1:5" x14ac:dyDescent="0.35">
      <c r="B22" t="s">
        <v>65</v>
      </c>
      <c r="C22" s="31">
        <v>-1244.47</v>
      </c>
    </row>
    <row r="23" spans="1:5" x14ac:dyDescent="0.35">
      <c r="B23" t="s">
        <v>66</v>
      </c>
      <c r="C23" s="31">
        <v>-21.06</v>
      </c>
    </row>
    <row r="24" spans="1:5" x14ac:dyDescent="0.35">
      <c r="A24" t="s">
        <v>35</v>
      </c>
      <c r="C24" s="31">
        <v>42123229.379999995</v>
      </c>
    </row>
    <row r="25" spans="1:5" x14ac:dyDescent="0.35">
      <c r="A25" t="s">
        <v>32</v>
      </c>
      <c r="C25" s="31">
        <v>47462878.489999995</v>
      </c>
    </row>
    <row r="27" spans="1:5" x14ac:dyDescent="0.35">
      <c r="A27" s="17" t="s">
        <v>37</v>
      </c>
      <c r="B27" s="14"/>
      <c r="C27" s="14"/>
    </row>
    <row r="28" spans="1:5" x14ac:dyDescent="0.35">
      <c r="A28" s="13" t="s">
        <v>38</v>
      </c>
      <c r="B28" s="13" t="s">
        <v>39</v>
      </c>
      <c r="C28" s="13" t="s">
        <v>42</v>
      </c>
      <c r="E28" s="13" t="s">
        <v>79</v>
      </c>
    </row>
    <row r="29" spans="1:5" x14ac:dyDescent="0.35">
      <c r="A29" s="32">
        <v>240468</v>
      </c>
      <c r="B29" s="33">
        <v>2014</v>
      </c>
      <c r="C29" s="14">
        <f>GETPIVOTDATA("Accounted Applied Amount",$A$3,"Customer Name","FULTON COUNTY TAX COMMISSIONER","Applied Transaction Number","240468")</f>
        <v>442.19</v>
      </c>
    </row>
    <row r="30" spans="1:5" x14ac:dyDescent="0.35">
      <c r="A30" s="11">
        <v>255248</v>
      </c>
      <c r="B30">
        <v>2015</v>
      </c>
      <c r="C30" s="14">
        <f>GETPIVOTDATA("Accounted Applied Amount",$A$3,"Customer Name","FULTON COUNTY TAX COMMISSIONER","Applied Transaction Number","255248")</f>
        <v>16273.600000000002</v>
      </c>
    </row>
    <row r="31" spans="1:5" x14ac:dyDescent="0.35">
      <c r="A31" s="11">
        <v>280304</v>
      </c>
      <c r="B31">
        <v>2016</v>
      </c>
      <c r="C31" s="14">
        <f>GETPIVOTDATA("Accounted Applied Amount",$A$3,"Customer Name","FULTON COUNTY TAX COMMISSIONER","Applied Transaction Number","280304")</f>
        <v>18590.219999999998</v>
      </c>
    </row>
    <row r="32" spans="1:5" x14ac:dyDescent="0.35">
      <c r="A32" s="11">
        <v>284475</v>
      </c>
      <c r="B32">
        <v>2017</v>
      </c>
      <c r="C32" s="14">
        <f>GETPIVOTDATA("Accounted Applied Amount",$A$3,"Customer Name","FULTON COUNTY TAX COMMISSIONER","Applied Transaction Number","284475")</f>
        <v>23447.910000000003</v>
      </c>
    </row>
    <row r="33" spans="1:5" x14ac:dyDescent="0.35">
      <c r="A33" s="11">
        <v>295033</v>
      </c>
      <c r="B33">
        <v>2018</v>
      </c>
      <c r="C33" s="14">
        <f>GETPIVOTDATA("Accounted Applied Amount",$A$3,"Customer Name","FULTON COUNTY TAX COMMISSIONER","Applied Transaction Number","295033")</f>
        <v>23235.800000000007</v>
      </c>
    </row>
    <row r="34" spans="1:5" x14ac:dyDescent="0.35">
      <c r="A34" s="11">
        <v>392033</v>
      </c>
      <c r="B34">
        <v>2019</v>
      </c>
      <c r="C34" s="14">
        <f>GETPIVOTDATA("Accounted Applied Amount",$A$3,"Customer Name","FULTON COUNTY TAX COMMISSIONER","Applied Transaction Number","392033")</f>
        <v>56860.390000000007</v>
      </c>
    </row>
    <row r="35" spans="1:5" x14ac:dyDescent="0.35">
      <c r="A35" t="s">
        <v>40</v>
      </c>
      <c r="B35">
        <v>2020</v>
      </c>
      <c r="C35" s="14">
        <f>GETPIVOTDATA("Accounted Applied Amount",$A$3,"Customer Name","FULTON COUNTY TAX COMMISSIONER","Applied Transaction Number","496033")</f>
        <v>73729.350000000006</v>
      </c>
    </row>
    <row r="36" spans="1:5" x14ac:dyDescent="0.35">
      <c r="A36" s="11">
        <v>545033</v>
      </c>
      <c r="B36">
        <v>2021</v>
      </c>
      <c r="C36" s="14">
        <f>GETPIVOTDATA("Accounted Applied Amount",$A$3,"Customer Name","FULTON COUNTY TAX COMMISSIONER","Applied Transaction Number","545033")</f>
        <v>303012.86999999994</v>
      </c>
    </row>
    <row r="37" spans="1:5" x14ac:dyDescent="0.35">
      <c r="A37" s="11">
        <v>577033</v>
      </c>
      <c r="B37">
        <v>2021</v>
      </c>
      <c r="C37" s="14">
        <f>GETPIVOTDATA("Accounted Applied Amount",$A$3,"Customer Name","FULTON COUNTY TAX COMMISSIONER","Applied Transaction Number","577033")</f>
        <v>-11089.55</v>
      </c>
      <c r="E37" s="34" t="s">
        <v>94</v>
      </c>
    </row>
    <row r="38" spans="1:5" x14ac:dyDescent="0.35">
      <c r="A38" t="str">
        <f t="shared" ref="A38:A44" si="0">B17</f>
        <v>586033</v>
      </c>
      <c r="B38">
        <v>2022</v>
      </c>
      <c r="C38" s="14">
        <f>GETPIVOTDATA("Accounted Applied Amount",$A$3,"Customer Name","FULTON COUNTY TAX COMMISSIONER","Applied Transaction Number","586033")</f>
        <v>41621389.989999995</v>
      </c>
    </row>
    <row r="39" spans="1:5" x14ac:dyDescent="0.35">
      <c r="A39" s="11" t="str">
        <f t="shared" si="0"/>
        <v>596033</v>
      </c>
      <c r="B39">
        <v>2019</v>
      </c>
      <c r="C39" s="14">
        <f>GETPIVOTDATA("Accounted Applied Amount",$A$3,"Customer Name","FULTON COUNTY TAX COMMISSIONER","Applied Transaction Number","596033")</f>
        <v>-186.71</v>
      </c>
      <c r="E39" s="23" t="s">
        <v>78</v>
      </c>
    </row>
    <row r="40" spans="1:5" x14ac:dyDescent="0.35">
      <c r="A40" s="11" t="str">
        <f t="shared" si="0"/>
        <v>596034</v>
      </c>
      <c r="B40">
        <v>2017</v>
      </c>
      <c r="C40" s="14">
        <f>GETPIVOTDATA("Accounted Applied Amount",$A$3,"Customer Name","FULTON COUNTY TAX COMMISSIONER","Applied Transaction Number","596034")</f>
        <v>-939.35</v>
      </c>
      <c r="E40" s="23" t="s">
        <v>80</v>
      </c>
    </row>
    <row r="41" spans="1:5" x14ac:dyDescent="0.35">
      <c r="A41" s="11" t="str">
        <f t="shared" si="0"/>
        <v>596035</v>
      </c>
      <c r="B41">
        <v>2014</v>
      </c>
      <c r="C41" s="14">
        <f>GETPIVOTDATA("Accounted Applied Amount",$A$3,"Customer Name","FULTON COUNTY TAX COMMISSIONER","Applied Transaction Number","596035")</f>
        <v>-271.66000000000003</v>
      </c>
      <c r="E41" s="23" t="s">
        <v>81</v>
      </c>
    </row>
    <row r="42" spans="1:5" ht="15" thickBot="1" x14ac:dyDescent="0.4">
      <c r="A42" s="11" t="str">
        <f t="shared" si="0"/>
        <v>597033</v>
      </c>
      <c r="B42">
        <v>2018</v>
      </c>
      <c r="C42" s="14">
        <f>GETPIVOTDATA("Accounted Applied Amount",$A$3,"Customer Name","FULTON COUNTY TAX COMMISSIONER","Applied Transaction Number","597033")</f>
        <v>-0.14000000000000001</v>
      </c>
      <c r="E42" s="24" t="s">
        <v>82</v>
      </c>
    </row>
    <row r="43" spans="1:5" ht="15" thickBot="1" x14ac:dyDescent="0.4">
      <c r="A43" s="11" t="str">
        <f t="shared" si="0"/>
        <v>597034</v>
      </c>
      <c r="B43">
        <v>2016</v>
      </c>
      <c r="C43" s="14">
        <f>GETPIVOTDATA("Accounted Applied Amount",$A$3,"Customer Name","FULTON COUNTY TAX COMMISSIONER","Applied Transaction Number","597034")</f>
        <v>-1244.47</v>
      </c>
      <c r="E43" s="24" t="s">
        <v>83</v>
      </c>
    </row>
    <row r="44" spans="1:5" x14ac:dyDescent="0.35">
      <c r="A44" s="11" t="str">
        <f t="shared" si="0"/>
        <v>597035</v>
      </c>
      <c r="B44">
        <v>2015</v>
      </c>
      <c r="C44" s="14">
        <f>GETPIVOTDATA("Accounted Applied Amount",$A$3,"Customer Name","FULTON COUNTY TAX COMMISSIONER","Applied Transaction Number","597035")</f>
        <v>-21.06</v>
      </c>
      <c r="E44" s="23" t="s">
        <v>84</v>
      </c>
    </row>
    <row r="45" spans="1:5" x14ac:dyDescent="0.35">
      <c r="A45" s="11"/>
      <c r="C45" s="14"/>
    </row>
    <row r="46" spans="1:5" x14ac:dyDescent="0.35">
      <c r="C46" s="13">
        <f>SUM(C29:C44)</f>
        <v>42123229.379999995</v>
      </c>
    </row>
    <row r="47" spans="1:5" x14ac:dyDescent="0.35">
      <c r="C47" s="14"/>
    </row>
    <row r="48" spans="1:5" x14ac:dyDescent="0.35">
      <c r="A48" s="17" t="s">
        <v>41</v>
      </c>
      <c r="C48" s="14"/>
    </row>
    <row r="49" spans="1:3" x14ac:dyDescent="0.35">
      <c r="A49" s="13" t="s">
        <v>38</v>
      </c>
      <c r="B49" s="13" t="s">
        <v>39</v>
      </c>
      <c r="C49" s="13" t="s">
        <v>42</v>
      </c>
    </row>
    <row r="50" spans="1:3" x14ac:dyDescent="0.35">
      <c r="A50" s="11">
        <v>497033</v>
      </c>
      <c r="B50">
        <v>2020</v>
      </c>
      <c r="C50" s="14">
        <f>GETPIVOTDATA("Accounted Applied Amount",$A$3,"Customer Name","DEKALB COUNTY - TAX COMMISSIONER'S OFFICE","Applied Transaction Number","497033")</f>
        <v>39347.880000000005</v>
      </c>
    </row>
    <row r="51" spans="1:3" x14ac:dyDescent="0.35">
      <c r="A51" s="11">
        <v>546033</v>
      </c>
      <c r="B51">
        <v>2021</v>
      </c>
      <c r="C51" s="14">
        <f>GETPIVOTDATA("Accounted Applied Amount",$A$3,"Customer Name","DEKALB COUNTY - TAX COMMISSIONER'S OFFICE","Applied Transaction Number","546033")</f>
        <v>42062.92</v>
      </c>
    </row>
    <row r="52" spans="1:3" x14ac:dyDescent="0.35">
      <c r="A52" s="11">
        <v>589033</v>
      </c>
      <c r="B52">
        <v>2022</v>
      </c>
      <c r="C52" s="14">
        <f>GETPIVOTDATA("Accounted Applied Amount",$A$3,"Customer Name","DEKALB COUNTY - TAX COMMISSIONER'S OFFICE","Applied Transaction Number","589033")</f>
        <v>5258238.3100000005</v>
      </c>
    </row>
    <row r="53" spans="1:3" x14ac:dyDescent="0.35">
      <c r="A53" s="11"/>
      <c r="C53" s="16">
        <f>SUM(C50:C52)</f>
        <v>5339649.1100000003</v>
      </c>
    </row>
    <row r="54" spans="1:3" x14ac:dyDescent="0.35">
      <c r="C54" s="14"/>
    </row>
    <row r="55" spans="1:3" x14ac:dyDescent="0.35">
      <c r="A55" s="17" t="s">
        <v>95</v>
      </c>
      <c r="C55" s="17">
        <f>C46+C53</f>
        <v>47462878.489999995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Applied Receipt Register</vt:lpstr>
      <vt:lpstr>as of 7.31.2022</vt:lpstr>
      <vt:lpstr>as of 8.31.2022</vt:lpstr>
      <vt:lpstr>as of 9.30.22</vt:lpstr>
      <vt:lpstr>as of 10.31.22</vt:lpstr>
      <vt:lpstr>as of 11.30.22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Jefferson, Shaherah</dc:creator>
  <cp:lastModifiedBy>Jefferson, Shaherah</cp:lastModifiedBy>
  <dcterms:created xsi:type="dcterms:W3CDTF">2022-08-17T15:51:06Z</dcterms:created>
  <dcterms:modified xsi:type="dcterms:W3CDTF">2022-12-07T15:24:13Z</dcterms:modified>
</cp:coreProperties>
</file>