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IJWASAN2\Documents\Narmada 10,11\"/>
    </mc:Choice>
  </mc:AlternateContent>
  <xr:revisionPtr revIDLastSave="0" documentId="8_{0FD57BAC-DDE7-446D-B058-8702F1C0811D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1" l="1"/>
  <c r="Q54" i="1"/>
  <c r="Q53" i="1"/>
  <c r="Q52" i="1"/>
  <c r="P28" i="1"/>
  <c r="P27" i="1"/>
  <c r="P24" i="1"/>
  <c r="P23" i="1"/>
  <c r="P22" i="1"/>
  <c r="P21" i="1"/>
  <c r="P20" i="1"/>
  <c r="R12" i="1"/>
  <c r="R11" i="1"/>
  <c r="R10" i="1"/>
  <c r="R17" i="1"/>
  <c r="R14" i="1"/>
  <c r="R9" i="1"/>
  <c r="R4" i="1"/>
  <c r="R8" i="1"/>
  <c r="R7" i="1"/>
  <c r="R5" i="1"/>
  <c r="R13" i="1"/>
  <c r="R6" i="1"/>
</calcChain>
</file>

<file path=xl/sharedStrings.xml><?xml version="1.0" encoding="utf-8"?>
<sst xmlns="http://schemas.openxmlformats.org/spreadsheetml/2006/main" count="97" uniqueCount="92">
  <si>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</si>
  <si>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</si>
  <si>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</si>
  <si>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</si>
  <si>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</si>
  <si>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</si>
  <si>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</si>
  <si>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</si>
  <si>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</si>
  <si>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</si>
  <si>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</si>
  <si>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</si>
  <si>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</si>
  <si>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</si>
  <si>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</si>
  <si>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</si>
  <si>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</si>
  <si>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</si>
  <si>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</si>
  <si>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</si>
  <si>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</si>
  <si>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</si>
  <si>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</si>
  <si>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</si>
  <si>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</si>
  <si>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</si>
  <si>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</si>
  <si>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</si>
  <si>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</si>
  <si>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</si>
  <si>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</si>
  <si>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</si>
  <si>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</si>
  <si>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</si>
  <si>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</si>
  <si>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</si>
  <si>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</si>
  <si>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</si>
  <si>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</si>
  <si>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</si>
  <si>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</si>
  <si>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</si>
  <si>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</si>
  <si>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</si>
  <si>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</si>
  <si>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</si>
  <si>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</si>
  <si>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</si>
  <si>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</si>
  <si>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</si>
  <si>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</si>
  <si>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</si>
  <si>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</si>
  <si>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</si>
  <si>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</si>
  <si>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</si>
  <si>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</si>
  <si>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</si>
  <si>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</si>
  <si>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</si>
  <si>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</si>
  <si>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counta</t>
  </si>
  <si>
    <t>average</t>
  </si>
  <si>
    <t>sumif</t>
  </si>
  <si>
    <t>countif</t>
  </si>
  <si>
    <t>max</t>
  </si>
  <si>
    <t>min</t>
  </si>
  <si>
    <t>sum</t>
  </si>
  <si>
    <t>averageif</t>
  </si>
  <si>
    <t>kerala</t>
  </si>
  <si>
    <t>Tamil nadu</t>
  </si>
  <si>
    <t>rajasthan</t>
  </si>
  <si>
    <t>sumifs</t>
  </si>
  <si>
    <t>countifs</t>
  </si>
  <si>
    <t>averageifs</t>
  </si>
  <si>
    <r>
      <t xml:space="preserve">Here are some questions related to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 based on the table provided:</t>
    </r>
  </si>
  <si>
    <t>VLOOKUP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</si>
  <si>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>.</t>
    </r>
  </si>
  <si>
    <r>
      <t xml:space="preserve">2. Retrieve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Punjab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</si>
  <si>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3.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</si>
  <si>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Jharkhand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</si>
  <si>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Himachal Pradesh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</si>
  <si>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t>HLOOKUP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</si>
  <si>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5th row</t>
    </r>
    <r>
      <rPr>
        <sz val="11"/>
        <color theme="1"/>
        <rFont val="Aptos Narrow"/>
        <family val="2"/>
        <scheme val="minor"/>
      </rPr>
      <t>.</t>
    </r>
  </si>
  <si>
    <r>
      <t xml:space="preserve">2.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12th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</si>
  <si>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3.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8th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</si>
  <si>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get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3rd row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</si>
  <si>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10th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</si>
  <si>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t>maharastra</t>
  </si>
  <si>
    <t>PANJAB</t>
  </si>
  <si>
    <t>TAMIL NADU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</si>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</sst>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3" fontId="0" fillId="0" borderId="8" xfId="0" applyNumberFormat="1" applyBorder="1"/>
    <xf numFmtId="9" fontId="0" fillId="0" borderId="13" xfId="0" applyNumberForma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6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3" fontId="0" fillId="0" borderId="0" xfId="0" applyNumberFormat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S64"/>
  <sheetViews>
    <sheetView tabSelected="1" topLeftCell="A36" zoomScale="78" zoomScaleNormal="78" workbookViewId="0">
      <selection activeCell="Q56" sqref="Q56"/>
    </sheetView>
  </sheetViews>
  <sheetFormatPr defaultRowHeight="14.5" x14ac:dyDescent="0.3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13" max="14" width="8.7265625" customWidth="1"/>
    <col min="15" max="15" width="19.08984375" customWidth="1"/>
    <col min="16" max="16" width="11.26953125" customWidth="1"/>
    <col min="17" max="17" width="19.08984375" customWidth="1"/>
    <col min="18" max="18" width="14.90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</row>
    <row r="2" spans="1:19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24" t="s">
        <v>40</v>
      </c>
      <c r="H3" s="25"/>
      <c r="I3" s="25"/>
      <c r="J3" s="25"/>
      <c r="K3" s="25"/>
      <c r="L3" s="25"/>
      <c r="M3" s="25"/>
      <c r="N3" s="25"/>
      <c r="O3" s="25"/>
      <c r="P3" s="25"/>
      <c r="Q3" s="26"/>
      <c r="R3" s="6"/>
    </row>
    <row r="4" spans="1:19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30" t="s">
        <v>37</v>
      </c>
      <c r="H4" s="31"/>
      <c r="I4" s="31"/>
      <c r="J4" s="31"/>
      <c r="K4" s="31"/>
      <c r="L4" s="31"/>
      <c r="M4" s="31"/>
      <c r="N4" s="31"/>
      <c r="O4" s="31"/>
      <c r="P4" s="31"/>
      <c r="Q4" s="32"/>
      <c r="R4" s="8">
        <f>SUM(B2,B34)</f>
        <v>91656696</v>
      </c>
      <c r="S4" t="s">
        <v>67</v>
      </c>
    </row>
    <row r="5" spans="1:19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33" t="s">
        <v>38</v>
      </c>
      <c r="H5" s="34"/>
      <c r="I5" s="34"/>
      <c r="J5" s="34"/>
      <c r="K5" s="34"/>
      <c r="L5" s="34"/>
      <c r="M5" s="34"/>
      <c r="N5" s="34"/>
      <c r="O5" s="34"/>
      <c r="P5" s="34"/>
      <c r="Q5" s="35"/>
      <c r="R5" s="4">
        <f>COUNTA(A2:A34)</f>
        <v>33</v>
      </c>
      <c r="S5" t="s">
        <v>61</v>
      </c>
    </row>
    <row r="6" spans="1:19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12" t="s">
        <v>39</v>
      </c>
      <c r="H6" s="13"/>
      <c r="I6" s="13"/>
      <c r="J6" s="13"/>
      <c r="K6" s="13"/>
      <c r="L6" s="13"/>
      <c r="M6" s="13"/>
      <c r="N6" s="13"/>
      <c r="O6" s="13"/>
      <c r="P6" s="13"/>
      <c r="Q6" s="14"/>
      <c r="R6" s="7">
        <f>AVERAGE(B2:B34)</f>
        <v>36614090.242424242</v>
      </c>
      <c r="S6" t="s">
        <v>62</v>
      </c>
    </row>
    <row r="7" spans="1:19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12" t="s">
        <v>42</v>
      </c>
      <c r="H7" s="13"/>
      <c r="I7" s="13"/>
      <c r="J7" s="13"/>
      <c r="K7" s="13"/>
      <c r="L7" s="13"/>
      <c r="M7" s="13"/>
      <c r="N7" s="13"/>
      <c r="O7" s="13"/>
      <c r="P7" s="13"/>
      <c r="Q7" s="14"/>
      <c r="R7" s="4">
        <f>SUMIF(E2:E34,"&gt;950",B2:B34)</f>
        <v>378671998</v>
      </c>
      <c r="S7" t="s">
        <v>63</v>
      </c>
    </row>
    <row r="8" spans="1:19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33" t="s">
        <v>44</v>
      </c>
      <c r="H8" s="34"/>
      <c r="I8" s="34"/>
      <c r="J8" s="34"/>
      <c r="K8" s="34"/>
      <c r="L8" s="34"/>
      <c r="M8" s="34"/>
      <c r="N8" s="34"/>
      <c r="O8" s="34"/>
      <c r="P8" s="34"/>
      <c r="Q8" s="35"/>
      <c r="R8" s="4">
        <f>COUNTIF(B2:B34,"&gt;50000000")</f>
        <v>9</v>
      </c>
      <c r="S8" t="s">
        <v>64</v>
      </c>
    </row>
    <row r="9" spans="1:19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12" t="s">
        <v>43</v>
      </c>
      <c r="H9" s="13"/>
      <c r="I9" s="13"/>
      <c r="J9" s="13"/>
      <c r="K9" s="13"/>
      <c r="L9" s="13"/>
      <c r="M9" s="13"/>
      <c r="N9" s="13"/>
      <c r="O9" s="13"/>
      <c r="P9" s="13"/>
      <c r="Q9" s="14"/>
      <c r="R9" s="7">
        <f>AVERAGEIF(Table1[Gender Ratio],"&lt;950",Table1[Population])</f>
        <v>43430403.823529415</v>
      </c>
      <c r="S9" t="s">
        <v>68</v>
      </c>
    </row>
    <row r="10" spans="1:19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12" t="s">
        <v>45</v>
      </c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4">
        <f>SUMIFS(B1:B33,Table1[Gender Ratio],"&gt;950",Table1[Population],"&lt;50000000")</f>
        <v>636141923</v>
      </c>
      <c r="S10" t="s">
        <v>72</v>
      </c>
    </row>
    <row r="11" spans="1:19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12" t="s">
        <v>47</v>
      </c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4">
        <f>COUNTIFS(C2:C34,"&gt;20000000",D2:D34,"&gt;20000000")</f>
        <v>11</v>
      </c>
      <c r="S11" t="s">
        <v>73</v>
      </c>
    </row>
    <row r="12" spans="1:19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12" t="s">
        <v>46</v>
      </c>
      <c r="H12" s="13"/>
      <c r="I12" s="13"/>
      <c r="J12" s="13"/>
      <c r="K12" s="13"/>
      <c r="L12" s="13"/>
      <c r="M12" s="13"/>
      <c r="N12" s="13"/>
      <c r="O12" s="13"/>
      <c r="P12" s="13"/>
      <c r="Q12" s="14"/>
      <c r="R12" s="4">
        <f>AVERAGEIFS(B2:B34,C2:C34,"&gt;10000000",Table1[Gender Ratio],"&gt;950")</f>
        <v>43744269.625</v>
      </c>
      <c r="S12" t="s">
        <v>74</v>
      </c>
    </row>
    <row r="13" spans="1:19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12" t="s">
        <v>49</v>
      </c>
      <c r="H13" s="13"/>
      <c r="I13" s="13"/>
      <c r="J13" s="13"/>
      <c r="K13" s="13"/>
      <c r="L13" s="13"/>
      <c r="M13" s="13"/>
      <c r="N13" s="13"/>
      <c r="O13" s="13"/>
      <c r="P13" s="13"/>
      <c r="Q13" s="14"/>
      <c r="R13" s="4">
        <f>MAX(E2:E34)</f>
        <v>1084</v>
      </c>
      <c r="S13" t="s">
        <v>65</v>
      </c>
    </row>
    <row r="14" spans="1:19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12" t="s">
        <v>48</v>
      </c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4">
        <f>MIN(E2:E34)</f>
        <v>700</v>
      </c>
      <c r="S14" t="s">
        <v>66</v>
      </c>
    </row>
    <row r="15" spans="1:19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12" t="s">
        <v>55</v>
      </c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4"/>
    </row>
    <row r="16" spans="1:19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12" t="s">
        <v>59</v>
      </c>
      <c r="H16" s="13"/>
      <c r="I16" s="13"/>
      <c r="J16" s="13"/>
      <c r="K16" s="13"/>
      <c r="L16" s="13"/>
      <c r="M16" s="13"/>
      <c r="N16" s="13"/>
      <c r="O16" s="13"/>
      <c r="P16" s="13"/>
      <c r="Q16" s="14"/>
      <c r="R16" s="4"/>
    </row>
    <row r="17" spans="1:18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15" t="s">
        <v>60</v>
      </c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5">
        <f>B34/SUM(Table1[Population])*100</f>
        <v>7.5543127262602816</v>
      </c>
    </row>
    <row r="18" spans="1:18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8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18" t="s">
        <v>56</v>
      </c>
      <c r="H19" s="19"/>
      <c r="I19" s="19"/>
      <c r="J19" s="19"/>
      <c r="K19" s="19"/>
      <c r="L19" s="19"/>
      <c r="M19" s="19"/>
      <c r="N19" s="20"/>
    </row>
    <row r="20" spans="1:18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27" t="s">
        <v>50</v>
      </c>
      <c r="H20" s="28"/>
      <c r="I20" s="28"/>
      <c r="J20" s="28"/>
      <c r="K20" s="28"/>
      <c r="L20" s="28"/>
      <c r="M20" s="28"/>
      <c r="N20" s="29"/>
      <c r="O20" t="s">
        <v>69</v>
      </c>
      <c r="P20">
        <f>VLOOKUP(O20,Table1[],2,0)</f>
        <v>33406061</v>
      </c>
    </row>
    <row r="21" spans="1:18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12" t="s">
        <v>51</v>
      </c>
      <c r="H21" s="13"/>
      <c r="I21" s="13"/>
      <c r="J21" s="13"/>
      <c r="K21" s="13"/>
      <c r="L21" s="13"/>
      <c r="M21" s="13"/>
      <c r="N21" s="14"/>
      <c r="O21" t="s">
        <v>88</v>
      </c>
      <c r="P21">
        <f>VLOOKUP(O21,Table1[],3,1)</f>
        <v>58243056</v>
      </c>
    </row>
    <row r="22" spans="1:18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12" t="s">
        <v>52</v>
      </c>
      <c r="H22" s="13"/>
      <c r="I22" s="13"/>
      <c r="J22" s="13"/>
      <c r="K22" s="13"/>
      <c r="L22" s="13"/>
      <c r="M22" s="13"/>
      <c r="N22" s="14"/>
      <c r="O22" t="s">
        <v>70</v>
      </c>
      <c r="P22">
        <f>VLOOKUP(O22,Table1[],4,1)</f>
        <v>36009055</v>
      </c>
    </row>
    <row r="23" spans="1:18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12" t="s">
        <v>53</v>
      </c>
      <c r="H23" s="13"/>
      <c r="I23" s="13"/>
      <c r="J23" s="13"/>
      <c r="K23" s="13"/>
      <c r="L23" s="13"/>
      <c r="M23" s="13"/>
      <c r="N23" s="14"/>
      <c r="O23" t="s">
        <v>71</v>
      </c>
      <c r="P23">
        <f>VLOOKUP(O23,Table1[],5,0)</f>
        <v>928</v>
      </c>
    </row>
    <row r="24" spans="1:18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12" t="s">
        <v>57</v>
      </c>
      <c r="H24" s="13"/>
      <c r="I24" s="13"/>
      <c r="J24" s="13"/>
      <c r="K24" s="13"/>
      <c r="L24" s="13"/>
      <c r="M24" s="13"/>
      <c r="N24" s="14"/>
      <c r="O24" t="s">
        <v>65</v>
      </c>
      <c r="P24" s="49">
        <f>MAX(Table1[],B2)</f>
        <v>199812341</v>
      </c>
    </row>
    <row r="25" spans="1:18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21"/>
      <c r="H25" s="22"/>
      <c r="I25" s="22"/>
      <c r="J25" s="22"/>
      <c r="K25" s="22"/>
      <c r="L25" s="22"/>
      <c r="M25" s="22"/>
      <c r="N25" s="23"/>
    </row>
    <row r="26" spans="1:18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12" t="s">
        <v>54</v>
      </c>
      <c r="H26" s="13"/>
      <c r="I26" s="13"/>
      <c r="J26" s="13"/>
      <c r="K26" s="13"/>
      <c r="L26" s="13"/>
      <c r="M26" s="13"/>
      <c r="N26" s="14"/>
    </row>
    <row r="27" spans="1:18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21" t="s">
        <v>16</v>
      </c>
      <c r="H27" s="22"/>
      <c r="I27" s="22"/>
      <c r="J27" s="22"/>
      <c r="K27" s="22"/>
      <c r="L27" s="22"/>
      <c r="M27" s="22"/>
      <c r="N27" s="23"/>
      <c r="O27" t="s">
        <v>69</v>
      </c>
      <c r="P27">
        <f>VLOOKUP(O27,Table1[],2,0)</f>
        <v>33406061</v>
      </c>
    </row>
    <row r="28" spans="1:18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9" t="s">
        <v>58</v>
      </c>
      <c r="H28" s="10"/>
      <c r="I28" s="10"/>
      <c r="J28" s="10"/>
      <c r="K28" s="10"/>
      <c r="L28" s="10"/>
      <c r="M28" s="10"/>
      <c r="N28" s="11"/>
      <c r="O28" t="s">
        <v>58</v>
      </c>
      <c r="P28">
        <f>VLOOKUP(O28,Table1[],2)</f>
        <v>33406061</v>
      </c>
    </row>
    <row r="29" spans="1:18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8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8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8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15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15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15" x14ac:dyDescent="0.35">
      <c r="A35" s="2"/>
      <c r="B35" s="3"/>
      <c r="C35" s="3"/>
      <c r="D35" s="3"/>
      <c r="E35" s="2"/>
    </row>
    <row r="47" spans="1:15" ht="15" thickBot="1" x14ac:dyDescent="0.4"/>
    <row r="48" spans="1:15" x14ac:dyDescent="0.35">
      <c r="H48" s="36" t="s">
        <v>75</v>
      </c>
      <c r="I48" s="37"/>
      <c r="J48" s="37"/>
      <c r="K48" s="37"/>
      <c r="L48" s="37"/>
      <c r="M48" s="37"/>
      <c r="N48" s="37"/>
      <c r="O48" s="38"/>
    </row>
    <row r="49" spans="8:17" x14ac:dyDescent="0.35">
      <c r="H49" s="12"/>
      <c r="I49" s="13"/>
      <c r="J49" s="13"/>
      <c r="K49" s="13"/>
      <c r="L49" s="13"/>
      <c r="M49" s="13"/>
      <c r="N49" s="13"/>
      <c r="O49" s="39"/>
    </row>
    <row r="50" spans="8:17" ht="17.5" x14ac:dyDescent="0.35">
      <c r="H50" s="40" t="s">
        <v>76</v>
      </c>
      <c r="I50" s="41"/>
      <c r="J50" s="41"/>
      <c r="K50" s="41"/>
      <c r="L50" s="41"/>
      <c r="M50" s="41"/>
      <c r="N50" s="41"/>
      <c r="O50" s="42"/>
    </row>
    <row r="51" spans="8:17" x14ac:dyDescent="0.35">
      <c r="H51" s="43"/>
      <c r="I51" s="44"/>
      <c r="J51" s="44"/>
      <c r="K51" s="44"/>
      <c r="L51" s="44"/>
      <c r="M51" s="44"/>
      <c r="N51" s="44"/>
      <c r="O51" s="45"/>
    </row>
    <row r="52" spans="8:17" x14ac:dyDescent="0.35">
      <c r="H52" s="43" t="s">
        <v>77</v>
      </c>
      <c r="I52" s="44"/>
      <c r="J52" s="44"/>
      <c r="K52" s="44"/>
      <c r="L52" s="44"/>
      <c r="M52" s="44"/>
      <c r="N52" s="44"/>
      <c r="O52" s="45"/>
      <c r="P52" t="s">
        <v>58</v>
      </c>
      <c r="Q52">
        <f>VLOOKUP(P52,Table1[],2,0)</f>
        <v>33406061</v>
      </c>
    </row>
    <row r="53" spans="8:17" x14ac:dyDescent="0.35">
      <c r="H53" s="43" t="s">
        <v>78</v>
      </c>
      <c r="I53" s="44"/>
      <c r="J53" s="44"/>
      <c r="K53" s="44"/>
      <c r="L53" s="44"/>
      <c r="M53" s="44"/>
      <c r="N53" s="44"/>
      <c r="O53" s="45"/>
      <c r="P53" t="s">
        <v>89</v>
      </c>
      <c r="Q53">
        <f>VLOOKUP(A26,Table1[],5,0)</f>
        <v>895</v>
      </c>
    </row>
    <row r="54" spans="8:17" x14ac:dyDescent="0.35">
      <c r="H54" s="43" t="s">
        <v>79</v>
      </c>
      <c r="I54" s="44"/>
      <c r="J54" s="44"/>
      <c r="K54" s="44"/>
      <c r="L54" s="44"/>
      <c r="M54" s="44"/>
      <c r="N54" s="44"/>
      <c r="O54" s="45"/>
      <c r="P54" t="s">
        <v>90</v>
      </c>
      <c r="Q54">
        <f>VLOOKUP(P54,Table1[],3,0)</f>
        <v>36137975</v>
      </c>
    </row>
    <row r="55" spans="8:17" x14ac:dyDescent="0.35">
      <c r="H55" s="43" t="s">
        <v>80</v>
      </c>
      <c r="I55" s="44"/>
      <c r="J55" s="44"/>
      <c r="K55" s="44"/>
      <c r="L55" s="44"/>
      <c r="M55" s="44"/>
      <c r="N55" s="44"/>
      <c r="O55" s="45"/>
      <c r="P55" t="s">
        <v>91</v>
      </c>
      <c r="Q55">
        <f>VLOOKUP(P55,Table1[],4,0)</f>
        <v>16057819</v>
      </c>
    </row>
    <row r="56" spans="8:17" x14ac:dyDescent="0.35">
      <c r="H56" s="43" t="s">
        <v>81</v>
      </c>
      <c r="I56" s="44"/>
      <c r="J56" s="44"/>
      <c r="K56" s="44"/>
      <c r="L56" s="44"/>
      <c r="M56" s="44"/>
      <c r="N56" s="44"/>
      <c r="O56" s="45"/>
    </row>
    <row r="57" spans="8:17" x14ac:dyDescent="0.35">
      <c r="H57" s="12"/>
      <c r="I57" s="13"/>
      <c r="J57" s="13"/>
      <c r="K57" s="13"/>
      <c r="L57" s="13"/>
      <c r="M57" s="13"/>
      <c r="N57" s="13"/>
      <c r="O57" s="39"/>
    </row>
    <row r="58" spans="8:17" ht="17.5" x14ac:dyDescent="0.35">
      <c r="H58" s="40" t="s">
        <v>82</v>
      </c>
      <c r="I58" s="41"/>
      <c r="J58" s="41"/>
      <c r="K58" s="41"/>
      <c r="L58" s="41"/>
      <c r="M58" s="41"/>
      <c r="N58" s="41"/>
      <c r="O58" s="42"/>
    </row>
    <row r="59" spans="8:17" x14ac:dyDescent="0.35">
      <c r="H59" s="43"/>
      <c r="I59" s="44"/>
      <c r="J59" s="44"/>
      <c r="K59" s="44"/>
      <c r="L59" s="44"/>
      <c r="M59" s="44"/>
      <c r="N59" s="44"/>
      <c r="O59" s="45"/>
    </row>
    <row r="60" spans="8:17" x14ac:dyDescent="0.35">
      <c r="H60" s="43" t="s">
        <v>83</v>
      </c>
      <c r="I60" s="44"/>
      <c r="J60" s="44"/>
      <c r="K60" s="44"/>
      <c r="L60" s="44"/>
      <c r="M60" s="44"/>
      <c r="N60" s="44"/>
      <c r="O60" s="45"/>
    </row>
    <row r="61" spans="8:17" x14ac:dyDescent="0.35">
      <c r="H61" s="43" t="s">
        <v>84</v>
      </c>
      <c r="I61" s="44"/>
      <c r="J61" s="44"/>
      <c r="K61" s="44"/>
      <c r="L61" s="44"/>
      <c r="M61" s="44"/>
      <c r="N61" s="44"/>
      <c r="O61" s="45"/>
    </row>
    <row r="62" spans="8:17" x14ac:dyDescent="0.35">
      <c r="H62" s="43" t="s">
        <v>85</v>
      </c>
      <c r="I62" s="44"/>
      <c r="J62" s="44"/>
      <c r="K62" s="44"/>
      <c r="L62" s="44"/>
      <c r="M62" s="44"/>
      <c r="N62" s="44"/>
      <c r="O62" s="45"/>
    </row>
    <row r="63" spans="8:17" x14ac:dyDescent="0.35">
      <c r="H63" s="43" t="s">
        <v>86</v>
      </c>
      <c r="I63" s="44"/>
      <c r="J63" s="44"/>
      <c r="K63" s="44"/>
      <c r="L63" s="44"/>
      <c r="M63" s="44"/>
      <c r="N63" s="44"/>
      <c r="O63" s="45"/>
    </row>
    <row r="64" spans="8:17" ht="15" thickBot="1" x14ac:dyDescent="0.4">
      <c r="H64" s="46" t="s">
        <v>87</v>
      </c>
      <c r="I64" s="47"/>
      <c r="J64" s="47"/>
      <c r="K64" s="47"/>
      <c r="L64" s="47"/>
      <c r="M64" s="47"/>
      <c r="N64" s="47"/>
      <c r="O64" s="48"/>
    </row>
  </sheetData>
  <mergeCells count="42">
    <mergeCell ref="H63:O63"/>
    <mergeCell ref="H64:O64"/>
    <mergeCell ref="H58:O58"/>
    <mergeCell ref="H59:O59"/>
    <mergeCell ref="H60:O60"/>
    <mergeCell ref="H61:O61"/>
    <mergeCell ref="H62:O62"/>
    <mergeCell ref="H53:O53"/>
    <mergeCell ref="H54:O54"/>
    <mergeCell ref="H55:O55"/>
    <mergeCell ref="H56:O56"/>
    <mergeCell ref="H57:O57"/>
    <mergeCell ref="H48:O48"/>
    <mergeCell ref="H49:O49"/>
    <mergeCell ref="H50:O50"/>
    <mergeCell ref="H51:O51"/>
    <mergeCell ref="H52:O52"/>
    <mergeCell ref="G3:Q3"/>
    <mergeCell ref="G13:Q13"/>
    <mergeCell ref="G15:Q15"/>
    <mergeCell ref="G20:N20"/>
    <mergeCell ref="G21:N21"/>
    <mergeCell ref="G14:Q14"/>
    <mergeCell ref="G4:Q4"/>
    <mergeCell ref="G5:Q5"/>
    <mergeCell ref="G6:Q6"/>
    <mergeCell ref="G7:Q7"/>
    <mergeCell ref="G8:Q8"/>
    <mergeCell ref="G9:Q9"/>
    <mergeCell ref="G10:Q10"/>
    <mergeCell ref="G11:Q11"/>
    <mergeCell ref="G12:Q12"/>
    <mergeCell ref="G28:N28"/>
    <mergeCell ref="G16:Q16"/>
    <mergeCell ref="G17:Q17"/>
    <mergeCell ref="G19:N19"/>
    <mergeCell ref="G24:N24"/>
    <mergeCell ref="G22:N22"/>
    <mergeCell ref="G23:N23"/>
    <mergeCell ref="G26:N26"/>
    <mergeCell ref="G27:N27"/>
    <mergeCell ref="G25:N2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BIJWASAN2</cp:lastModifiedBy>
  <dcterms:created xsi:type="dcterms:W3CDTF">2024-12-15T17:39:50Z</dcterms:created>
  <dcterms:modified xsi:type="dcterms:W3CDTF">2024-12-24T05:44:01Z</dcterms:modified>
</cp:coreProperties>
</file>