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Desktop/DIVE INTO CODE/05_ポートフォリオ課題/"/>
    </mc:Choice>
  </mc:AlternateContent>
  <bookViews>
    <workbookView xWindow="40" yWindow="460" windowWidth="28800" windowHeight="16200" tabRatio="500" activeTab="4"/>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 sheetId="9" state="hidden" r:id="rId9"/>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3" l="1"/>
  <c r="B17" i="3"/>
  <c r="B4" i="3"/>
  <c r="B7" i="3"/>
  <c r="B9" i="3"/>
  <c r="B10" i="3"/>
  <c r="B11" i="3"/>
  <c r="B12" i="3"/>
  <c r="B13" i="3"/>
  <c r="B14" i="3"/>
  <c r="B15"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2" i="6"/>
  <c r="C41" i="6"/>
  <c r="C40" i="6"/>
  <c r="C23" i="6"/>
  <c r="C22" i="6"/>
  <c r="C21" i="6"/>
  <c r="C4" i="6"/>
  <c r="C3" i="6"/>
</calcChain>
</file>

<file path=xl/sharedStrings.xml><?xml version="1.0" encoding="utf-8"?>
<sst xmlns="http://schemas.openxmlformats.org/spreadsheetml/2006/main" count="478" uniqueCount="264">
  <si>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</si>
  <si>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</si>
  <si>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</si>
  <si>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</si>
  <si>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</si>
  <si>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</si>
  <si>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</si>
  <si>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</si>
  <si>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</si>
  <si>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</si>
  <si>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</si>
  <si>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</si>
  <si>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</si>
  <si>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</si>
  <si>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</si>
  <si>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</si>
  <si>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</si>
  <si>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</si>
  <si>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</si>
  <si>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</si>
  <si>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</si>
  <si>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</si>
  <si>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</si>
  <si>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</si>
  <si>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</si>
  <si>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</si>
  <si>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</si>
  <si>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</si>
  <si>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</si>
  <si>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</si>
  <si>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</si>
  <si>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</si>
  <si>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</si>
  <si>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</si>
  <si>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</si>
  <si>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</si>
  <si>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</si>
  <si>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</si>
  <si>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</si>
  <si>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</si>
  <si>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</si>
  <si>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</si>
  <si>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</si>
  <si>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</si>
  <si>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</si>
  <si>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</si>
  <si>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</si>
  <si>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</si>
  <si>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</si>
  <si>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</si>
  <si>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</si>
  <si>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</si>
  <si>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</si>
  <si>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</si>
  <si>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</si>
  <si>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</si>
  <si>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</si>
  <si>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</si>
  <si>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</si>
  <si>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</si>
  <si>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</si>
  <si>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</si>
  <si>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</si>
  <si>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</si>
  <si>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</si>
  <si>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</si>
  <si>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</si>
  <si>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</si>
  <si>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</si>
  <si>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</si>
  <si>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</si>
  <si>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</si>
  <si>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</si>
  <si>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</si>
  <si>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</si>
  <si>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</si>
  <si>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</si>
  <si>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</si>
  <si>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</si>
  <si>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</si>
  <si>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</si>
  <si>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</si>
  <si>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</si>
  <si>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</si>
  <si>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</si>
  <si>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</si>
  <si>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</si>
  <si>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</si>
  <si>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</si>
  <si>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</si>
  <si>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</si>
  <si>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</si>
  <si>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</si>
  <si>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</si>
  <si>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</si>
  <si>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</si>
  <si>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</si>
  <si>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</si>
  <si>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</si>
  <si>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</si>
  <si>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</si>
  <si>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</si>
  <si>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</si>
  <si>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</si>
  <si>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</si>
  <si>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</si>
  <si>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</si>
  <si>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</si>
  <si>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</si>
  <si>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</si>
  <si>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</si>
  <si>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</si>
  <si>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</si>
  <si>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</si>
  <si>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</si>
  <si>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</si>
  <si>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</si>
  <si>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</si>
  <si>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</si>
  <si>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</si>
  <si>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</si>
  <si>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</si>
  <si>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</si>
  <si>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</si>
  <si>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</si>
  <si>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</si>
  <si>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</si>
  <si>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</si>
  <si>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</si>
  <si>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</si>
  <si>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</si>
  <si>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</si>
  <si>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</si>
  <si>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</si>
  <si>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</si>
  <si>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</si>
  <si>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</si>
  <si>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</si>
  <si>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</si>
  <si>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</si>
  <si>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</si>
  <si>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</si>
  <si>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</si>
  <si>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</si>
  <si>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</si>
  <si>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</si>
  <si>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</si>
  <si>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</si>
  <si>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</si>
  <si>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</si>
  <si>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</si>
  <si>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</si>
  <si>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</si>
  <si>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</si>
  <si>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</si>
  <si>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</si>
  <si>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</si>
  <si>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</si>
  <si>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</si>
  <si>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</si>
  <si>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</si>
  <si>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</si>
  <si>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</si>
  <si>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</si>
  <si>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</si>
  <si>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</si>
  <si>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</si>
  <si>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</si>
  <si>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</si>
  <si>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</si>
  <si>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</si>
  <si>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</si>
  <si>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</si>
  <si>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</si>
  <si>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</si>
  <si>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</si>
  <si>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</si>
  <si>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</si>
  <si>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</si>
  <si>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</si>
  <si>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</si>
  <si>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</si>
  <si>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</si>
  <si>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</si>
  <si>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</si>
  <si>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</si>
  <si>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</si>
  <si>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</si>
  <si>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</si>
  <si>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</si>
  <si>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</si>
  <si>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</si>
  <si>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</si>
  <si>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</si>
  <si>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</si>
  <si>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</si>
  <si>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</si>
  <si>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</si>
  <si>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</si>
  <si>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</si>
  <si>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</si>
  <si>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</si>
  <si>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</si>
  <si>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</si>
  <si>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</si>
  <si>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</si>
  <si>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</si>
  <si>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</si>
  <si>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</si>
  <si>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</si>
  <si>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</si>
  <si>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</si>
  <si>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</si>
  <si>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</si>
  <si>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</si>
  <si>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</si>
  <si>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</si>
  <si>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</si>
  <si>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</si>
  <si>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</si>
  <si>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</si>
  <si>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</si>
  <si>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開催場所</t>
    <rPh sb="0" eb="4">
      <t>カイサ</t>
    </rPh>
    <phoneticPr fontId="1"/>
  </si>
  <si>
    <t>主催者id</t>
    <rPh sb="0" eb="3">
      <t>シュサ</t>
    </rPh>
    <phoneticPr fontId="1"/>
  </si>
  <si>
    <t>イベント名</t>
    <phoneticPr fontId="1"/>
  </si>
  <si>
    <t>イベント概要</t>
    <rPh sb="4" eb="6">
      <t>ガイヨ</t>
    </rPh>
    <phoneticPr fontId="1"/>
  </si>
  <si>
    <t>イベントid</t>
    <phoneticPr fontId="1"/>
  </si>
  <si>
    <t>参加者id</t>
    <rPh sb="0" eb="3">
      <t>サンk</t>
    </rPh>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</si>
  <si>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</si>
  <si>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</si>
  <si>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</si>
  <si>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</si>
  <si>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</si>
  <si>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</si>
  <si>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イベント詳細画面</t>
    <rPh sb="4" eb="8">
      <t>ショウサ</t>
    </rPh>
    <phoneticPr fontId="1"/>
  </si>
  <si>
    <t>イベント申し込み画面</t>
    <rPh sb="4" eb="5">
      <t>モウs</t>
    </rPh>
    <rPh sb="8" eb="10">
      <t>ガメン</t>
    </rPh>
    <phoneticPr fontId="1"/>
  </si>
  <si>
    <t>管理者フラグ</t>
    <rPh sb="0" eb="3">
      <t>カn</t>
    </rPh>
    <phoneticPr fontId="1"/>
  </si>
  <si>
    <t>admin_flag</t>
    <phoneticPr fontId="1"/>
  </si>
  <si>
    <t>trueのユーザーは管理者画面にアクセスできる。</t>
    <rPh sb="9" eb="12">
      <t>カンr</t>
    </rPh>
    <rPh sb="12" eb="14">
      <t>ガメンn</t>
    </rPh>
    <phoneticPr fontId="1"/>
  </si>
  <si>
    <t>self_introduction</t>
    <phoneticPr fontId="1"/>
  </si>
  <si>
    <t>text</t>
    <phoneticPr fontId="1"/>
  </si>
  <si>
    <t>自己紹介文</t>
    <rPh sb="0" eb="2">
      <t>ジコ</t>
    </rPh>
    <rPh sb="2" eb="5">
      <t>ショウk</t>
    </rPh>
    <phoneticPr fontId="1"/>
  </si>
  <si>
    <t>summary</t>
    <phoneticPr fontId="1"/>
  </si>
  <si>
    <t>place</t>
    <phoneticPr fontId="1"/>
  </si>
  <si>
    <t>開始日時</t>
    <rPh sb="0" eb="2">
      <t>カイs</t>
    </rPh>
    <rPh sb="2" eb="4">
      <t>カイサ</t>
    </rPh>
    <phoneticPr fontId="1"/>
  </si>
  <si>
    <t>終了日時</t>
    <rPh sb="0" eb="2">
      <t>シュウリョ</t>
    </rPh>
    <rPh sb="2" eb="4">
      <t>カイサ</t>
    </rPh>
    <phoneticPr fontId="1"/>
  </si>
  <si>
    <t>start_datetime</t>
    <phoneticPr fontId="1"/>
  </si>
  <si>
    <t>end_datetime</t>
    <phoneticPr fontId="1"/>
  </si>
  <si>
    <t>capacity</t>
    <phoneticPr fontId="1"/>
  </si>
  <si>
    <t>fee</t>
    <phoneticPr fontId="1"/>
  </si>
  <si>
    <t>datetime</t>
    <phoneticPr fontId="1"/>
  </si>
  <si>
    <t>participant_id</t>
    <phoneticPr fontId="1"/>
  </si>
  <si>
    <t>index_users_on_event_id_and_participant_id
2つのカラムの組み合わせでユニークとする。</t>
    <rPh sb="50" eb="51">
      <t>クミアワs</t>
    </rPh>
    <phoneticPr fontId="1"/>
  </si>
  <si>
    <t>belongs to …
- event
- user</t>
    <phoneticPr fontId="1"/>
  </si>
  <si>
    <t>event_id</t>
    <phoneticPr fontId="1"/>
  </si>
  <si>
    <t>content</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</si>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</sst>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3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9">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0" fillId="0" borderId="1" xfId="0" applyFont="1" applyBorder="1" applyAlignment="1">
      <alignment horizontal="center" vertical="top" wrapText="1"/>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3" borderId="1" xfId="0" applyFont="1" applyFill="1" applyBorder="1" applyAlignment="1">
      <alignment horizontal="center" vertical="top" wrapText="1"/>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cellXfs>
  <cellStyles count="3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s>
  <dxfs count="11">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990600</xdr:colOff>
      <xdr:row>2</xdr:row>
      <xdr:rowOff>152400</xdr:rowOff>
    </xdr:from>
    <xdr:to>
      <xdr:col>7</xdr:col>
      <xdr:colOff>508000</xdr:colOff>
      <xdr:row>18</xdr:row>
      <xdr:rowOff>88900</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6604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409222</xdr:colOff>
      <xdr:row>1</xdr:row>
      <xdr:rowOff>183444</xdr:rowOff>
    </xdr:from>
    <xdr:to>
      <xdr:col>10</xdr:col>
      <xdr:colOff>1086554</xdr:colOff>
      <xdr:row>35</xdr:row>
      <xdr:rowOff>89558</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9222" y="437444"/>
          <a:ext cx="11966221" cy="85421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787400</xdr:colOff>
      <xdr:row>2</xdr:row>
      <xdr:rowOff>63500</xdr:rowOff>
    </xdr:from>
    <xdr:to>
      <xdr:col>12</xdr:col>
      <xdr:colOff>317500</xdr:colOff>
      <xdr:row>24</xdr:row>
      <xdr:rowOff>114300</xdr:rowOff>
    </xdr:to>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7569200" y="571500"/>
          <a:ext cx="6311900" cy="5638800"/>
        </a:xfrm>
        <a:prstGeom prst="rect">
          <a:avLst/>
        </a:prstGeom>
      </xdr:spPr>
    </xdr:pic>
    <xdr:clientData/>
  </xdr:twoCellAnchor>
  <xdr:twoCellAnchor>
    <xdr:from>
      <xdr:col>7</xdr:col>
      <xdr:colOff>317500</xdr:colOff>
      <xdr:row>25</xdr:row>
      <xdr:rowOff>177800</xdr:rowOff>
    </xdr:from>
    <xdr:to>
      <xdr:col>8</xdr:col>
      <xdr:colOff>1041400</xdr:colOff>
      <xdr:row>27</xdr:row>
      <xdr:rowOff>215900</xdr:rowOff>
    </xdr:to>
    <xdr:sp macro="" textlink="">
      <xdr:nvSpPr>
        <xdr:cNvPr id="3" name="角丸四角形 2"/>
        <xdr:cNvSpPr/>
      </xdr:nvSpPr>
      <xdr:spPr>
        <a:xfrm>
          <a:off x="8229600" y="6527800"/>
          <a:ext cx="1854200" cy="54610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申し込む</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 zoomScale="101" workbookViewId="0">
      <selection activeCell="B19" sqref="B19"/>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3"/>
    </row>
    <row r="4" spans="1:3" x14ac:dyDescent="0.3">
      <c r="A4" s="1" t="s">
        <v>108</v>
      </c>
      <c r="B4" s="37" t="s">
        <v>86</v>
      </c>
      <c r="C4" s="3"/>
    </row>
    <row r="5" spans="1:3" x14ac:dyDescent="0.3">
      <c r="A5" s="1" t="s">
        <v>109</v>
      </c>
      <c r="B5" s="37" t="s">
        <v>87</v>
      </c>
      <c r="C5" s="3"/>
    </row>
    <row r="6" spans="1:3" x14ac:dyDescent="0.3">
      <c r="A6" s="1" t="s">
        <v>110</v>
      </c>
      <c r="B6" s="37" t="s">
        <v>88</v>
      </c>
      <c r="C6" s="3"/>
    </row>
    <row r="7" spans="1:3" x14ac:dyDescent="0.3">
      <c r="A7" s="1" t="s">
        <v>111</v>
      </c>
      <c r="B7" s="38" t="s">
        <v>89</v>
      </c>
      <c r="C7" s="3"/>
    </row>
    <row r="8" spans="1:3" x14ac:dyDescent="0.3">
      <c r="A8" s="1" t="s">
        <v>112</v>
      </c>
      <c r="B8" s="38" t="s">
        <v>90</v>
      </c>
      <c r="C8" s="3"/>
    </row>
    <row r="9" spans="1:3" x14ac:dyDescent="0.3">
      <c r="A9" s="1" t="s">
        <v>113</v>
      </c>
      <c r="B9" s="38" t="s">
        <v>91</v>
      </c>
      <c r="C9" s="3"/>
    </row>
    <row r="10" spans="1:3" x14ac:dyDescent="0.3">
      <c r="A10" s="1" t="s">
        <v>114</v>
      </c>
      <c r="B10" s="36" t="s">
        <v>92</v>
      </c>
      <c r="C10" s="3"/>
    </row>
    <row r="11" spans="1:3" ht="38" x14ac:dyDescent="0.3">
      <c r="A11" s="1" t="s">
        <v>115</v>
      </c>
      <c r="B11" s="37" t="s">
        <v>93</v>
      </c>
      <c r="C11" s="3"/>
    </row>
    <row r="12" spans="1:3" x14ac:dyDescent="0.3">
      <c r="A12" s="1" t="s">
        <v>116</v>
      </c>
      <c r="B12" s="37" t="s">
        <v>94</v>
      </c>
      <c r="C12" s="3"/>
    </row>
    <row r="13" spans="1:3" x14ac:dyDescent="0.3">
      <c r="A13" s="1" t="s">
        <v>117</v>
      </c>
      <c r="B13" s="38" t="s">
        <v>95</v>
      </c>
      <c r="C13" s="3"/>
    </row>
    <row r="14" spans="1:3" x14ac:dyDescent="0.3">
      <c r="A14" s="1" t="s">
        <v>118</v>
      </c>
      <c r="B14" s="36" t="s">
        <v>96</v>
      </c>
      <c r="C14" s="3"/>
    </row>
    <row r="15" spans="1:3" x14ac:dyDescent="0.3">
      <c r="A15" s="1" t="s">
        <v>119</v>
      </c>
      <c r="B15" s="36" t="s">
        <v>97</v>
      </c>
      <c r="C15" s="3"/>
    </row>
    <row r="16" spans="1:3" x14ac:dyDescent="0.3">
      <c r="A16" s="1" t="s">
        <v>120</v>
      </c>
      <c r="B16" s="36" t="s">
        <v>98</v>
      </c>
      <c r="C16" s="3"/>
    </row>
    <row r="17" spans="1:4" x14ac:dyDescent="0.3">
      <c r="A17" s="1" t="s">
        <v>121</v>
      </c>
      <c r="B17" s="36" t="s">
        <v>99</v>
      </c>
      <c r="C17" s="3"/>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sheetData>
  <phoneticPr fontId="1"/>
  <dataValidations count="2">
    <dataValidation type="list" allowBlank="1" showInputMessage="1" showErrorMessage="1" sqref="C3:C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85" workbookViewId="0">
      <selection activeCell="C19" sqref="C19"/>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s>
  <sheetData>
    <row r="1" spans="1:9" x14ac:dyDescent="0.3">
      <c r="A1" t="s">
        <v>167</v>
      </c>
    </row>
    <row r="2" spans="1:9" x14ac:dyDescent="0.3">
      <c r="A2" t="s">
        <v>168</v>
      </c>
    </row>
    <row r="3" spans="1:9" x14ac:dyDescent="0.3">
      <c r="A3" t="s">
        <v>169</v>
      </c>
    </row>
    <row r="4" spans="1:9" x14ac:dyDescent="0.3">
      <c r="A4" t="s">
        <v>170</v>
      </c>
    </row>
    <row r="5" spans="1:9" x14ac:dyDescent="0.3">
      <c r="C5" s="64" t="s">
        <v>147</v>
      </c>
      <c r="D5" s="64"/>
      <c r="E5" s="64"/>
      <c r="F5" s="64"/>
      <c r="G5" s="64"/>
      <c r="H5" s="64"/>
      <c r="I5" s="64"/>
    </row>
    <row r="6" spans="1:9" ht="21" thickBot="1" x14ac:dyDescent="0.35">
      <c r="A6" s="6" t="s">
        <v>1</v>
      </c>
      <c r="B6" s="6" t="s">
        <v>3</v>
      </c>
      <c r="C6" s="6" t="s">
        <v>73</v>
      </c>
      <c r="D6" s="6" t="s">
        <v>144</v>
      </c>
      <c r="E6" s="6" t="s">
        <v>145</v>
      </c>
      <c r="F6" s="6" t="s">
        <v>146</v>
      </c>
      <c r="G6" s="6" t="s">
        <v>146</v>
      </c>
      <c r="H6" s="6" t="s">
        <v>39</v>
      </c>
      <c r="I6" s="6" t="s">
        <v>4</v>
      </c>
    </row>
    <row r="7" spans="1:9" ht="41" thickTop="1" x14ac:dyDescent="0.3">
      <c r="A7" s="44">
        <f>ROW()-6</f>
        <v>1</v>
      </c>
      <c r="B7" s="45" t="s">
        <v>8</v>
      </c>
      <c r="C7" s="46" t="s">
        <v>74</v>
      </c>
      <c r="D7" s="47" t="str">
        <f>要件!$A$8</f>
        <v>必須6</v>
      </c>
      <c r="E7" s="50" t="s">
        <v>37</v>
      </c>
      <c r="F7" s="50" t="s">
        <v>37</v>
      </c>
      <c r="G7" s="50" t="s">
        <v>37</v>
      </c>
      <c r="H7" s="47" t="s">
        <v>256</v>
      </c>
      <c r="I7" s="47" t="s">
        <v>5</v>
      </c>
    </row>
    <row r="8" spans="1:9" x14ac:dyDescent="0.3">
      <c r="A8" s="44">
        <f t="shared" ref="A8:A29" si="0">ROW()-6</f>
        <v>2</v>
      </c>
      <c r="B8" s="48" t="s">
        <v>6</v>
      </c>
      <c r="C8" s="49" t="s">
        <v>9</v>
      </c>
      <c r="D8" s="47" t="str">
        <f>要件!$A$8</f>
        <v>必須6</v>
      </c>
      <c r="E8" s="50" t="s">
        <v>37</v>
      </c>
      <c r="F8" s="50" t="s">
        <v>37</v>
      </c>
      <c r="G8" s="50" t="s">
        <v>37</v>
      </c>
      <c r="H8" s="47" t="s">
        <v>256</v>
      </c>
      <c r="I8" s="51" t="s">
        <v>143</v>
      </c>
    </row>
    <row r="9" spans="1:9" x14ac:dyDescent="0.3">
      <c r="A9" s="44">
        <f t="shared" si="0"/>
        <v>3</v>
      </c>
      <c r="B9" s="48" t="s">
        <v>7</v>
      </c>
      <c r="C9" s="49" t="s">
        <v>13</v>
      </c>
      <c r="D9" s="51" t="str">
        <f>要件!$A$10</f>
        <v>必須8</v>
      </c>
      <c r="E9" s="50" t="s">
        <v>37</v>
      </c>
      <c r="F9" s="50" t="s">
        <v>37</v>
      </c>
      <c r="G9" s="50" t="s">
        <v>37</v>
      </c>
      <c r="H9" s="51" t="s">
        <v>257</v>
      </c>
      <c r="I9" s="51" t="s">
        <v>5</v>
      </c>
    </row>
    <row r="10" spans="1:9" x14ac:dyDescent="0.3">
      <c r="A10" s="44">
        <f t="shared" si="0"/>
        <v>4</v>
      </c>
      <c r="B10" s="52" t="s">
        <v>61</v>
      </c>
      <c r="C10" s="49" t="s">
        <v>71</v>
      </c>
      <c r="D10" s="51" t="str">
        <f>要件!$A$4</f>
        <v>必須2</v>
      </c>
      <c r="E10" s="51" t="str">
        <f>要件!$A$5</f>
        <v>必須3</v>
      </c>
      <c r="F10" s="50" t="s">
        <v>37</v>
      </c>
      <c r="G10" s="50" t="s">
        <v>37</v>
      </c>
      <c r="H10" s="51" t="s">
        <v>258</v>
      </c>
      <c r="I10" s="51" t="s">
        <v>5</v>
      </c>
    </row>
    <row r="11" spans="1:9" x14ac:dyDescent="0.3">
      <c r="A11" s="44">
        <f t="shared" si="0"/>
        <v>5</v>
      </c>
      <c r="B11" s="48" t="s">
        <v>62</v>
      </c>
      <c r="C11" s="49" t="s">
        <v>72</v>
      </c>
      <c r="D11" s="51" t="str">
        <f>要件!$A$4</f>
        <v>必須2</v>
      </c>
      <c r="E11" s="51" t="str">
        <f>要件!$A$6</f>
        <v>必須4</v>
      </c>
      <c r="F11" s="50" t="s">
        <v>37</v>
      </c>
      <c r="G11" s="50" t="s">
        <v>37</v>
      </c>
      <c r="H11" s="51" t="s">
        <v>259</v>
      </c>
      <c r="I11" s="51" t="s">
        <v>5</v>
      </c>
    </row>
    <row r="12" spans="1:9" ht="40" x14ac:dyDescent="0.3">
      <c r="A12" s="44">
        <f t="shared" si="0"/>
        <v>6</v>
      </c>
      <c r="B12" s="48" t="s">
        <v>63</v>
      </c>
      <c r="C12" s="49" t="s">
        <v>78</v>
      </c>
      <c r="D12" s="51" t="str">
        <f>要件!$A$4</f>
        <v>必須2</v>
      </c>
      <c r="E12" s="50" t="s">
        <v>37</v>
      </c>
      <c r="F12" s="50" t="s">
        <v>37</v>
      </c>
      <c r="G12" s="50" t="s">
        <v>37</v>
      </c>
      <c r="H12" s="53" t="s">
        <v>260</v>
      </c>
      <c r="I12" s="51" t="s">
        <v>5</v>
      </c>
    </row>
    <row r="13" spans="1:9" x14ac:dyDescent="0.3">
      <c r="A13" s="44">
        <f t="shared" si="0"/>
        <v>7</v>
      </c>
      <c r="B13" s="48" t="s">
        <v>64</v>
      </c>
      <c r="C13" s="49" t="s">
        <v>75</v>
      </c>
      <c r="D13" s="51" t="str">
        <f>要件!$A$7</f>
        <v>必須5</v>
      </c>
      <c r="E13" s="50" t="s">
        <v>37</v>
      </c>
      <c r="F13" s="50" t="s">
        <v>37</v>
      </c>
      <c r="G13" s="50" t="s">
        <v>37</v>
      </c>
      <c r="H13" s="51" t="s">
        <v>261</v>
      </c>
      <c r="I13" s="51" t="s">
        <v>5</v>
      </c>
    </row>
    <row r="14" spans="1:9" x14ac:dyDescent="0.3">
      <c r="A14" s="44">
        <f t="shared" si="0"/>
        <v>8</v>
      </c>
      <c r="B14" s="48" t="s">
        <v>65</v>
      </c>
      <c r="C14" s="49" t="s">
        <v>76</v>
      </c>
      <c r="D14" s="51" t="str">
        <f>要件!$A$4</f>
        <v>必須2</v>
      </c>
      <c r="E14" s="50" t="s">
        <v>37</v>
      </c>
      <c r="F14" s="50" t="s">
        <v>37</v>
      </c>
      <c r="G14" s="50" t="s">
        <v>37</v>
      </c>
      <c r="H14" s="51" t="s">
        <v>259</v>
      </c>
      <c r="I14" s="51" t="s">
        <v>143</v>
      </c>
    </row>
    <row r="15" spans="1:9" x14ac:dyDescent="0.3">
      <c r="A15" s="44">
        <f t="shared" si="0"/>
        <v>9</v>
      </c>
      <c r="B15" s="52" t="s">
        <v>66</v>
      </c>
      <c r="C15" s="49" t="s">
        <v>77</v>
      </c>
      <c r="D15" s="51" t="str">
        <f>要件!$A$11</f>
        <v>必須9</v>
      </c>
      <c r="E15" s="51" t="str">
        <f>要件!$A$5</f>
        <v>必須3</v>
      </c>
      <c r="F15" s="50" t="s">
        <v>37</v>
      </c>
      <c r="G15" s="50" t="s">
        <v>37</v>
      </c>
      <c r="H15" s="51" t="s">
        <v>262</v>
      </c>
      <c r="I15" s="51" t="s">
        <v>5</v>
      </c>
    </row>
    <row r="16" spans="1:9" ht="40" x14ac:dyDescent="0.3">
      <c r="A16" s="44">
        <f t="shared" si="0"/>
        <v>10</v>
      </c>
      <c r="B16" s="52" t="s">
        <v>67</v>
      </c>
      <c r="C16" s="49" t="s">
        <v>79</v>
      </c>
      <c r="D16" s="51" t="str">
        <f>要件!$A$4</f>
        <v>必須2</v>
      </c>
      <c r="E16" s="51" t="str">
        <f>要件!$A$5</f>
        <v>必須3</v>
      </c>
      <c r="F16" s="51" t="str">
        <f>要件!$A$6</f>
        <v>必須4</v>
      </c>
      <c r="G16" s="51" t="str">
        <f>要件!$A$12</f>
        <v>必須10</v>
      </c>
      <c r="H16" s="51" t="s">
        <v>263</v>
      </c>
      <c r="I16" s="51" t="s">
        <v>5</v>
      </c>
    </row>
    <row r="17" spans="1:9" x14ac:dyDescent="0.3">
      <c r="A17" s="44">
        <f t="shared" si="0"/>
        <v>11</v>
      </c>
      <c r="B17" s="54" t="s">
        <v>68</v>
      </c>
      <c r="C17" s="55" t="s">
        <v>80</v>
      </c>
      <c r="D17" s="56" t="str">
        <f>要件!A26</f>
        <v>追加5</v>
      </c>
      <c r="E17" s="57" t="s">
        <v>37</v>
      </c>
      <c r="F17" s="57" t="s">
        <v>37</v>
      </c>
      <c r="G17" s="57" t="s">
        <v>37</v>
      </c>
      <c r="H17" s="56"/>
      <c r="I17" s="56" t="s">
        <v>148</v>
      </c>
    </row>
    <row r="18" spans="1:9" x14ac:dyDescent="0.3">
      <c r="A18" s="44">
        <f t="shared" si="0"/>
        <v>12</v>
      </c>
      <c r="B18" s="54" t="s">
        <v>69</v>
      </c>
      <c r="C18" s="55" t="s">
        <v>81</v>
      </c>
      <c r="D18" s="56" t="str">
        <f>要件!$A$27</f>
        <v>追加6</v>
      </c>
      <c r="E18" s="57" t="s">
        <v>37</v>
      </c>
      <c r="F18" s="57" t="s">
        <v>37</v>
      </c>
      <c r="G18" s="57" t="s">
        <v>37</v>
      </c>
      <c r="H18" s="56"/>
      <c r="I18" s="56" t="s">
        <v>148</v>
      </c>
    </row>
    <row r="19" spans="1:9" x14ac:dyDescent="0.3">
      <c r="A19" s="44">
        <f t="shared" si="0"/>
        <v>13</v>
      </c>
      <c r="B19" s="52" t="s">
        <v>82</v>
      </c>
      <c r="C19" s="49" t="s">
        <v>84</v>
      </c>
      <c r="D19" s="51" t="str">
        <f>要件!$A$11</f>
        <v>必須9</v>
      </c>
      <c r="E19" s="50" t="s">
        <v>37</v>
      </c>
      <c r="F19" s="50" t="s">
        <v>37</v>
      </c>
      <c r="G19" s="50" t="s">
        <v>37</v>
      </c>
      <c r="H19" s="51" t="s">
        <v>263</v>
      </c>
      <c r="I19" s="51" t="s">
        <v>5</v>
      </c>
    </row>
    <row r="20" spans="1:9" x14ac:dyDescent="0.3">
      <c r="A20" s="44">
        <f t="shared" si="0"/>
        <v>14</v>
      </c>
      <c r="B20" s="52" t="s">
        <v>70</v>
      </c>
      <c r="C20" s="49" t="s">
        <v>83</v>
      </c>
      <c r="D20" s="51" t="str">
        <f>要件!$A$11</f>
        <v>必須9</v>
      </c>
      <c r="E20" s="50" t="s">
        <v>37</v>
      </c>
      <c r="F20" s="50" t="s">
        <v>37</v>
      </c>
      <c r="G20" s="50" t="s">
        <v>37</v>
      </c>
      <c r="H20" s="51" t="s">
        <v>263</v>
      </c>
      <c r="I20" s="51" t="s">
        <v>5</v>
      </c>
    </row>
    <row r="21" spans="1:9" x14ac:dyDescent="0.3">
      <c r="A21" s="44">
        <f t="shared" si="0"/>
        <v>15</v>
      </c>
      <c r="B21" s="54" t="s">
        <v>149</v>
      </c>
      <c r="C21" s="55" t="s">
        <v>150</v>
      </c>
      <c r="D21" s="56" t="str">
        <f>要件!$A$30</f>
        <v>追加9</v>
      </c>
      <c r="E21" s="57" t="s">
        <v>37</v>
      </c>
      <c r="F21" s="57" t="s">
        <v>37</v>
      </c>
      <c r="G21" s="57" t="s">
        <v>37</v>
      </c>
      <c r="H21" s="56"/>
      <c r="I21" s="56" t="s">
        <v>148</v>
      </c>
    </row>
    <row r="22" spans="1:9" x14ac:dyDescent="0.3">
      <c r="A22" s="44">
        <f t="shared" si="0"/>
        <v>16</v>
      </c>
      <c r="B22" s="54" t="s">
        <v>151</v>
      </c>
      <c r="C22" s="55" t="s">
        <v>162</v>
      </c>
      <c r="D22" s="56" t="str">
        <f>要件!$A$31</f>
        <v>追加10</v>
      </c>
      <c r="E22" s="57" t="s">
        <v>37</v>
      </c>
      <c r="F22" s="57" t="s">
        <v>37</v>
      </c>
      <c r="G22" s="57" t="s">
        <v>37</v>
      </c>
      <c r="H22" s="56"/>
      <c r="I22" s="56" t="s">
        <v>148</v>
      </c>
    </row>
    <row r="23" spans="1:9" x14ac:dyDescent="0.3">
      <c r="A23" s="44">
        <f t="shared" si="0"/>
        <v>17</v>
      </c>
      <c r="B23" s="58" t="s">
        <v>152</v>
      </c>
      <c r="C23" s="55" t="s">
        <v>153</v>
      </c>
      <c r="D23" s="56" t="str">
        <f>要件!$A$31</f>
        <v>追加10</v>
      </c>
      <c r="E23" s="57" t="s">
        <v>37</v>
      </c>
      <c r="F23" s="57" t="s">
        <v>37</v>
      </c>
      <c r="G23" s="57" t="s">
        <v>37</v>
      </c>
      <c r="H23" s="56"/>
      <c r="I23" s="56" t="s">
        <v>148</v>
      </c>
    </row>
    <row r="24" spans="1:9" x14ac:dyDescent="0.3">
      <c r="A24" s="44">
        <f t="shared" si="0"/>
        <v>18</v>
      </c>
      <c r="B24" s="58" t="s">
        <v>154</v>
      </c>
      <c r="C24" s="55" t="s">
        <v>155</v>
      </c>
      <c r="D24" s="56" t="str">
        <f>要件!$A$31</f>
        <v>追加10</v>
      </c>
      <c r="E24" s="57" t="s">
        <v>37</v>
      </c>
      <c r="F24" s="57" t="s">
        <v>37</v>
      </c>
      <c r="G24" s="57" t="s">
        <v>37</v>
      </c>
      <c r="H24" s="56"/>
      <c r="I24" s="56" t="s">
        <v>148</v>
      </c>
    </row>
    <row r="25" spans="1:9" x14ac:dyDescent="0.3">
      <c r="A25" s="44">
        <f t="shared" si="0"/>
        <v>19</v>
      </c>
      <c r="B25" s="58" t="s">
        <v>156</v>
      </c>
      <c r="C25" s="55" t="s">
        <v>157</v>
      </c>
      <c r="D25" s="56" t="str">
        <f>要件!$A$31</f>
        <v>追加10</v>
      </c>
      <c r="E25" s="57" t="s">
        <v>37</v>
      </c>
      <c r="F25" s="57" t="s">
        <v>37</v>
      </c>
      <c r="G25" s="57" t="s">
        <v>37</v>
      </c>
      <c r="H25" s="59"/>
      <c r="I25" s="56" t="s">
        <v>148</v>
      </c>
    </row>
    <row r="26" spans="1:9" x14ac:dyDescent="0.3">
      <c r="A26" s="44">
        <f t="shared" si="0"/>
        <v>20</v>
      </c>
      <c r="B26" s="54" t="s">
        <v>158</v>
      </c>
      <c r="C26" s="55" t="s">
        <v>164</v>
      </c>
      <c r="D26" s="56" t="str">
        <f>要件!$A$31</f>
        <v>追加10</v>
      </c>
      <c r="E26" s="57" t="s">
        <v>37</v>
      </c>
      <c r="F26" s="57" t="s">
        <v>37</v>
      </c>
      <c r="G26" s="57" t="s">
        <v>37</v>
      </c>
      <c r="H26" s="56"/>
      <c r="I26" s="56" t="s">
        <v>148</v>
      </c>
    </row>
    <row r="27" spans="1:9" ht="40" x14ac:dyDescent="0.3">
      <c r="A27" s="44">
        <f t="shared" si="0"/>
        <v>21</v>
      </c>
      <c r="B27" s="54" t="s">
        <v>159</v>
      </c>
      <c r="C27" s="55" t="s">
        <v>163</v>
      </c>
      <c r="D27" s="56" t="str">
        <f>要件!$A$31</f>
        <v>追加10</v>
      </c>
      <c r="E27" s="57" t="s">
        <v>37</v>
      </c>
      <c r="F27" s="57" t="s">
        <v>37</v>
      </c>
      <c r="G27" s="57" t="s">
        <v>37</v>
      </c>
      <c r="H27" s="56"/>
      <c r="I27" s="56" t="s">
        <v>148</v>
      </c>
    </row>
    <row r="28" spans="1:9" x14ac:dyDescent="0.3">
      <c r="A28" s="44">
        <f t="shared" si="0"/>
        <v>22</v>
      </c>
      <c r="B28" s="54" t="s">
        <v>160</v>
      </c>
      <c r="C28" s="55" t="s">
        <v>165</v>
      </c>
      <c r="D28" s="56" t="str">
        <f>要件!$A$32</f>
        <v>追加11</v>
      </c>
      <c r="E28" s="57" t="s">
        <v>37</v>
      </c>
      <c r="F28" s="57" t="s">
        <v>37</v>
      </c>
      <c r="G28" s="57" t="s">
        <v>37</v>
      </c>
      <c r="H28" s="56"/>
      <c r="I28" s="56" t="s">
        <v>148</v>
      </c>
    </row>
    <row r="29" spans="1:9" x14ac:dyDescent="0.3">
      <c r="A29" s="44">
        <f t="shared" si="0"/>
        <v>23</v>
      </c>
      <c r="B29" s="54" t="s">
        <v>161</v>
      </c>
      <c r="C29" s="55" t="s">
        <v>166</v>
      </c>
      <c r="D29" s="56" t="str">
        <f>要件!$A$33</f>
        <v>追加12</v>
      </c>
      <c r="E29" s="57" t="s">
        <v>37</v>
      </c>
      <c r="F29" s="57" t="s">
        <v>37</v>
      </c>
      <c r="G29" s="57" t="s">
        <v>37</v>
      </c>
      <c r="H29" s="56"/>
      <c r="I29" s="56" t="s">
        <v>148</v>
      </c>
    </row>
  </sheetData>
  <mergeCells count="1">
    <mergeCell ref="C5:I5"/>
  </mergeCells>
  <phoneticPr fontId="1"/>
  <conditionalFormatting sqref="A7:I7 B23:C25 D23:D27 B22:D22 E22:G27 H22:I29 A8:A29 B8:I21">
    <cfRule type="cellIs" dxfId="10" priority="25" operator="greaterThan">
      <formula>$I$7:$I$25="低"</formula>
    </cfRule>
  </conditionalFormatting>
  <conditionalFormatting sqref="B26:C27">
    <cfRule type="cellIs" dxfId="9" priority="5" operator="greaterThan">
      <formula>$I$7:$I$25="低"</formula>
    </cfRule>
  </conditionalFormatting>
  <conditionalFormatting sqref="D29:G29">
    <cfRule type="cellIs" dxfId="8" priority="4" operator="greaterThan">
      <formula>$I$7:$I$25="低"</formula>
    </cfRule>
  </conditionalFormatting>
  <conditionalFormatting sqref="B29:C29">
    <cfRule type="cellIs" dxfId="7" priority="3" operator="greaterThan">
      <formula>$I$7:$I$25="低"</formula>
    </cfRule>
  </conditionalFormatting>
  <conditionalFormatting sqref="D28:G28">
    <cfRule type="cellIs" dxfId="6" priority="2" operator="greaterThan">
      <formula>$I$7:$I$25="低"</formula>
    </cfRule>
  </conditionalFormatting>
  <conditionalFormatting sqref="B28:C28">
    <cfRule type="cellIs" dxfId="5" priority="1"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zoomScale="102" workbookViewId="0"/>
  </sheetViews>
  <sheetFormatPr baseColWidth="12" defaultRowHeight="20" x14ac:dyDescent="0.3"/>
  <cols>
    <col min="2" max="2" width="25" customWidth="1"/>
    <col min="3" max="3" width="47.7109375" customWidth="1"/>
    <col min="4" max="6" width="36.140625" customWidth="1"/>
  </cols>
  <sheetData>
    <row r="2" spans="1:6" x14ac:dyDescent="0.3">
      <c r="A2" s="60" t="s">
        <v>1</v>
      </c>
      <c r="B2" s="60" t="s">
        <v>172</v>
      </c>
      <c r="C2" s="60" t="s">
        <v>173</v>
      </c>
      <c r="D2" s="60" t="s">
        <v>10</v>
      </c>
      <c r="E2" s="60" t="s">
        <v>11</v>
      </c>
      <c r="F2" s="60" t="s">
        <v>12</v>
      </c>
    </row>
    <row r="3" spans="1:6" x14ac:dyDescent="0.3">
      <c r="A3" s="1">
        <v>1</v>
      </c>
      <c r="B3" s="2" t="str">
        <f>VLOOKUP($A3,機能一覧!$A$7:$C$29,2)</f>
        <v>ログイン機能</v>
      </c>
      <c r="C3" s="3" t="s">
        <v>176</v>
      </c>
      <c r="D3" s="24" t="s">
        <v>195</v>
      </c>
      <c r="E3" s="61"/>
      <c r="F3" s="61"/>
    </row>
    <row r="4" spans="1:6" x14ac:dyDescent="0.3">
      <c r="A4" s="66">
        <v>2</v>
      </c>
      <c r="B4" s="65" t="str">
        <f>VLOOKUP($A4,機能一覧!$A$7:$C$29,2)</f>
        <v>SNSログイン機能</v>
      </c>
      <c r="C4" s="3" t="s">
        <v>179</v>
      </c>
      <c r="D4" s="2" t="s">
        <v>198</v>
      </c>
      <c r="E4" s="8"/>
      <c r="F4" s="8"/>
    </row>
    <row r="5" spans="1:6" x14ac:dyDescent="0.3">
      <c r="A5" s="66"/>
      <c r="B5" s="65"/>
      <c r="C5" s="3" t="s">
        <v>180</v>
      </c>
      <c r="D5" s="2" t="s">
        <v>196</v>
      </c>
      <c r="E5" s="8"/>
      <c r="F5" s="8"/>
    </row>
    <row r="6" spans="1:6" x14ac:dyDescent="0.3">
      <c r="A6" s="66"/>
      <c r="B6" s="65"/>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1">
        <v>8</v>
      </c>
      <c r="B13" s="2" t="str">
        <f>VLOOKUP($A13,機能一覧!$A$7:$C$29,2)</f>
        <v>ページネーション</v>
      </c>
      <c r="C13" s="2" t="s">
        <v>209</v>
      </c>
      <c r="D13" s="2" t="s">
        <v>210</v>
      </c>
      <c r="E13" s="8"/>
      <c r="F13" s="8"/>
    </row>
    <row r="14" spans="1:6" x14ac:dyDescent="0.3">
      <c r="A14" s="1">
        <v>9</v>
      </c>
      <c r="B14" s="2" t="str">
        <f>VLOOKUP($A14,機能一覧!$A$7:$C$29,2)</f>
        <v>イベント参加機能</v>
      </c>
      <c r="C14" s="2"/>
      <c r="D14" s="2"/>
      <c r="E14" s="8"/>
      <c r="F14" s="8"/>
    </row>
    <row r="15" spans="1:6" x14ac:dyDescent="0.3">
      <c r="A15" s="1">
        <v>10</v>
      </c>
      <c r="B15" s="2" t="str">
        <f>VLOOKUP($A15,機能一覧!$A$7:$C$29,2)</f>
        <v>イベント詳細</v>
      </c>
      <c r="C15" s="2"/>
      <c r="D15" s="2"/>
      <c r="E15" s="8"/>
      <c r="F15" s="8"/>
    </row>
    <row r="16" spans="1:6" x14ac:dyDescent="0.3">
      <c r="A16" s="1">
        <v>13</v>
      </c>
      <c r="B16" s="2" t="str">
        <f>VLOOKUP($A16,機能一覧!$A$7:$C$29,2)</f>
        <v>申し込みキャンセル機能</v>
      </c>
      <c r="C16" s="2"/>
      <c r="D16" s="2"/>
      <c r="E16" s="8"/>
      <c r="F16" s="8"/>
    </row>
    <row r="17" spans="1:6" x14ac:dyDescent="0.3">
      <c r="A17" s="1">
        <v>14</v>
      </c>
      <c r="B17" s="2" t="str">
        <f>VLOOKUP($A17,機能一覧!$A$7:$C$29,2)</f>
        <v>イベントキャンセル機能</v>
      </c>
      <c r="C17" s="2"/>
      <c r="D17" s="2"/>
      <c r="E17" s="8"/>
      <c r="F17" s="8"/>
    </row>
    <row r="18" spans="1:6" x14ac:dyDescent="0.3">
      <c r="A18" s="66">
        <v>15</v>
      </c>
      <c r="B18" s="65" t="s">
        <v>189</v>
      </c>
      <c r="C18" s="3" t="s">
        <v>184</v>
      </c>
      <c r="D18" s="2" t="s">
        <v>211</v>
      </c>
      <c r="E18" s="8"/>
      <c r="F18" s="8"/>
    </row>
    <row r="19" spans="1:6" x14ac:dyDescent="0.3">
      <c r="A19" s="66"/>
      <c r="B19" s="65"/>
      <c r="C19" s="3" t="s">
        <v>185</v>
      </c>
      <c r="D19" s="2" t="s">
        <v>212</v>
      </c>
      <c r="E19" s="8"/>
      <c r="F19" s="8"/>
    </row>
    <row r="20" spans="1:6" x14ac:dyDescent="0.3">
      <c r="A20" s="66"/>
      <c r="B20" s="65"/>
      <c r="C20" s="3" t="s">
        <v>186</v>
      </c>
      <c r="D20" s="2" t="s">
        <v>213</v>
      </c>
      <c r="E20" s="8"/>
      <c r="F20" s="8"/>
    </row>
    <row r="21" spans="1:6" x14ac:dyDescent="0.3">
      <c r="A21" s="66"/>
      <c r="B21" s="65"/>
      <c r="C21" s="3" t="s">
        <v>187</v>
      </c>
      <c r="D21" s="2" t="s">
        <v>214</v>
      </c>
      <c r="E21" s="8"/>
      <c r="F21" s="8"/>
    </row>
    <row r="22" spans="1:6" x14ac:dyDescent="0.3">
      <c r="A22" s="66"/>
      <c r="B22" s="65"/>
      <c r="C22" s="3" t="s">
        <v>188</v>
      </c>
      <c r="D22" s="2" t="s">
        <v>215</v>
      </c>
      <c r="E22" s="8"/>
      <c r="F22" s="8"/>
    </row>
    <row r="23" spans="1:6" x14ac:dyDescent="0.3">
      <c r="A23" s="66"/>
      <c r="B23" s="65"/>
      <c r="C23" s="2" t="s">
        <v>206</v>
      </c>
      <c r="D23" s="2" t="s">
        <v>211</v>
      </c>
      <c r="E23" s="8"/>
      <c r="F23" s="8"/>
    </row>
    <row r="24" spans="1:6" x14ac:dyDescent="0.3">
      <c r="A24" s="1">
        <v>16</v>
      </c>
      <c r="B24" s="2" t="s">
        <v>191</v>
      </c>
      <c r="C24" s="3" t="s">
        <v>177</v>
      </c>
      <c r="D24" s="2" t="s">
        <v>201</v>
      </c>
      <c r="E24" s="8"/>
      <c r="F24" s="8"/>
    </row>
    <row r="25" spans="1:6" x14ac:dyDescent="0.3">
      <c r="A25" s="66">
        <v>17</v>
      </c>
      <c r="B25" s="65" t="s">
        <v>190</v>
      </c>
      <c r="C25" s="3" t="s">
        <v>192</v>
      </c>
      <c r="D25" s="2" t="s">
        <v>202</v>
      </c>
      <c r="E25" s="8"/>
      <c r="F25" s="8"/>
    </row>
    <row r="26" spans="1:6" x14ac:dyDescent="0.3">
      <c r="A26" s="66"/>
      <c r="B26" s="65"/>
      <c r="C26" s="3" t="s">
        <v>178</v>
      </c>
      <c r="D26" s="2" t="s">
        <v>203</v>
      </c>
      <c r="E26" s="8"/>
      <c r="F26" s="8"/>
    </row>
    <row r="27" spans="1:6" x14ac:dyDescent="0.3">
      <c r="A27" s="1">
        <v>18</v>
      </c>
      <c r="B27" s="2" t="s">
        <v>193</v>
      </c>
      <c r="C27" s="3" t="s">
        <v>175</v>
      </c>
      <c r="D27" s="2" t="s">
        <v>204</v>
      </c>
      <c r="E27" s="8"/>
      <c r="F27" s="8"/>
    </row>
    <row r="28" spans="1:6" x14ac:dyDescent="0.3">
      <c r="A28" s="66">
        <v>19</v>
      </c>
      <c r="B28" s="65" t="s">
        <v>194</v>
      </c>
      <c r="C28" s="3" t="s">
        <v>174</v>
      </c>
      <c r="D28" s="2" t="s">
        <v>205</v>
      </c>
      <c r="E28" s="8"/>
      <c r="F28" s="8"/>
    </row>
    <row r="29" spans="1:6" x14ac:dyDescent="0.3">
      <c r="A29" s="66"/>
      <c r="B29" s="65"/>
      <c r="C29" s="3"/>
      <c r="D29" s="2"/>
      <c r="E29" s="8"/>
      <c r="F29" s="8"/>
    </row>
    <row r="30" spans="1:6" x14ac:dyDescent="0.3">
      <c r="A30" s="1">
        <v>20</v>
      </c>
      <c r="B30" s="2"/>
      <c r="C30" s="2"/>
      <c r="D30" s="2"/>
      <c r="E30" s="8"/>
      <c r="F30" s="8"/>
    </row>
    <row r="31" spans="1:6" x14ac:dyDescent="0.3">
      <c r="A31" s="1">
        <v>21</v>
      </c>
      <c r="B31" s="26"/>
      <c r="C31" s="2"/>
      <c r="D31" s="2"/>
      <c r="E31" s="8"/>
      <c r="F31" s="8"/>
    </row>
    <row r="32" spans="1:6" x14ac:dyDescent="0.3">
      <c r="A32" s="1">
        <v>22</v>
      </c>
      <c r="B32" s="26"/>
      <c r="C32" s="2"/>
      <c r="D32" s="2"/>
      <c r="E32" s="8"/>
      <c r="F32" s="8"/>
    </row>
  </sheetData>
  <mergeCells count="8">
    <mergeCell ref="B4:B6"/>
    <mergeCell ref="A4:A6"/>
    <mergeCell ref="A25:A26"/>
    <mergeCell ref="B25:B26"/>
    <mergeCell ref="A28:A29"/>
    <mergeCell ref="B28:B29"/>
    <mergeCell ref="A18:A23"/>
    <mergeCell ref="B18:B23"/>
  </mergeCells>
  <phoneticPr fontId="1"/>
  <dataValidations count="1">
    <dataValidation type="list" allowBlank="1" showInputMessage="1" showErrorMessage="1" sqref="E3:F32">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tabSelected="1" workbookViewId="0">
      <selection activeCell="C9" sqref="C9"/>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232</v>
      </c>
    </row>
    <row r="4" spans="1:5" ht="80" x14ac:dyDescent="0.3">
      <c r="A4" s="4">
        <f>ROW()-2</f>
        <v>2</v>
      </c>
      <c r="B4" s="2" t="s">
        <v>216</v>
      </c>
      <c r="C4" s="2" t="s">
        <v>217</v>
      </c>
      <c r="D4" s="2" t="s">
        <v>218</v>
      </c>
      <c r="E4" s="17" t="s">
        <v>233</v>
      </c>
    </row>
    <row r="5" spans="1:5" ht="60" x14ac:dyDescent="0.3">
      <c r="A5" s="4">
        <f t="shared" ref="A5" si="0">ROW()-2</f>
        <v>3</v>
      </c>
      <c r="B5" s="2" t="s">
        <v>219</v>
      </c>
      <c r="C5" s="2" t="s">
        <v>220</v>
      </c>
      <c r="D5" s="24" t="s">
        <v>221</v>
      </c>
      <c r="E5" s="17" t="s">
        <v>253</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30" zoomScale="85" workbookViewId="0">
      <selection activeCell="C48" sqref="C48"/>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2" t="s">
        <v>29</v>
      </c>
      <c r="C9" s="62" t="s">
        <v>30</v>
      </c>
      <c r="D9" s="62" t="s">
        <v>36</v>
      </c>
      <c r="E9" s="63" t="s">
        <v>37</v>
      </c>
      <c r="F9" s="29" t="s">
        <v>34</v>
      </c>
      <c r="G9" s="17"/>
      <c r="H9" s="30"/>
      <c r="I9" s="30"/>
      <c r="J9" s="30"/>
      <c r="K9" s="17"/>
      <c r="L9" s="17"/>
    </row>
    <row r="10" spans="1:12" x14ac:dyDescent="0.3">
      <c r="A10" s="4">
        <v>3</v>
      </c>
      <c r="B10" s="2" t="s">
        <v>241</v>
      </c>
      <c r="C10" s="2" t="s">
        <v>239</v>
      </c>
      <c r="D10" s="2" t="s">
        <v>240</v>
      </c>
      <c r="E10" s="16" t="s">
        <v>37</v>
      </c>
      <c r="F10" s="29"/>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67" t="s">
        <v>229</v>
      </c>
    </row>
    <row r="12" spans="1:12" x14ac:dyDescent="0.3">
      <c r="A12" s="4">
        <v>5</v>
      </c>
      <c r="B12" s="2" t="s">
        <v>40</v>
      </c>
      <c r="C12" s="2" t="s">
        <v>41</v>
      </c>
      <c r="D12" s="2" t="s">
        <v>36</v>
      </c>
      <c r="E12" s="16" t="s">
        <v>37</v>
      </c>
      <c r="F12" s="29" t="s">
        <v>34</v>
      </c>
      <c r="G12" s="17" t="s">
        <v>44</v>
      </c>
      <c r="H12" s="30"/>
      <c r="I12" s="30"/>
      <c r="J12" s="30" t="s">
        <v>34</v>
      </c>
      <c r="K12" s="17" t="s">
        <v>45</v>
      </c>
      <c r="L12" s="68"/>
    </row>
    <row r="13" spans="1:12" x14ac:dyDescent="0.3">
      <c r="A13" s="4">
        <v>6</v>
      </c>
      <c r="B13" s="2" t="s">
        <v>47</v>
      </c>
      <c r="C13" s="2" t="s">
        <v>48</v>
      </c>
      <c r="D13" s="2" t="s">
        <v>36</v>
      </c>
      <c r="E13" s="16" t="s">
        <v>37</v>
      </c>
      <c r="F13" s="29"/>
      <c r="G13" s="17"/>
      <c r="H13" s="30"/>
      <c r="I13" s="30"/>
      <c r="J13" s="30"/>
      <c r="K13" s="17"/>
      <c r="L13" s="17"/>
    </row>
    <row r="14" spans="1:12" x14ac:dyDescent="0.3">
      <c r="A14" s="4">
        <v>7</v>
      </c>
      <c r="B14" s="62" t="s">
        <v>49</v>
      </c>
      <c r="C14" s="62" t="s">
        <v>50</v>
      </c>
      <c r="D14" s="62" t="s">
        <v>36</v>
      </c>
      <c r="E14" s="63" t="s">
        <v>37</v>
      </c>
      <c r="F14" s="29"/>
      <c r="G14" s="17"/>
      <c r="H14" s="30"/>
      <c r="I14" s="30"/>
      <c r="J14" s="30"/>
      <c r="K14" s="17"/>
      <c r="L14" s="17" t="s">
        <v>51</v>
      </c>
    </row>
    <row r="15" spans="1:12" x14ac:dyDescent="0.3">
      <c r="A15" s="4">
        <v>8</v>
      </c>
      <c r="B15" s="2" t="s">
        <v>236</v>
      </c>
      <c r="C15" s="2" t="s">
        <v>237</v>
      </c>
      <c r="D15" s="2" t="s">
        <v>38</v>
      </c>
      <c r="E15" s="16" t="s">
        <v>37</v>
      </c>
      <c r="F15" s="29" t="s">
        <v>34</v>
      </c>
      <c r="G15" s="17" t="b">
        <v>0</v>
      </c>
      <c r="H15" s="30"/>
      <c r="I15" s="30"/>
      <c r="J15" s="30"/>
      <c r="K15" s="17"/>
      <c r="L15" s="17" t="s">
        <v>238</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223</v>
      </c>
      <c r="C28" s="2" t="s">
        <v>32</v>
      </c>
      <c r="D28" s="7" t="s">
        <v>35</v>
      </c>
      <c r="E28" s="16" t="s">
        <v>37</v>
      </c>
      <c r="F28" s="29" t="s">
        <v>34</v>
      </c>
      <c r="G28" s="16"/>
      <c r="H28" s="29"/>
      <c r="I28" s="29" t="s">
        <v>34</v>
      </c>
      <c r="J28" s="29" t="s">
        <v>34</v>
      </c>
      <c r="K28" s="16"/>
      <c r="L28" s="16"/>
    </row>
    <row r="29" spans="1:12" x14ac:dyDescent="0.3">
      <c r="A29" s="4">
        <v>3</v>
      </c>
      <c r="B29" s="2" t="s">
        <v>224</v>
      </c>
      <c r="C29" s="2" t="s">
        <v>30</v>
      </c>
      <c r="D29" s="62" t="s">
        <v>36</v>
      </c>
      <c r="E29" s="63" t="s">
        <v>37</v>
      </c>
      <c r="F29" s="29" t="s">
        <v>34</v>
      </c>
      <c r="G29" s="16"/>
      <c r="H29" s="29"/>
      <c r="I29" s="29"/>
      <c r="J29" s="29"/>
      <c r="K29" s="16"/>
      <c r="L29" s="16"/>
    </row>
    <row r="30" spans="1:12" x14ac:dyDescent="0.3">
      <c r="A30" s="4">
        <v>4</v>
      </c>
      <c r="B30" s="2" t="s">
        <v>225</v>
      </c>
      <c r="C30" s="2" t="s">
        <v>242</v>
      </c>
      <c r="D30" s="62" t="s">
        <v>240</v>
      </c>
      <c r="E30" s="63" t="s">
        <v>37</v>
      </c>
      <c r="F30" s="29" t="s">
        <v>34</v>
      </c>
      <c r="G30" s="16"/>
      <c r="H30" s="29"/>
      <c r="I30" s="29"/>
      <c r="J30" s="29"/>
      <c r="K30" s="16"/>
      <c r="L30" s="16"/>
    </row>
    <row r="31" spans="1:12" x14ac:dyDescent="0.3">
      <c r="A31" s="4">
        <v>5</v>
      </c>
      <c r="B31" s="2" t="s">
        <v>222</v>
      </c>
      <c r="C31" s="2" t="s">
        <v>243</v>
      </c>
      <c r="D31" s="62" t="s">
        <v>36</v>
      </c>
      <c r="E31" s="63" t="s">
        <v>37</v>
      </c>
      <c r="F31" s="29" t="s">
        <v>34</v>
      </c>
      <c r="G31" s="16"/>
      <c r="H31" s="29"/>
      <c r="I31" s="29"/>
      <c r="J31" s="29"/>
      <c r="K31" s="16"/>
      <c r="L31" s="16"/>
    </row>
    <row r="32" spans="1:12" x14ac:dyDescent="0.3">
      <c r="A32" s="4">
        <v>6</v>
      </c>
      <c r="B32" s="62" t="s">
        <v>244</v>
      </c>
      <c r="C32" s="62" t="s">
        <v>246</v>
      </c>
      <c r="D32" s="62" t="s">
        <v>250</v>
      </c>
      <c r="E32" s="63" t="s">
        <v>37</v>
      </c>
      <c r="F32" s="29" t="s">
        <v>34</v>
      </c>
      <c r="G32" s="17"/>
      <c r="H32" s="30"/>
      <c r="I32" s="30"/>
      <c r="J32" s="30"/>
      <c r="K32" s="17"/>
      <c r="L32" s="17"/>
    </row>
    <row r="33" spans="1:12" x14ac:dyDescent="0.3">
      <c r="A33" s="4">
        <v>6</v>
      </c>
      <c r="B33" s="2" t="s">
        <v>245</v>
      </c>
      <c r="C33" s="2" t="s">
        <v>247</v>
      </c>
      <c r="D33" s="62" t="s">
        <v>250</v>
      </c>
      <c r="E33" s="63" t="s">
        <v>37</v>
      </c>
      <c r="F33" s="29" t="s">
        <v>34</v>
      </c>
      <c r="G33" s="17"/>
      <c r="H33" s="30"/>
      <c r="I33" s="30"/>
      <c r="J33" s="30"/>
      <c r="K33" s="17"/>
      <c r="L33" s="17"/>
    </row>
    <row r="34" spans="1:12" x14ac:dyDescent="0.3">
      <c r="A34" s="4">
        <v>7</v>
      </c>
      <c r="B34" s="2" t="s">
        <v>230</v>
      </c>
      <c r="C34" s="2" t="s">
        <v>248</v>
      </c>
      <c r="D34" s="7" t="s">
        <v>35</v>
      </c>
      <c r="E34" s="63" t="s">
        <v>37</v>
      </c>
      <c r="F34" s="29" t="s">
        <v>34</v>
      </c>
      <c r="G34" s="17"/>
      <c r="H34" s="30"/>
      <c r="I34" s="30"/>
      <c r="J34" s="30"/>
      <c r="K34" s="17"/>
      <c r="L34" s="17"/>
    </row>
    <row r="35" spans="1:12" x14ac:dyDescent="0.3">
      <c r="A35" s="4">
        <v>8</v>
      </c>
      <c r="B35" s="2" t="s">
        <v>231</v>
      </c>
      <c r="C35" s="2" t="s">
        <v>249</v>
      </c>
      <c r="D35" s="7" t="s">
        <v>35</v>
      </c>
      <c r="E35" s="63" t="s">
        <v>37</v>
      </c>
      <c r="F35" s="29"/>
      <c r="G35" s="17"/>
      <c r="H35" s="30"/>
      <c r="I35" s="30"/>
      <c r="J35" s="30"/>
      <c r="K35" s="17"/>
      <c r="L35" s="17"/>
    </row>
    <row r="37" spans="1:12" ht="21" thickBot="1" x14ac:dyDescent="0.35">
      <c r="A37" s="22"/>
      <c r="B37" s="22"/>
      <c r="C37" s="22"/>
      <c r="D37" s="22"/>
      <c r="E37" s="22"/>
      <c r="F37" s="22"/>
      <c r="G37" s="22"/>
      <c r="H37" s="31"/>
      <c r="I37" s="31"/>
      <c r="J37" s="31"/>
      <c r="K37" s="22"/>
      <c r="L37" s="22"/>
    </row>
    <row r="39" spans="1:12" x14ac:dyDescent="0.3">
      <c r="B39" s="18" t="s">
        <v>19</v>
      </c>
      <c r="C39" s="3">
        <v>3</v>
      </c>
    </row>
    <row r="40" spans="1:12" x14ac:dyDescent="0.3">
      <c r="B40" s="23" t="s">
        <v>14</v>
      </c>
      <c r="C40" s="2" t="str">
        <f ca="1">VLOOKUP(OFFSET(INDIRECT(ADDRESS(ROW(),COLUMN())), -1, 0),テーブル一覧!$A$3:$E$5,2,0)</f>
        <v>参加者情報</v>
      </c>
    </row>
    <row r="41" spans="1:12" x14ac:dyDescent="0.3">
      <c r="B41" s="23" t="s">
        <v>15</v>
      </c>
      <c r="C41" s="2" t="str">
        <f ca="1">VLOOKUP(OFFSET(INDIRECT(ADDRESS(ROW(),COLUMN())), -2, 0),テーブル一覧!$A$3:$E$5,3,0)</f>
        <v>participant_management</v>
      </c>
    </row>
    <row r="42" spans="1:12" ht="69" customHeight="1" x14ac:dyDescent="0.3">
      <c r="B42" s="23" t="s">
        <v>12</v>
      </c>
      <c r="C42" s="24" t="str">
        <f ca="1">VLOOKUP(OFFSET(INDIRECT(ADDRESS(ROW(),COLUMN())), -3, 0),テーブル一覧!$A$3:$E$5,4,0)</f>
        <v>"user"と"event"の両テーブルの多対多の関係を実現するための中間テーブル。イベントと参加者の情報を管理する。_x000D_</v>
      </c>
    </row>
    <row r="45" spans="1:12" ht="21" thickBot="1" x14ac:dyDescent="0.35">
      <c r="A45" s="6" t="s">
        <v>1</v>
      </c>
      <c r="B45" s="6" t="s">
        <v>20</v>
      </c>
      <c r="C45" s="6" t="s">
        <v>21</v>
      </c>
      <c r="D45" s="6" t="s">
        <v>22</v>
      </c>
      <c r="E45" s="6" t="s">
        <v>23</v>
      </c>
      <c r="F45" s="6" t="s">
        <v>24</v>
      </c>
      <c r="G45" s="6" t="s">
        <v>25</v>
      </c>
      <c r="H45" s="6" t="s">
        <v>26</v>
      </c>
      <c r="I45" s="6" t="s">
        <v>33</v>
      </c>
      <c r="J45" s="6" t="s">
        <v>46</v>
      </c>
      <c r="K45" s="6" t="s">
        <v>27</v>
      </c>
      <c r="L45" s="6" t="s">
        <v>12</v>
      </c>
    </row>
    <row r="46" spans="1:12" ht="21" thickTop="1" x14ac:dyDescent="0.3">
      <c r="A46" s="4">
        <v>1</v>
      </c>
      <c r="B46" s="5" t="s">
        <v>28</v>
      </c>
      <c r="C46" s="7" t="s">
        <v>28</v>
      </c>
      <c r="D46" s="7" t="s">
        <v>35</v>
      </c>
      <c r="E46" s="16" t="s">
        <v>37</v>
      </c>
      <c r="F46" s="29" t="s">
        <v>34</v>
      </c>
      <c r="G46" s="16"/>
      <c r="H46" s="29" t="s">
        <v>34</v>
      </c>
      <c r="I46" s="29"/>
      <c r="J46" s="29" t="s">
        <v>34</v>
      </c>
      <c r="K46" s="16"/>
      <c r="L46" s="16"/>
    </row>
    <row r="47" spans="1:12" x14ac:dyDescent="0.3">
      <c r="A47" s="4">
        <v>2</v>
      </c>
      <c r="B47" s="2" t="s">
        <v>226</v>
      </c>
      <c r="C47" s="2" t="s">
        <v>254</v>
      </c>
      <c r="D47" s="7" t="s">
        <v>35</v>
      </c>
      <c r="E47" s="16" t="s">
        <v>37</v>
      </c>
      <c r="F47" s="29" t="s">
        <v>34</v>
      </c>
      <c r="G47" s="17"/>
      <c r="H47" s="30"/>
      <c r="I47" s="30" t="s">
        <v>34</v>
      </c>
      <c r="J47" s="29" t="s">
        <v>34</v>
      </c>
      <c r="K47" s="17"/>
      <c r="L47" s="67" t="s">
        <v>252</v>
      </c>
    </row>
    <row r="48" spans="1:12" x14ac:dyDescent="0.3">
      <c r="A48" s="4">
        <v>3</v>
      </c>
      <c r="B48" s="2" t="s">
        <v>227</v>
      </c>
      <c r="C48" s="2" t="s">
        <v>251</v>
      </c>
      <c r="D48" s="7" t="s">
        <v>35</v>
      </c>
      <c r="E48" s="16" t="s">
        <v>37</v>
      </c>
      <c r="F48" s="29" t="s">
        <v>34</v>
      </c>
      <c r="G48" s="17"/>
      <c r="H48" s="30"/>
      <c r="I48" s="30" t="s">
        <v>34</v>
      </c>
      <c r="J48" s="29" t="s">
        <v>34</v>
      </c>
      <c r="K48" s="17"/>
      <c r="L48" s="68"/>
    </row>
    <row r="49" spans="1:12" x14ac:dyDescent="0.3">
      <c r="A49" s="4">
        <v>4</v>
      </c>
      <c r="B49" s="2" t="s">
        <v>228</v>
      </c>
      <c r="C49" s="2" t="s">
        <v>255</v>
      </c>
      <c r="D49" s="2" t="s">
        <v>38</v>
      </c>
      <c r="E49" s="16" t="s">
        <v>37</v>
      </c>
      <c r="F49" s="29" t="s">
        <v>34</v>
      </c>
      <c r="G49" s="17" t="b">
        <v>0</v>
      </c>
      <c r="H49" s="30"/>
      <c r="I49" s="30"/>
      <c r="J49" s="30"/>
      <c r="K49" s="17"/>
      <c r="L49" s="17"/>
    </row>
    <row r="52" spans="1:12" ht="21" thickBot="1" x14ac:dyDescent="0.35">
      <c r="A52" s="22"/>
      <c r="B52" s="22"/>
      <c r="C52" s="22"/>
      <c r="D52" s="22"/>
      <c r="E52" s="22"/>
      <c r="F52" s="22"/>
      <c r="G52" s="22"/>
      <c r="H52" s="31"/>
      <c r="I52" s="31"/>
      <c r="J52" s="31"/>
      <c r="K52" s="22"/>
      <c r="L52" s="22"/>
    </row>
  </sheetData>
  <mergeCells count="2">
    <mergeCell ref="L11:L12"/>
    <mergeCell ref="L47:L48"/>
  </mergeCells>
  <phoneticPr fontId="1"/>
  <dataValidations count="1">
    <dataValidation type="list" allowBlank="1" showInputMessage="1" showErrorMessage="1" sqref="F46:F49 H46:J49 F8:F15 H8:J15 H27:J35 F27:F35">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7" sqref="E7"/>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90" workbookViewId="0">
      <selection activeCell="N10" sqref="N10"/>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B12" sqref="B12"/>
    </sheetView>
  </sheetViews>
  <sheetFormatPr baseColWidth="12" defaultRowHeight="20" x14ac:dyDescent="0.3"/>
  <sheetData>
    <row r="1" spans="1:7" x14ac:dyDescent="0.3">
      <c r="A1" t="s">
        <v>234</v>
      </c>
      <c r="G1" t="s">
        <v>235</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概要</vt:lpstr>
      <vt:lpstr>要件</vt:lpstr>
      <vt:lpstr>機能一覧</vt:lpstr>
      <vt:lpstr>環境構築・必要なツール等</vt:lpstr>
      <vt:lpstr>テーブル一覧</vt:lpstr>
      <vt:lpstr>テーブル定義</vt:lpstr>
      <vt:lpstr>ER図</vt:lpstr>
      <vt:lpstr>画面遷移図</vt:lpstr>
      <vt:lpstr>画面ラフ画</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2017-12-25T22:02:41Z</dcterms:modified>
</cp:coreProperties>
</file>