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archivero\PARTE NOVEDADES\2026\04 ABRIL\01\"/>
    </mc:Choice>
  </mc:AlternateContent>
  <xr:revisionPtr revIDLastSave="0" documentId="13_ncr:1_{00F4F209-AD0A-49F7-AC79-1DA133CB1F22}" xr6:coauthVersionLast="47" xr6:coauthVersionMax="47" xr10:uidLastSave="{00000000-0000-0000-0000-000000000000}"/>
  <bookViews>
    <workbookView xWindow="-120" yWindow="-120" windowWidth="29040" windowHeight="15720" activeTab="5" xr2:uid="{00000000-000D-0000-FFFF-FFFF00000000}"/>
  </bookViews>
  <sheets>
    <sheet name="EST. FUR" sheetId="13" r:id="rId1"/>
    <sheet name="EST. VEH" sheetId="16" r:id="rId2"/>
    <sheet name="ARM." sheetId="17" r:id="rId3"/>
    <sheet name="CARRUSEL" sheetId="19" r:id="rId4"/>
    <sheet name="OPERATIVOS" sheetId="15" r:id="rId5"/>
    <sheet name="TOTAL" sheetId="1" r:id="rId6"/>
    <sheet name="NOV. REL" sheetId="14" r:id="rId7"/>
    <sheet name="CAMPAÑAS" sheetId="18" r:id="rId8"/>
    <sheet name="KILOMETRAJES" sheetId="20" r:id="rId9"/>
  </sheets>
  <definedNames>
    <definedName name="_xlnm._FilterDatabase" localSheetId="7" hidden="1">CAMPAÑAS!$A$1:$J$5</definedName>
    <definedName name="_xlnm._FilterDatabase" localSheetId="4" hidden="1">OPERATIVOS!$A$1:$Y$65</definedName>
  </definedNames>
  <calcPr calcId="19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3" i="20" l="1"/>
  <c r="G10" i="20" l="1"/>
  <c r="G24" i="20" l="1"/>
  <c r="G11" i="20" l="1"/>
  <c r="G16" i="20" l="1"/>
  <c r="G21" i="20" l="1"/>
  <c r="G15" i="20" l="1"/>
  <c r="G14" i="20" l="1"/>
  <c r="G17" i="20"/>
  <c r="G4" i="20" l="1"/>
  <c r="G5" i="20"/>
  <c r="G6" i="20"/>
  <c r="G7" i="20"/>
  <c r="G8" i="20"/>
  <c r="G9" i="20"/>
  <c r="G12" i="20"/>
  <c r="G18" i="20"/>
  <c r="G19" i="20"/>
  <c r="G20" i="20"/>
  <c r="G22" i="20"/>
  <c r="G23" i="20"/>
  <c r="G25" i="20"/>
  <c r="G26" i="20" l="1"/>
  <c r="G78" i="1" s="1"/>
  <c r="E27" i="1"/>
  <c r="F27" i="1"/>
  <c r="I27" i="1"/>
  <c r="G27" i="1"/>
  <c r="B5" i="19"/>
  <c r="J6" i="15"/>
  <c r="Q5" i="19" s="1"/>
  <c r="J7" i="15"/>
  <c r="J8" i="15"/>
  <c r="J9" i="15"/>
  <c r="J10" i="15"/>
  <c r="J11" i="15"/>
  <c r="J12" i="15"/>
  <c r="J13" i="15"/>
  <c r="J14" i="15"/>
  <c r="J5" i="15"/>
  <c r="D27" i="1"/>
  <c r="D28" i="1"/>
  <c r="D29" i="1"/>
  <c r="D30" i="1"/>
  <c r="D31" i="1"/>
  <c r="D32" i="1"/>
  <c r="D33" i="1"/>
  <c r="D34" i="1"/>
  <c r="D35" i="1"/>
  <c r="D26" i="1"/>
  <c r="J4" i="18"/>
  <c r="I4" i="18"/>
  <c r="H4" i="18"/>
  <c r="G4" i="18"/>
  <c r="F4" i="18"/>
  <c r="E4" i="18"/>
  <c r="D4" i="18"/>
  <c r="C4" i="18"/>
  <c r="C2" i="1" l="1"/>
  <c r="B2" i="18"/>
  <c r="D3" i="15"/>
  <c r="C2" i="17"/>
  <c r="C10" i="16"/>
  <c r="C6" i="16"/>
  <c r="C2" i="16"/>
  <c r="M5" i="13"/>
  <c r="M4" i="13"/>
  <c r="L5" i="17"/>
  <c r="E5" i="17"/>
  <c r="M8" i="16"/>
  <c r="M4" i="16"/>
  <c r="F143" i="1" l="1"/>
  <c r="G143" i="1"/>
  <c r="E143" i="1"/>
  <c r="I78" i="1"/>
  <c r="M12" i="16"/>
  <c r="N3" i="16" s="1"/>
  <c r="M5" i="17"/>
  <c r="H166" i="1" l="1"/>
  <c r="D153" i="1"/>
  <c r="H149" i="1"/>
  <c r="H143" i="1"/>
  <c r="D143" i="1"/>
  <c r="H123" i="1"/>
  <c r="D123" i="1"/>
  <c r="D117" i="1"/>
  <c r="D110" i="1"/>
  <c r="H106" i="1"/>
  <c r="F106" i="1"/>
  <c r="G94" i="1"/>
  <c r="F94" i="1"/>
  <c r="E94" i="1"/>
  <c r="D94" i="1"/>
  <c r="H78" i="1"/>
  <c r="F78" i="1"/>
  <c r="E78" i="1"/>
  <c r="D78" i="1"/>
  <c r="D124" i="1" l="1"/>
  <c r="D154" i="1"/>
  <c r="D144" i="1"/>
</calcChain>
</file>

<file path=xl/sharedStrings.xml><?xml version="1.0" encoding="utf-8"?>
<sst xmlns="http://schemas.openxmlformats.org/spreadsheetml/2006/main" count="534" uniqueCount="401">
  <si>
    <t>FECHA</t>
  </si>
  <si>
    <t>No.</t>
  </si>
  <si>
    <t>CATEGORÍA</t>
  </si>
  <si>
    <t>ACTIVIDAD</t>
  </si>
  <si>
    <t>CANTIDAD</t>
  </si>
  <si>
    <t>ESTADO DE FUERZA PARTICIPANTE</t>
  </si>
  <si>
    <t>UNIDADES PARTICIPANTES</t>
  </si>
  <si>
    <t>KILOMETROS RECORRIDOS</t>
  </si>
  <si>
    <t>PERSONAS ALCANZADAS</t>
  </si>
  <si>
    <t xml:space="preserve">INSTITUCIONES </t>
  </si>
  <si>
    <t>APOYO A EVENTOS PÚBLICOS</t>
  </si>
  <si>
    <t>APOYO A EVENTOS DEPORTIVOS</t>
  </si>
  <si>
    <t>APOYO A EVENTOS CULTURALES</t>
  </si>
  <si>
    <t>APOYO A EVENTOS RELIGIOSOS</t>
  </si>
  <si>
    <t>APOYOS A OTRAS DEPENDENCIAS (Publicas o privadas)</t>
  </si>
  <si>
    <t>ESCUELAS</t>
  </si>
  <si>
    <t>DILIGENCIAS</t>
  </si>
  <si>
    <t>OTROS TIPOS (Especificar en las novedades relevantes)</t>
  </si>
  <si>
    <t>REPORTES C5i</t>
  </si>
  <si>
    <t>OBSTRUCCIÓN DE COCHERAS</t>
  </si>
  <si>
    <t xml:space="preserve">OTROS TIPOS DE OBSTRUCCIÓN </t>
  </si>
  <si>
    <t>ACTOS DELICTIVOS</t>
  </si>
  <si>
    <t>SINIESTROS</t>
  </si>
  <si>
    <t>HECHOS DE TRÁNSITO</t>
  </si>
  <si>
    <t>CONSENTRACION PERSONAS</t>
  </si>
  <si>
    <t>OTROS REPORTES (Especificar en las novedades relevantes)</t>
  </si>
  <si>
    <t>ABANDERAMIENTOS</t>
  </si>
  <si>
    <t>CORTES DE CIRCULACIÓN</t>
  </si>
  <si>
    <t>ACCIDENTES</t>
  </si>
  <si>
    <t>MARCHAS</t>
  </si>
  <si>
    <t>MÍTINES</t>
  </si>
  <si>
    <t>OBRAS PÚBLICAS</t>
  </si>
  <si>
    <t>ACOMPAÑAMIENTO A CARAVANAS U OTROS</t>
  </si>
  <si>
    <t>OTROS ABANDERAMIENTOS (Especificar en las novedades relevantes)</t>
  </si>
  <si>
    <t>OPERATIVOS</t>
  </si>
  <si>
    <t>RELÁMPAGO</t>
  </si>
  <si>
    <t>CARRUSEL</t>
  </si>
  <si>
    <t>BLINDAJE</t>
  </si>
  <si>
    <t xml:space="preserve">CONCIENTIZACIÓN USO DE CASCO </t>
  </si>
  <si>
    <t>PUESTO DE REVISIÓN</t>
  </si>
  <si>
    <t>PUESTO DE CONTROL</t>
  </si>
  <si>
    <t>APOYO COCOTRA</t>
  </si>
  <si>
    <t>BLINDAJE CON ESTADOS COLINDANTES</t>
  </si>
  <si>
    <t>BASES DE OPERACIONES INTERINSTITUCIONAL</t>
  </si>
  <si>
    <t>OTROS OPERATIVOS (Especificar en las novedades relevantes)</t>
  </si>
  <si>
    <t>PROGRAMAS</t>
  </si>
  <si>
    <t>CONDUCE SIN ALCOHOL (ALCOHOLÍMETRO)</t>
  </si>
  <si>
    <t>OTROS PROGRAMAS (Especificar en las novedades relevantes)</t>
  </si>
  <si>
    <t xml:space="preserve">MONITOREOS </t>
  </si>
  <si>
    <t>VÍAS FÉRREAS</t>
  </si>
  <si>
    <t>PERIFÉRICOS</t>
  </si>
  <si>
    <t>AVENIDAS</t>
  </si>
  <si>
    <t>TIENDAS DEPARTAMENTALES</t>
  </si>
  <si>
    <t>BANCOS</t>
  </si>
  <si>
    <t>GASOLINERAS</t>
  </si>
  <si>
    <t>OFICINAS GUBERNAMENTALES</t>
  </si>
  <si>
    <t>MANIFESTACIONES</t>
  </si>
  <si>
    <t>OTROS MONITOREOS (Especificar en las novedades relevantes)</t>
  </si>
  <si>
    <t>AUXILIO VIAL A CONDUCTORES</t>
  </si>
  <si>
    <t>FALLAS MECÁNICAS</t>
  </si>
  <si>
    <t>PEATÓN</t>
  </si>
  <si>
    <t xml:space="preserve">ESCOLTA EN SITUACIONES DE EMERGENCIA </t>
  </si>
  <si>
    <t>AGRICOLAS</t>
  </si>
  <si>
    <t>OTROS AUXILIOS (Especificar en las novedades relevantes)</t>
  </si>
  <si>
    <t xml:space="preserve">DISPOSITIVOS DE SEGURIDAD VIAL </t>
  </si>
  <si>
    <t>APOYO A LA VIALIDAD</t>
  </si>
  <si>
    <t>PASO LIBRE DE FUNCIONARIOS</t>
  </si>
  <si>
    <t>ZONAS DE MAYOR PASE DE TRANSEÚNTES</t>
  </si>
  <si>
    <t>PASOS PEATONALES</t>
  </si>
  <si>
    <t>MEDIDAS DE PROTECCIÓN</t>
  </si>
  <si>
    <t>PATRULLAJES</t>
  </si>
  <si>
    <t>SERVICIOS DE ESCOLTAS</t>
  </si>
  <si>
    <t>OTROS (Especificar en las novedades relevantes)</t>
  </si>
  <si>
    <t>CAPACITACIONES</t>
  </si>
  <si>
    <t>TALLER EDUCACIÓN SEGURIDAD VIAL</t>
  </si>
  <si>
    <t>CAMPAÑA EDUCACIÓN SEGURIDAD VIAL</t>
  </si>
  <si>
    <t>CAPACITACIONES EDUCACIÓN SEGURIDAD VIAL</t>
  </si>
  <si>
    <t>MÓDULOS EDUCACIÓN SEGURIDAD VIAL</t>
  </si>
  <si>
    <t>SSP</t>
  </si>
  <si>
    <t>CALEA</t>
  </si>
  <si>
    <t>OTRAS (Especificar en las novedades relevantes)</t>
  </si>
  <si>
    <t>CAMPAÑAS</t>
  </si>
  <si>
    <t>CONCIENTIZACIÓN Y PREVENCIÓN</t>
  </si>
  <si>
    <t>REPARTICIÓN DE TRÍPTICOS</t>
  </si>
  <si>
    <t>ESTACIONALES (SEMANA SANTA, NAVIDAD ETC.)</t>
  </si>
  <si>
    <t xml:space="preserve">PROXIMIDAD SOCIAL </t>
  </si>
  <si>
    <t>PREVENCIÓN SOCIAL</t>
  </si>
  <si>
    <t>RECORRIDOS DE PROXIMIDAD</t>
  </si>
  <si>
    <t>APOYO A TURISTAS</t>
  </si>
  <si>
    <t>APOYO A PERSONAS DE LA TERCERA EDAD</t>
  </si>
  <si>
    <t>APOYO A PERSONAS PERDIDAS</t>
  </si>
  <si>
    <t>RECUPERACIÓN DE ESPACIOS</t>
  </si>
  <si>
    <t>TOTAL</t>
  </si>
  <si>
    <t>DISPOSITIVOS REALIZADOS</t>
  </si>
  <si>
    <t>CONTROL VEHÍCULAR</t>
  </si>
  <si>
    <t>VEHÍCULOS</t>
  </si>
  <si>
    <t>MOTOCICLETAS</t>
  </si>
  <si>
    <t>CAMIONES</t>
  </si>
  <si>
    <t>OTROS</t>
  </si>
  <si>
    <t>REVISIÓN DE ANTECEDENTES</t>
  </si>
  <si>
    <t>VEHÍCULOS REVISADOS DE PROCEDENCIA EXTRANJERA</t>
  </si>
  <si>
    <t>DESPOLARIZADO</t>
  </si>
  <si>
    <t>CORRALON POR FALTAS ADMINISTRATIVAS</t>
  </si>
  <si>
    <t>CORRALÓN POR HECHOS DE TRANSITO</t>
  </si>
  <si>
    <t>PUESTOS A DISPOSICIÓN DEL MP POR HECHO DE TRÁNSITO</t>
  </si>
  <si>
    <t>PRESENTADOS AL MP</t>
  </si>
  <si>
    <t>RESGUARDADOS POR ABANDONO</t>
  </si>
  <si>
    <t>ASEGURADOS POR HECHOS DELICTIVOS</t>
  </si>
  <si>
    <t>RECUPERADOS CON ALTERACIONES EN SUS MEDIOS DE IDENTIFICACIÓN</t>
  </si>
  <si>
    <t>RECUPERADOS CON REPORTE DE ROBO</t>
  </si>
  <si>
    <t>CONOCIMIENTO DE REPORTE DE ROBO</t>
  </si>
  <si>
    <t>ASEGURADOS POR OTROS MOTIVOS</t>
  </si>
  <si>
    <t>CONTROL DE ASEGURAMIENTOS</t>
  </si>
  <si>
    <t>PERSONAS ASEGURADAS</t>
  </si>
  <si>
    <t>ARMAS</t>
  </si>
  <si>
    <t>DROGA</t>
  </si>
  <si>
    <t>CONSULTA DE ANTECEDENTES PENALES</t>
  </si>
  <si>
    <t>PERSONAS A BARANDILLA</t>
  </si>
  <si>
    <t>CORTAS</t>
  </si>
  <si>
    <t>MARIHUANA GRS</t>
  </si>
  <si>
    <t>POR ALCOHOLEMIA</t>
  </si>
  <si>
    <t>LARGAS</t>
  </si>
  <si>
    <t>CRISTAL GRS</t>
  </si>
  <si>
    <t>PERSONAS PRESENTADAS AL MP</t>
  </si>
  <si>
    <t>CARGADORES</t>
  </si>
  <si>
    <t>COCAINA GRS</t>
  </si>
  <si>
    <t>POR ROBOS DIVERSOS</t>
  </si>
  <si>
    <t>CARTUCHOS</t>
  </si>
  <si>
    <t>PASTILLAS</t>
  </si>
  <si>
    <t>POR LESIONES</t>
  </si>
  <si>
    <t>GRANADAS</t>
  </si>
  <si>
    <t>PLANTIOS</t>
  </si>
  <si>
    <t>POR HOMICIDIO CULPOSO</t>
  </si>
  <si>
    <t>LANZA GRANADAS</t>
  </si>
  <si>
    <t>PLANTAS DE MARIHUANA</t>
  </si>
  <si>
    <t>POR HOMICIDIO DOLOSO</t>
  </si>
  <si>
    <t>PUNZOCORTANTE</t>
  </si>
  <si>
    <t>OTRAS DROGAS</t>
  </si>
  <si>
    <t>PERSONAS AL MP POR VEHÍCULOS, MOTOS O CAMIONES ROBADOS</t>
  </si>
  <si>
    <t>PERSONAS AL MP POR PORTACION DE ARMAS</t>
  </si>
  <si>
    <t>PERSONAS AL MP POR DROGA</t>
  </si>
  <si>
    <t>OTROS DELITOS</t>
  </si>
  <si>
    <t>OTROS ASEGURAMIENTOS</t>
  </si>
  <si>
    <t>AGUACATE</t>
  </si>
  <si>
    <t>MADERA</t>
  </si>
  <si>
    <t>DINERO</t>
  </si>
  <si>
    <t>OTROS ASEGURAMIENTOS (AGREGARLOS)</t>
  </si>
  <si>
    <t xml:space="preserve">RESUELTOS </t>
  </si>
  <si>
    <t>HOMBRES INVOLUCRADOS</t>
  </si>
  <si>
    <t>PENDIENTES</t>
  </si>
  <si>
    <t>MUJERES INVOLUCRADAS</t>
  </si>
  <si>
    <t xml:space="preserve">TURNADOS </t>
  </si>
  <si>
    <t>MENORES INVOLUCRADOS</t>
  </si>
  <si>
    <t>LESIONADOS</t>
  </si>
  <si>
    <t>HERIDOS</t>
  </si>
  <si>
    <t>DEFUNCIONES</t>
  </si>
  <si>
    <t>FUERO COMÚN</t>
  </si>
  <si>
    <t>EXPLOSIÓN</t>
  </si>
  <si>
    <t>INCENDIO</t>
  </si>
  <si>
    <t>DESBARRANCAMIENTO</t>
  </si>
  <si>
    <t>VOLCADURA</t>
  </si>
  <si>
    <t>SALIDA DE RODAMIENTO</t>
  </si>
  <si>
    <t>SUBIDA A CAMELLÓN</t>
  </si>
  <si>
    <t>CAIDA DE MOTOCICLETA</t>
  </si>
  <si>
    <t>CHOQUE OBJETO FIJO</t>
  </si>
  <si>
    <t>COLISIÓN POR ALCANCE</t>
  </si>
  <si>
    <t>COLISIÓN POR NO RESPETAR SEMÁFORO</t>
  </si>
  <si>
    <t>COLISIÓN POR INVASIÓN DE CARRIL</t>
  </si>
  <si>
    <t>COLISIÓN POR CAMBIO DE CARRIL</t>
  </si>
  <si>
    <t>COLISIÓN POR CORTE DE CIRCULACIÓN</t>
  </si>
  <si>
    <t>COLISIÓN POR MANIOBRA REVERSA</t>
  </si>
  <si>
    <t>CAIDA A CUNETA</t>
  </si>
  <si>
    <t>CAIDA ACUÁTICA DE VEHÍCULO</t>
  </si>
  <si>
    <t>COLISIÓN CON PEATÓN</t>
  </si>
  <si>
    <t>CHOQUE ENTRE CAMIÓN Y MOTOCICLETA</t>
  </si>
  <si>
    <t>MONTO DAÑOS MATERIALES ($)</t>
  </si>
  <si>
    <t>CHOQUE ENTRE CAMIÓN Y VEHÍCULO</t>
  </si>
  <si>
    <t>MONTO VEHÍCULOS</t>
  </si>
  <si>
    <t>CHOQUE ENTRE MOTOCICLETAS</t>
  </si>
  <si>
    <t>MONTO OTROS</t>
  </si>
  <si>
    <t>CHOQUE ENTRE VEHÍCULOS</t>
  </si>
  <si>
    <t>CHOQUE ENTRE MOTOCICLETA Y VEHÍCULO</t>
  </si>
  <si>
    <t>CHOQUE ENTRE VEHÍCULO Y PEATÓN</t>
  </si>
  <si>
    <t>CHOQUE DE VEHÍCULO UNICO</t>
  </si>
  <si>
    <t>SERVICIO PÚBLICO FED</t>
  </si>
  <si>
    <t>VEHÍCULOS PARTICULARES INVOL.</t>
  </si>
  <si>
    <t>TRANSPORTE PÚBLICO</t>
  </si>
  <si>
    <t>VEHÍCULOS SERV. PÚBLIC. INVOL.</t>
  </si>
  <si>
    <t>AUTOMÓVIL</t>
  </si>
  <si>
    <t>MOTOS INVOLUCRADAS</t>
  </si>
  <si>
    <t>CAMIONETA</t>
  </si>
  <si>
    <t xml:space="preserve">VEHÍCULOS OFICIALES INVOL </t>
  </si>
  <si>
    <t>MICROBUS</t>
  </si>
  <si>
    <t>CAMIÓN URBANO DE PASAJEROS</t>
  </si>
  <si>
    <t>LIBERACIONES</t>
  </si>
  <si>
    <t>OMNIBUS</t>
  </si>
  <si>
    <t>LIBERACIÓN MOTOCICLETAS</t>
  </si>
  <si>
    <t>CAMIONETA DE CARGA</t>
  </si>
  <si>
    <t>LIBERACIÓN VEHÍCULOS</t>
  </si>
  <si>
    <t>CAMION DE CARGA</t>
  </si>
  <si>
    <t>LIBERACIÓN CAMIONES</t>
  </si>
  <si>
    <t>TRACTOR</t>
  </si>
  <si>
    <t>LIBERACIÓN REMOLQUES</t>
  </si>
  <si>
    <t>FERROCARRIL</t>
  </si>
  <si>
    <t>MOTOCICLETA</t>
  </si>
  <si>
    <t>BICICLETA</t>
  </si>
  <si>
    <t>ÁREAS AUXILIARES</t>
  </si>
  <si>
    <t>OTRO</t>
  </si>
  <si>
    <t>EXÁMEN TEÓRICO</t>
  </si>
  <si>
    <t>SEMOVIENTE</t>
  </si>
  <si>
    <t>OPERATIVIDAD</t>
  </si>
  <si>
    <t>VEHÍCULOS RECUPERADOS</t>
  </si>
  <si>
    <t>DETENIDOS</t>
  </si>
  <si>
    <t>ANTECEDENTES REVISADOS A PERSONAS</t>
  </si>
  <si>
    <t>ANTECEDENTES REVISADOS A VEHÍCULOS</t>
  </si>
  <si>
    <t>ANTECEDENTES REVISADOS A MOTOCICLETAS</t>
  </si>
  <si>
    <t>MOTOS</t>
  </si>
  <si>
    <t>FUERO FEDERAL</t>
  </si>
  <si>
    <t>JURÍDICO</t>
  </si>
  <si>
    <t>ESTADO DE FUERZA DE PERSONAL</t>
  </si>
  <si>
    <t>CATEGORIA</t>
  </si>
  <si>
    <t>PRESENTES</t>
  </si>
  <si>
    <t>FRANCOS</t>
  </si>
  <si>
    <t>FALTANDO</t>
  </si>
  <si>
    <t>CURSOS</t>
  </si>
  <si>
    <t>VACACIONES</t>
  </si>
  <si>
    <t>COMISIONADOS</t>
  </si>
  <si>
    <t>INCAPACIDAD</t>
  </si>
  <si>
    <t>PERMISO</t>
  </si>
  <si>
    <t>TOTAL, POR AGRUPAMIENTO</t>
  </si>
  <si>
    <t>ADMINISTRATIVOS</t>
  </si>
  <si>
    <t>CORRALÓN</t>
  </si>
  <si>
    <t>AMONESTACIONES VERBALES</t>
  </si>
  <si>
    <t>REGIÓN</t>
  </si>
  <si>
    <t>DESPOLARIZADOS</t>
  </si>
  <si>
    <t>TOTAL ANTECEDENTES REVISADOS</t>
  </si>
  <si>
    <t>REPARTICIÓN DE TRIPTICOS</t>
  </si>
  <si>
    <t>ELEMENTOS</t>
  </si>
  <si>
    <t>UNIDADES</t>
  </si>
  <si>
    <t>TOTAL, DE PERSONAS SENCIBILIZADAS</t>
  </si>
  <si>
    <t>RECOMENDACIONES</t>
  </si>
  <si>
    <t>CONCIENTIZACIÓN A MOTOCICLISTAS</t>
  </si>
  <si>
    <t>ESTADO DE FUERZA VEHICULAR ACTIVO</t>
  </si>
  <si>
    <t>ÁREA Y/O REGIÓN</t>
  </si>
  <si>
    <t>CHARGER</t>
  </si>
  <si>
    <t>FORD 150</t>
  </si>
  <si>
    <t>CAMIONETA F250</t>
  </si>
  <si>
    <t>RAM DODGE 1500</t>
  </si>
  <si>
    <t>JEEP PATRIOT</t>
  </si>
  <si>
    <t>ECO SPORT</t>
  </si>
  <si>
    <t>TSURU</t>
  </si>
  <si>
    <t>PLATINA</t>
  </si>
  <si>
    <t>KAWASAKY KLR650</t>
  </si>
  <si>
    <t>KAWASAKY ER-6N</t>
  </si>
  <si>
    <t>TOTAL ACTIVAS</t>
  </si>
  <si>
    <t>ESTADO DE FUERZA DE ARMAMENTO</t>
  </si>
  <si>
    <t>ARMA CORTA</t>
  </si>
  <si>
    <t>ARMA LARGA</t>
  </si>
  <si>
    <t>CARTUCHOS 9mm</t>
  </si>
  <si>
    <t>CARTUCHOS .223 Y/O 5.56</t>
  </si>
  <si>
    <t>CARTUCHOS 0.38</t>
  </si>
  <si>
    <t>ASIGNADO</t>
  </si>
  <si>
    <t>EN DEPÓSITO</t>
  </si>
  <si>
    <t>MUNICIÓN</t>
  </si>
  <si>
    <t>DONDE SE ENCUENTRAN</t>
  </si>
  <si>
    <t>TOTAL DE INACTIVAS</t>
  </si>
  <si>
    <t>ESTADO DE FUERZA VEHICULAR INACTIVO</t>
  </si>
  <si>
    <t>TOTAL DE ESTADO DE FUERZA VEHICULAR</t>
  </si>
  <si>
    <t>TABLA DE OPERATIVOS</t>
  </si>
  <si>
    <t>A</t>
  </si>
  <si>
    <t>MORELIA</t>
  </si>
  <si>
    <t>CAMPAÑA CONCIENTIZACION Y PREVENCIÓN</t>
  </si>
  <si>
    <t>OPERATIVOS CARUSEL</t>
  </si>
  <si>
    <t>DISPOSITIVOS</t>
  </si>
  <si>
    <t>PUESTOS DE CONTROL</t>
  </si>
  <si>
    <t>UBICACIÓN</t>
  </si>
  <si>
    <t>CANTIDAD DE RECORIDOS</t>
  </si>
  <si>
    <t>TRAMO CARRETERO</t>
  </si>
  <si>
    <t>ESTADO DE FUERZA</t>
  </si>
  <si>
    <t>TIEMPO IMPLEMENTADO</t>
  </si>
  <si>
    <t>APOYOS VIALES</t>
  </si>
  <si>
    <t>APOYO A CARAVANAS</t>
  </si>
  <si>
    <t>SERVICIO DE ESCOLTA</t>
  </si>
  <si>
    <t>CONOCIMIENTO DE REPORTES DE ROBO</t>
  </si>
  <si>
    <t>ANTECEDENTES REVISADOS</t>
  </si>
  <si>
    <t>B</t>
  </si>
  <si>
    <t>C</t>
  </si>
  <si>
    <t>D</t>
  </si>
  <si>
    <t>E</t>
  </si>
  <si>
    <t>F</t>
  </si>
  <si>
    <t>G</t>
  </si>
  <si>
    <t>H</t>
  </si>
  <si>
    <t>I</t>
  </si>
  <si>
    <t>J</t>
  </si>
  <si>
    <t>K</t>
  </si>
  <si>
    <t>L</t>
  </si>
  <si>
    <t>Ñ</t>
  </si>
  <si>
    <t>O</t>
  </si>
  <si>
    <t>P</t>
  </si>
  <si>
    <t>Q</t>
  </si>
  <si>
    <t>R</t>
  </si>
  <si>
    <t>S</t>
  </si>
  <si>
    <t>T</t>
  </si>
  <si>
    <t>U</t>
  </si>
  <si>
    <t>W</t>
  </si>
  <si>
    <t>X</t>
  </si>
  <si>
    <t>Y</t>
  </si>
  <si>
    <t>NOMBRE</t>
  </si>
  <si>
    <t>N°.</t>
  </si>
  <si>
    <t>HORA</t>
  </si>
  <si>
    <t xml:space="preserve">    LUGAR</t>
  </si>
  <si>
    <t>ASUNTO</t>
  </si>
  <si>
    <t>RESOLUCIÓN</t>
  </si>
  <si>
    <t>GRAFICA 1</t>
  </si>
  <si>
    <t>GRAFICA 2</t>
  </si>
  <si>
    <t>GRAFICA 3</t>
  </si>
  <si>
    <t>VEHÍCULOS TURNADOS, PERSONAS DETENIDAS, VEHÍCULOS RECUPERADOS (CANTIDAD Y DATOS GENERALES)</t>
  </si>
  <si>
    <t>UNIDAD</t>
  </si>
  <si>
    <t>LUGAR</t>
  </si>
  <si>
    <t xml:space="preserve">ATENCIÓN A SINIESTROS  KMS </t>
  </si>
  <si>
    <t>INI A</t>
  </si>
  <si>
    <t>FIN B</t>
  </si>
  <si>
    <t xml:space="preserve">KMS RECORR </t>
  </si>
  <si>
    <t xml:space="preserve">NO. </t>
  </si>
  <si>
    <t>ECO</t>
  </si>
  <si>
    <t>PLACA</t>
  </si>
  <si>
    <t xml:space="preserve">NIV </t>
  </si>
  <si>
    <t>ENTRADA</t>
  </si>
  <si>
    <t>FIN</t>
  </si>
  <si>
    <t xml:space="preserve">DIFERENCIA </t>
  </si>
  <si>
    <t>MC758A1</t>
  </si>
  <si>
    <t>3C6TR5DT1GG277564</t>
  </si>
  <si>
    <t>MC-035-A2</t>
  </si>
  <si>
    <t>2C3CDXAG5GH211274</t>
  </si>
  <si>
    <t>MC-007-A2</t>
  </si>
  <si>
    <t>2C3CDXAG8GH205291</t>
  </si>
  <si>
    <t>MC376A1</t>
  </si>
  <si>
    <t>2C3CDXAGXGH205082</t>
  </si>
  <si>
    <t>MC-085-A2</t>
  </si>
  <si>
    <t>2C3CDXAG5GH197084</t>
  </si>
  <si>
    <t>MC-361A1</t>
  </si>
  <si>
    <t>2C3CDXAG3GH205294</t>
  </si>
  <si>
    <t>04-174</t>
  </si>
  <si>
    <t>MC615A4</t>
  </si>
  <si>
    <t>1C4AJPAB6FD179530</t>
  </si>
  <si>
    <t>16-872</t>
  </si>
  <si>
    <t>MC58B</t>
  </si>
  <si>
    <t>JKAKLEE19GDA85872</t>
  </si>
  <si>
    <t>16-888</t>
  </si>
  <si>
    <t>MC60D</t>
  </si>
  <si>
    <t>JKAKLEE11GDA87888</t>
  </si>
  <si>
    <t>25-1119</t>
  </si>
  <si>
    <t>16-889</t>
  </si>
  <si>
    <t>MC89A</t>
  </si>
  <si>
    <t>JKAKLEE136DA87889</t>
  </si>
  <si>
    <t>C257A4</t>
  </si>
  <si>
    <t>CECDXAG3GH211306</t>
  </si>
  <si>
    <t>MC70AK</t>
  </si>
  <si>
    <t>LCEPEYL1758001119</t>
  </si>
  <si>
    <t>04-151</t>
  </si>
  <si>
    <t>MC604A4</t>
  </si>
  <si>
    <t>1C4AJPAB8FD124769</t>
  </si>
  <si>
    <t>15-1169</t>
  </si>
  <si>
    <t>MC68AK</t>
  </si>
  <si>
    <t>LCEPEYL10S8001169</t>
  </si>
  <si>
    <t>26-3343</t>
  </si>
  <si>
    <t>MC278AG</t>
  </si>
  <si>
    <t>3VWCP6BU2TM013343</t>
  </si>
  <si>
    <t>MC047B1</t>
  </si>
  <si>
    <t>2C3CDXBG7NH264926</t>
  </si>
  <si>
    <t>MC718A9</t>
  </si>
  <si>
    <t>3C6SRBDT2LG167997</t>
  </si>
  <si>
    <t>22-4926</t>
  </si>
  <si>
    <t>C-1030</t>
  </si>
  <si>
    <t>20-9237</t>
  </si>
  <si>
    <t>MC330A4</t>
  </si>
  <si>
    <t>3C6SBDT4LG159237</t>
  </si>
  <si>
    <t>C-1023</t>
  </si>
  <si>
    <t>MC713A9</t>
  </si>
  <si>
    <t>3C6SRBDT2LG159270</t>
  </si>
  <si>
    <t>22-1107</t>
  </si>
  <si>
    <t>MC038B1</t>
  </si>
  <si>
    <t>2C3CDXBG6NH271107</t>
  </si>
  <si>
    <t>MC-724-A7</t>
  </si>
  <si>
    <t>3C6SRBDT2LG165702</t>
  </si>
  <si>
    <t>C-1028</t>
  </si>
  <si>
    <t>22-2591</t>
  </si>
  <si>
    <t>MC-046-B1</t>
  </si>
  <si>
    <t>2C3CDXBG8NH252591</t>
  </si>
  <si>
    <t xml:space="preserve">CARRETERA MORELIA - CHARO KM 12, LOC. ATAPANEO, MICHOACÁN. </t>
  </si>
  <si>
    <t>Se atiende un hecho de tránsito el dia 31/03/2026 clasificado como COLISIÓN POR INVASIÓN DE CARRIL (CON LESIONADOS) SECTOR REVOLUCIÓN.- A las 13:40 horas en CARRETERA MORELIA TOLUCA KILOMETRO 12, de la colonia LOCALIDAD TIGRILLOS, lugar donde participaron: AUTOMÓVIL (A) Marca HONDA, Modelo 2015, Tipo SUV, Línea CRV, Color NEGRO, Placas PRF141E del servicio PARTICULAR, Serie 3HGRM3870FG004618, tarjeta de circulación a nombre de VLADIMIR GALLARDO MARCOS, conducido por el C. BLADIMIR GALLARDO MARCOS de 31 años de edad, con domicilio en CALLE FRANCISCO I. MADERO # 18-A LOCALIDAD ACACHUEN MPIO. CHILCHOTA MICHOACAN, presentó licencia tipo AUTOMOVILISTA; AUTOMÓVIL (B) Marca NISSAN, Modelo 2015, Tipo SEDAN, Línea VERSA, Color AZUL, Placas PTM450A del servicio PARTICULAR, Serie 3N1CN7AD9FL957279, tarjeta de circulación a nombre de ROSA MARTA ACOSTA SÁNCHEZ, conducido por el C. MARIO SANDOVAL SOTO de 72 años de edad, con domicilio en FINLANDIA 31 METROPOLIS 3, presentó licencia tipo CHÓFER; 
Lesionado 1: C. Rosa Martha Acosta Sánchez, de 68 años, sexo Femenino, presenta lesión tipo Moderada, fue hospitalizado en Hospital del ISSSTE, recibió atención en el sitio, trasladado por la unidad AMBUMED MEDICA 01, atendido por el paramédico Edith Diaz, observaciones: La Ambulancia realiza el traslado de la femenina para su atención médica al Hospital del ISSSTE.</t>
  </si>
  <si>
    <t xml:space="preserve">DOS VEHICULOS A GRUAS PROFESIONALES PARA SU PUESTA EN FGE </t>
  </si>
  <si>
    <t>AUTOMÓVIL (A) Marca HONDA, Modelo 2015, Tipo SUV, Línea CRV, Color NEGRO, Placas PRF141E del servicio PARTICULAR, Serie 3HGRM3870FG004618, AUTOMÓVIL (B) Marca NISSAN, Modelo 2015, Tipo SEDAN, Línea VERSA, Color AZUL, Placas PTM450A del servicio PARTICULAR, Serie 3N1CN7AD9FL957279</t>
  </si>
  <si>
    <t xml:space="preserve">AV. FRANCISCO I MADERO PONIENTE, COL. LA QUEMADA </t>
  </si>
  <si>
    <t xml:space="preserve">Se atiende un hecho de tránsito el dia 21/03/2026 clasificado como COLISIÓN CONTRA OBJETO FIJO (SIN LESIONADOS) SECTOR INDEPENDENCIA.- A las 05:08 horas en AVENIDA FRANCISCO I MADERO PONIENTE 4900 COLONIA LA QUEMADA, de la colonia LA QUEMADA, lugar donde participaron: AUTOMÓVIL (A) Marca MERCEDES BEANZ, Modelo 2009, Tipo SEDAN, Línea CLASE C, Color BLANCO, Placas PKN365B del servicio PARTICULAR, Serie WDDGF54X59F213060, </t>
  </si>
  <si>
    <t xml:space="preserve">UN VEHICULO A GRUAS GALVAN PARA SU PUESTA EN FGE </t>
  </si>
  <si>
    <t>AUTOMÓVIL (A) Marca MERCEDES BEANZ, Modelo 2009, Tipo SEDAN, Línea CLASE C, Color BLANCO, Placas PKN365B del servicio PARTICULAR, Serie WDDGF54X59F213060</t>
  </si>
  <si>
    <t xml:space="preserve">AV. OSCAR CHAVEZ, COL. BICENTENARIO </t>
  </si>
  <si>
    <t xml:space="preserve">Se atiende un hecho de tránsito el dia 29/03/2026 cñlasificado como COLISIÓN POR CAMBIO DE CARRIL (SIN LESIONADOS) SECTOR REPÚBLICA.- A las 00:05 horas en ÓSCAR CHÁVEZ, de la colonia BICENTENARIO, lugar donde participaron: AUTOMÓVIL (A) Marca CHEVROLET, Modelo 2013, Tipo SEDAN, Línea AVEO, Color BLANCO, Placas PSZ860A del servicio PARTICULAR, Serie 3G1T5AFXDL138513, tarjeta de circulación a nombre de HERMOSA MAQUINARIA MICHOACÁN S. A. DE C. V., conducido por el C. ALONSO RAMÍRES FRANCO de 42 años de edad, con domicilio en CAMERUN # 43, COL. METROPOLIS 2, presentó licencia tipo AUTOMOVILISTA 0101P12548191; AUTOMÓVIL (B) Marca MAZDA, Modelo 2022, Tipo SEDAN, Línea MAZDA, Color ROJO CRISTAL, Placas PHW762C del servicio PARTICULAR, tarjeta de circulación a nombre de NANCY ALEJANDRA CERRATO PÉREZ, conducido por el C. HUGO ANDRÉS LERIN VACA de 45 años de edad, con domicilio en COSTELASIONES # 173, COL PRIVADAS DEL SOL 2 TARÍMBARO, presentó licencia tipo B; </t>
  </si>
  <si>
    <t xml:space="preserve">DOS VEHICULOS A GRUAS MUÑOZ PARA SU PUESTA EN FGE </t>
  </si>
  <si>
    <t xml:space="preserve">  AUTOMÓVIL (A) Marca CHEVROLET, Modelo 2013, Tipo SEDAN, Línea AVEO, Color BLANCO, Placas PSZ860A del servicio PARTICULAR, Serie 3G1T5AFXDL138513, AUTOMÓVIL (B) Marca MAZDA, Modelo 2022, Tipo SEDAN, Línea MAZDA, Color ROJO CRISTAL, Placas PHW762C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</si>
</sst>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quot;$&quot;#,##0.00"/>
  </numFmts>
  <fonts count="5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
      <b/>
      <sz val="16"/>
      <color theme="1"/>
      <name val="Calibri"/>
      <family val="2"/>
      <scheme val="minor"/>
    </font>
    <font>
      <i/>
      <sz val="11"/>
      <color theme="1"/>
      <name val="Calibri"/>
      <family val="2"/>
      <scheme val="minor"/>
    </font>
    <font>
      <b/>
      <sz val="11"/>
      <color rgb="FF000000"/>
      <name val="Calibri"/>
      <family val="2"/>
      <scheme val="minor"/>
    </font>
    <font>
      <b/>
      <sz val="9"/>
      <color rgb="FF000000"/>
      <name val="Calibri"/>
      <family val="2"/>
      <scheme val="minor"/>
    </font>
    <font>
      <b/>
      <sz val="22"/>
      <color theme="0"/>
      <name val="Calibri Light"/>
      <family val="2"/>
    </font>
    <font>
      <sz val="11"/>
      <name val="Calibri"/>
      <family val="2"/>
    </font>
    <font>
      <b/>
      <sz val="10"/>
      <color rgb="FF000000"/>
      <name val="Calibri"/>
      <family val="2"/>
    </font>
    <font>
      <b/>
      <i/>
      <sz val="10"/>
      <color rgb="FF000000"/>
      <name val="Calibri"/>
      <family val="2"/>
    </font>
    <font>
      <i/>
      <sz val="10"/>
      <color rgb="FF000000"/>
      <name val="Calibri"/>
      <family val="2"/>
    </font>
    <font>
      <sz val="10"/>
      <color rgb="FF000000"/>
      <name val="Calibri"/>
      <family val="2"/>
    </font>
    <font>
      <sz val="12"/>
      <name val="Calibri"/>
      <family val="2"/>
    </font>
    <font>
      <b/>
      <sz val="16"/>
      <name val="Calibri"/>
      <family val="2"/>
    </font>
    <font>
      <b/>
      <i/>
      <sz val="11"/>
      <color rgb="FF000000"/>
      <name val="Calibri"/>
      <family val="2"/>
      <scheme val="minor"/>
    </font>
    <font>
      <b/>
      <sz val="22"/>
      <color theme="0"/>
      <name val="Calibri"/>
      <family val="2"/>
      <scheme val="minor"/>
    </font>
    <font>
      <sz val="11"/>
      <color rgb="FF000000"/>
      <name val="Calibri"/>
      <family val="2"/>
      <scheme val="minor"/>
    </font>
    <font>
      <b/>
      <sz val="20"/>
      <color theme="0"/>
      <name val="Calibri"/>
      <family val="2"/>
      <scheme val="minor"/>
    </font>
    <font>
      <b/>
      <sz val="16"/>
      <color theme="0"/>
      <name val="Calibri"/>
      <family val="2"/>
      <scheme val="minor"/>
    </font>
    <font>
      <b/>
      <i/>
      <sz val="12"/>
      <color theme="0"/>
      <name val="Calibri"/>
      <family val="2"/>
      <scheme val="minor"/>
    </font>
    <font>
      <b/>
      <sz val="10"/>
      <color rgb="FF000000"/>
      <name val="Calibri"/>
      <family val="2"/>
      <scheme val="minor"/>
    </font>
    <font>
      <i/>
      <sz val="10"/>
      <color rgb="FF000000"/>
      <name val="Calibri"/>
      <family val="2"/>
      <scheme val="minor"/>
    </font>
    <font>
      <b/>
      <i/>
      <sz val="10"/>
      <color rgb="FF000000"/>
      <name val="Calibri"/>
      <family val="2"/>
      <scheme val="minor"/>
    </font>
    <font>
      <b/>
      <i/>
      <sz val="14"/>
      <color theme="0"/>
      <name val="Calibri"/>
      <family val="2"/>
      <scheme val="minor"/>
    </font>
    <font>
      <b/>
      <sz val="14"/>
      <color theme="0"/>
      <name val="Calibri"/>
      <family val="2"/>
      <scheme val="minor"/>
    </font>
    <font>
      <b/>
      <sz val="12"/>
      <color theme="0"/>
      <name val="Calibri Light"/>
      <family val="2"/>
    </font>
    <font>
      <b/>
      <i/>
      <sz val="11"/>
      <color theme="0"/>
      <name val="Calibri"/>
      <family val="2"/>
      <scheme val="minor"/>
    </font>
    <font>
      <b/>
      <sz val="26"/>
      <color theme="0"/>
      <name val="Calibri"/>
      <family val="2"/>
      <scheme val="minor"/>
    </font>
    <font>
      <sz val="11"/>
      <color theme="1"/>
      <name val="Calibri"/>
      <family val="2"/>
    </font>
    <font>
      <b/>
      <i/>
      <sz val="7"/>
      <color rgb="FF000000"/>
      <name val="Calibri"/>
      <family val="2"/>
    </font>
    <font>
      <b/>
      <sz val="7"/>
      <color rgb="FF000000"/>
      <name val="Calibri"/>
      <family val="2"/>
    </font>
    <font>
      <sz val="7"/>
      <name val="Calibri"/>
      <family val="2"/>
    </font>
    <font>
      <sz val="7"/>
      <color rgb="FF000000"/>
      <name val="Calibri"/>
      <family val="2"/>
    </font>
    <font>
      <b/>
      <i/>
      <sz val="12"/>
      <color theme="0"/>
      <name val="Calibri"/>
      <family val="2"/>
    </font>
    <font>
      <b/>
      <sz val="16"/>
      <color theme="0"/>
      <name val="Calibri"/>
      <family val="2"/>
    </font>
    <font>
      <sz val="16"/>
      <color theme="0"/>
      <name val="Calibri"/>
      <family val="2"/>
    </font>
    <font>
      <b/>
      <sz val="20"/>
      <color theme="0"/>
      <name val="Calibri"/>
      <family val="2"/>
    </font>
    <font>
      <b/>
      <sz val="11"/>
      <color rgb="FF000000"/>
      <name val="Calibri"/>
      <family val="2"/>
    </font>
    <font>
      <b/>
      <sz val="12"/>
      <color rgb="FF000000"/>
      <name val="Calibri"/>
      <family val="2"/>
    </font>
    <font>
      <b/>
      <sz val="16"/>
      <color rgb="FF000000"/>
      <name val="Calibri"/>
      <family val="2"/>
    </font>
    <font>
      <sz val="12"/>
      <color rgb="FF000000"/>
      <name val="Calibri"/>
      <family val="2"/>
    </font>
    <font>
      <i/>
      <sz val="7"/>
      <color rgb="FF000000"/>
      <name val="Calibri"/>
      <family val="2"/>
    </font>
    <font>
      <sz val="10"/>
      <color theme="1"/>
      <name val="Calibri"/>
      <family val="2"/>
    </font>
    <font>
      <sz val="10"/>
      <color theme="1"/>
      <name val="Calibri"/>
      <family val="2"/>
      <scheme val="minor"/>
    </font>
    <font>
      <b/>
      <sz val="22"/>
      <color theme="1"/>
      <name val="Calibri"/>
      <family val="2"/>
      <scheme val="minor"/>
    </font>
    <font>
      <b/>
      <sz val="36"/>
      <color theme="1"/>
      <name val="Calibri"/>
      <family val="2"/>
      <scheme val="minor"/>
    </font>
    <font>
      <sz val="8"/>
      <name val="Calibri"/>
      <family val="2"/>
      <scheme val="minor"/>
    </font>
    <font>
      <sz val="11"/>
      <color rgb="FF000000"/>
      <name val="Calibri"/>
      <family val="2"/>
    </font>
    <font>
      <sz val="9"/>
      <color theme="1"/>
      <name val="Calibri"/>
      <family val="2"/>
    </font>
  </fonts>
  <fills count="12">
    <fill>
      <patternFill patternType="none"/>
    </fill>
    <fill>
      <patternFill patternType="gray125"/>
    </fill>
    <fill>
      <patternFill patternType="solid">
        <fgColor rgb="FF0070C0"/>
        <bgColor indexed="64"/>
      </patternFill>
    </fill>
    <fill>
      <patternFill patternType="solid">
        <fgColor rgb="FF00B050"/>
        <bgColor indexed="64"/>
      </patternFill>
    </fill>
    <fill>
      <patternFill patternType="solid">
        <fgColor rgb="FF00B0F0"/>
        <bgColor indexed="64"/>
      </patternFill>
    </fill>
    <fill>
      <patternFill patternType="solid">
        <fgColor theme="4" tint="0.39997558519241921"/>
        <bgColor indexed="64"/>
      </patternFill>
    </fill>
    <fill>
      <patternFill patternType="solid">
        <fgColor theme="0"/>
        <bgColor indexed="64"/>
      </patternFill>
    </fill>
    <fill>
      <patternFill patternType="solid">
        <fgColor rgb="FF002060"/>
        <bgColor indexed="64"/>
      </patternFill>
    </fill>
    <fill>
      <patternFill patternType="solid">
        <fgColor theme="4" tint="0.59999389629810485"/>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rgb="FFD9D9D9"/>
        <bgColor rgb="FFD9D9D9"/>
      </patternFill>
    </fill>
  </fills>
  <borders count="61">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indexed="64"/>
      </left>
      <right/>
      <top/>
      <bottom/>
      <diagonal/>
    </border>
    <border>
      <left style="thin">
        <color indexed="64"/>
      </left>
      <right/>
      <top style="thin">
        <color indexed="64"/>
      </top>
      <bottom/>
      <diagonal/>
    </border>
    <border>
      <left style="thin">
        <color indexed="64"/>
      </left>
      <right style="medium">
        <color indexed="64"/>
      </right>
      <top style="thin">
        <color indexed="64"/>
      </top>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diagonal/>
    </border>
    <border>
      <left style="medium">
        <color indexed="64"/>
      </left>
      <right style="medium">
        <color indexed="64"/>
      </right>
      <top style="thin">
        <color indexed="64"/>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ouble">
        <color indexed="64"/>
      </left>
      <right style="double">
        <color indexed="64"/>
      </right>
      <top style="double">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style="double">
        <color indexed="64"/>
      </right>
      <top/>
      <bottom style="double">
        <color indexed="64"/>
      </bottom>
      <diagonal/>
    </border>
    <border>
      <left/>
      <right style="double">
        <color indexed="64"/>
      </right>
      <top/>
      <bottom style="double">
        <color indexed="64"/>
      </bottom>
      <diagonal/>
    </border>
    <border>
      <left style="medium">
        <color indexed="64"/>
      </left>
      <right style="double">
        <color indexed="64"/>
      </right>
      <top style="medium">
        <color indexed="64"/>
      </top>
      <bottom style="double">
        <color indexed="64"/>
      </bottom>
      <diagonal/>
    </border>
    <border>
      <left style="double">
        <color indexed="64"/>
      </left>
      <right style="double">
        <color indexed="64"/>
      </right>
      <top style="medium">
        <color indexed="64"/>
      </top>
      <bottom style="double">
        <color indexed="64"/>
      </bottom>
      <diagonal/>
    </border>
    <border>
      <left style="double">
        <color indexed="64"/>
      </left>
      <right style="medium">
        <color indexed="64"/>
      </right>
      <top style="medium">
        <color indexed="64"/>
      </top>
      <bottom style="double">
        <color indexed="64"/>
      </bottom>
      <diagonal/>
    </border>
    <border>
      <left style="medium">
        <color indexed="64"/>
      </left>
      <right style="double">
        <color indexed="64"/>
      </right>
      <top style="double">
        <color indexed="64"/>
      </top>
      <bottom style="double">
        <color indexed="64"/>
      </bottom>
      <diagonal/>
    </border>
    <border>
      <left style="double">
        <color indexed="64"/>
      </left>
      <right style="double">
        <color indexed="64"/>
      </right>
      <top style="double">
        <color indexed="64"/>
      </top>
      <bottom style="double">
        <color indexed="64"/>
      </bottom>
      <diagonal/>
    </border>
    <border>
      <left style="double">
        <color indexed="64"/>
      </left>
      <right style="medium">
        <color indexed="64"/>
      </right>
      <top style="double">
        <color indexed="64"/>
      </top>
      <bottom style="double">
        <color indexed="64"/>
      </bottom>
      <diagonal/>
    </border>
    <border>
      <left style="double">
        <color indexed="64"/>
      </left>
      <right style="double">
        <color indexed="64"/>
      </right>
      <top style="double">
        <color indexed="64"/>
      </top>
      <bottom style="medium">
        <color indexed="64"/>
      </bottom>
      <diagonal/>
    </border>
    <border>
      <left style="double">
        <color indexed="64"/>
      </left>
      <right/>
      <top/>
      <bottom style="double">
        <color indexed="64"/>
      </bottom>
      <diagonal/>
    </border>
    <border>
      <left/>
      <right style="medium">
        <color indexed="64"/>
      </right>
      <top style="medium">
        <color indexed="64"/>
      </top>
      <bottom style="thin">
        <color indexed="64"/>
      </bottom>
      <diagonal/>
    </border>
    <border>
      <left style="double">
        <color indexed="64"/>
      </left>
      <right style="medium">
        <color indexed="64"/>
      </right>
      <top style="double">
        <color indexed="64"/>
      </top>
      <bottom style="medium">
        <color indexed="64"/>
      </bottom>
      <diagonal/>
    </border>
    <border>
      <left/>
      <right style="thin">
        <color auto="1"/>
      </right>
      <top/>
      <bottom style="thin">
        <color auto="1"/>
      </bottom>
      <diagonal/>
    </border>
    <border>
      <left/>
      <right style="thin">
        <color indexed="64"/>
      </right>
      <top style="thin">
        <color indexed="64"/>
      </top>
      <bottom style="thin">
        <color indexed="64"/>
      </bottom>
      <diagonal/>
    </border>
    <border>
      <left/>
      <right style="thin">
        <color rgb="FF000000"/>
      </right>
      <top/>
      <bottom/>
      <diagonal/>
    </border>
    <border>
      <left style="thin">
        <color theme="1"/>
      </left>
      <right style="thin">
        <color theme="1"/>
      </right>
      <top style="thin">
        <color theme="1"/>
      </top>
      <bottom style="thin">
        <color theme="1"/>
      </bottom>
      <diagonal/>
    </border>
    <border>
      <left style="thin">
        <color indexed="64"/>
      </left>
      <right/>
      <top/>
      <bottom/>
      <diagonal/>
    </border>
    <border>
      <left/>
      <right style="thin">
        <color indexed="64"/>
      </right>
      <top style="thin">
        <color indexed="64"/>
      </top>
      <bottom/>
      <diagonal/>
    </border>
    <border>
      <left style="double">
        <color indexed="64"/>
      </left>
      <right style="double">
        <color indexed="64"/>
      </right>
      <top style="thin">
        <color indexed="64"/>
      </top>
      <bottom style="double">
        <color indexed="64"/>
      </bottom>
      <diagonal/>
    </border>
  </borders>
  <cellStyleXfs count="4">
    <xf numFmtId="0" fontId="0" fillId="0" borderId="0"/>
    <xf numFmtId="44" fontId="1" fillId="0" borderId="0" applyFont="0" applyFill="0" applyBorder="0" applyAlignment="0" applyProtection="0"/>
    <xf numFmtId="0" fontId="11" fillId="0" borderId="0">
      <alignment vertical="center"/>
    </xf>
    <xf numFmtId="0" fontId="1" fillId="0" borderId="0"/>
  </cellStyleXfs>
  <cellXfs count="243">
    <xf numFmtId="0" fontId="0" fillId="0" borderId="0" xfId="0"/>
    <xf numFmtId="0" fontId="2" fillId="2" borderId="1" xfId="0" applyFont="1" applyFill="1" applyBorder="1" applyAlignment="1" applyProtection="1">
      <alignment horizontal="center" vertical="center" wrapText="1"/>
    </xf>
    <xf numFmtId="0" fontId="2" fillId="2" borderId="22" xfId="0" applyFont="1" applyFill="1" applyBorder="1" applyAlignment="1" applyProtection="1">
      <alignment horizontal="center" vertical="center" wrapText="1"/>
    </xf>
    <xf numFmtId="0" fontId="2" fillId="2" borderId="23" xfId="0" applyFont="1" applyFill="1" applyBorder="1" applyAlignment="1" applyProtection="1">
      <alignment horizontal="center" vertical="center" wrapText="1"/>
    </xf>
    <xf numFmtId="0" fontId="0" fillId="0" borderId="0" xfId="0" applyAlignment="1" applyProtection="1">
      <alignment wrapText="1"/>
    </xf>
    <xf numFmtId="0" fontId="3" fillId="0" borderId="4" xfId="0" applyFont="1" applyBorder="1" applyAlignment="1" applyProtection="1">
      <alignment horizontal="center" vertical="center" wrapText="1"/>
    </xf>
    <xf numFmtId="0" fontId="0" fillId="0" borderId="11" xfId="0" applyBorder="1" applyAlignment="1" applyProtection="1">
      <alignment wrapText="1"/>
    </xf>
    <xf numFmtId="0" fontId="0" fillId="0" borderId="5" xfId="0" applyBorder="1" applyAlignment="1" applyProtection="1">
      <alignment wrapText="1"/>
    </xf>
    <xf numFmtId="0" fontId="3" fillId="4" borderId="20" xfId="0" applyFont="1" applyFill="1" applyBorder="1" applyAlignment="1" applyProtection="1">
      <alignment horizontal="center" vertical="center" wrapText="1"/>
    </xf>
    <xf numFmtId="0" fontId="3" fillId="4" borderId="21" xfId="0" applyFont="1" applyFill="1" applyBorder="1" applyAlignment="1" applyProtection="1">
      <alignment horizontal="center" vertical="center" wrapText="1"/>
    </xf>
    <xf numFmtId="0" fontId="3" fillId="0" borderId="0" xfId="0" applyFont="1" applyAlignment="1" applyProtection="1">
      <alignment horizontal="center" vertical="center" wrapText="1"/>
    </xf>
    <xf numFmtId="0" fontId="0" fillId="0" borderId="0" xfId="0" applyAlignment="1" applyProtection="1">
      <alignment horizontal="center" vertical="center" wrapText="1"/>
    </xf>
    <xf numFmtId="0" fontId="0" fillId="0" borderId="5" xfId="0" applyBorder="1" applyAlignment="1" applyProtection="1">
      <alignment horizontal="left" vertical="center" wrapText="1"/>
    </xf>
    <xf numFmtId="0" fontId="0" fillId="0" borderId="27" xfId="0" applyBorder="1" applyAlignment="1" applyProtection="1">
      <alignment vertical="center" wrapText="1"/>
    </xf>
    <xf numFmtId="0" fontId="0" fillId="0" borderId="28" xfId="0" applyBorder="1" applyAlignment="1" applyProtection="1">
      <alignment horizontal="left" vertical="center" wrapText="1"/>
    </xf>
    <xf numFmtId="0" fontId="0" fillId="0" borderId="29" xfId="0" applyBorder="1" applyAlignment="1" applyProtection="1">
      <alignment vertical="center" wrapText="1"/>
    </xf>
    <xf numFmtId="0" fontId="0" fillId="0" borderId="30" xfId="0" applyBorder="1" applyAlignment="1" applyProtection="1">
      <alignment horizontal="left" vertical="center" wrapText="1"/>
    </xf>
    <xf numFmtId="0" fontId="3" fillId="4" borderId="25" xfId="0" applyFont="1" applyFill="1" applyBorder="1" applyAlignment="1" applyProtection="1">
      <alignment horizontal="center" vertical="center" wrapText="1"/>
    </xf>
    <xf numFmtId="0" fontId="3" fillId="4" borderId="31" xfId="0" applyFont="1" applyFill="1" applyBorder="1" applyAlignment="1" applyProtection="1">
      <alignment horizontal="center" vertical="center" wrapText="1"/>
    </xf>
    <xf numFmtId="0" fontId="3" fillId="4" borderId="31" xfId="0" applyFont="1" applyFill="1" applyBorder="1" applyAlignment="1" applyProtection="1">
      <alignment horizontal="left" vertical="center" wrapText="1"/>
    </xf>
    <xf numFmtId="0" fontId="3" fillId="4" borderId="34" xfId="0" applyFont="1" applyFill="1" applyBorder="1" applyAlignment="1" applyProtection="1">
      <alignment horizontal="center" vertical="center" wrapText="1"/>
    </xf>
    <xf numFmtId="0" fontId="3" fillId="0" borderId="28" xfId="0" applyFont="1" applyBorder="1" applyAlignment="1" applyProtection="1">
      <alignment horizontal="center" vertical="center" wrapText="1"/>
    </xf>
    <xf numFmtId="0" fontId="0" fillId="0" borderId="28" xfId="0" applyBorder="1" applyAlignment="1" applyProtection="1">
      <alignment vertical="center" wrapText="1"/>
    </xf>
    <xf numFmtId="0" fontId="3" fillId="0" borderId="30" xfId="0" applyFont="1" applyBorder="1" applyAlignment="1" applyProtection="1">
      <alignment horizontal="center" vertical="center" wrapText="1"/>
    </xf>
    <xf numFmtId="0" fontId="0" fillId="0" borderId="30" xfId="0" applyBorder="1" applyAlignment="1" applyProtection="1">
      <alignment vertical="center" wrapText="1"/>
    </xf>
    <xf numFmtId="0" fontId="3" fillId="0" borderId="8" xfId="0" applyFont="1" applyBorder="1" applyAlignment="1" applyProtection="1">
      <alignment horizontal="center" vertical="center" wrapText="1"/>
    </xf>
    <xf numFmtId="0" fontId="0" fillId="0" borderId="9" xfId="0" applyBorder="1" applyAlignment="1" applyProtection="1">
      <alignment wrapText="1"/>
    </xf>
    <xf numFmtId="0" fontId="7" fillId="0" borderId="9" xfId="0" applyFont="1" applyBorder="1" applyAlignment="1" applyProtection="1">
      <alignment wrapText="1"/>
    </xf>
    <xf numFmtId="164" fontId="3" fillId="4" borderId="21" xfId="1" applyNumberFormat="1" applyFont="1" applyFill="1" applyBorder="1" applyAlignment="1" applyProtection="1">
      <alignment horizontal="center" vertical="center" wrapText="1"/>
    </xf>
    <xf numFmtId="0" fontId="3" fillId="0" borderId="15" xfId="0" applyFont="1" applyBorder="1" applyAlignment="1" applyProtection="1">
      <alignment horizontal="center" vertical="center" wrapText="1"/>
    </xf>
    <xf numFmtId="0" fontId="3" fillId="0" borderId="0" xfId="0" applyFont="1" applyAlignment="1" applyProtection="1">
      <alignment wrapText="1"/>
    </xf>
    <xf numFmtId="0" fontId="3" fillId="0" borderId="35" xfId="0" applyFont="1" applyBorder="1" applyAlignment="1" applyProtection="1">
      <alignment horizontal="center" vertical="center" wrapText="1"/>
    </xf>
    <xf numFmtId="0" fontId="0" fillId="0" borderId="36" xfId="0" applyBorder="1" applyAlignment="1" applyProtection="1">
      <alignment wrapText="1"/>
    </xf>
    <xf numFmtId="0" fontId="3" fillId="0" borderId="31" xfId="0" applyFont="1" applyBorder="1" applyAlignment="1" applyProtection="1">
      <alignment horizontal="center" vertical="center" wrapText="1"/>
    </xf>
    <xf numFmtId="0" fontId="13" fillId="0" borderId="43" xfId="2" applyFont="1" applyFill="1" applyBorder="1" applyAlignment="1" applyProtection="1">
      <alignment horizontal="center" vertical="center" wrapText="1"/>
    </xf>
    <xf numFmtId="0" fontId="14" fillId="0" borderId="43" xfId="2" applyFont="1" applyFill="1" applyBorder="1" applyAlignment="1" applyProtection="1">
      <alignment horizontal="center" vertical="center" textRotation="90" wrapText="1"/>
    </xf>
    <xf numFmtId="0" fontId="12" fillId="0" borderId="42" xfId="2" applyFont="1" applyFill="1" applyBorder="1" applyAlignment="1" applyProtection="1">
      <alignment horizontal="center" vertical="center" wrapText="1"/>
    </xf>
    <xf numFmtId="0" fontId="15" fillId="8" borderId="43" xfId="2" applyFont="1" applyFill="1" applyBorder="1" applyAlignment="1" applyProtection="1">
      <alignment horizontal="center" vertical="center" wrapText="1"/>
    </xf>
    <xf numFmtId="0" fontId="16" fillId="8" borderId="43" xfId="2" applyFont="1" applyFill="1" applyBorder="1" applyAlignment="1" applyProtection="1">
      <alignment horizontal="center" vertical="center" wrapText="1"/>
      <protection locked="0"/>
    </xf>
    <xf numFmtId="0" fontId="17" fillId="8" borderId="43" xfId="2" applyFont="1" applyFill="1" applyBorder="1" applyAlignment="1" applyProtection="1">
      <alignment horizontal="center" vertical="center" wrapText="1"/>
    </xf>
    <xf numFmtId="0" fontId="0" fillId="0" borderId="48" xfId="0" applyBorder="1" applyAlignment="1" applyProtection="1">
      <alignment horizontal="center" vertical="center"/>
      <protection locked="0"/>
    </xf>
    <xf numFmtId="0" fontId="3" fillId="0" borderId="48" xfId="0" applyFont="1" applyBorder="1" applyAlignment="1" applyProtection="1">
      <alignment horizontal="left" vertical="center" wrapText="1"/>
      <protection locked="0"/>
    </xf>
    <xf numFmtId="0" fontId="0" fillId="0" borderId="48" xfId="0" applyBorder="1" applyAlignment="1" applyProtection="1">
      <alignment horizontal="left" wrapText="1"/>
      <protection locked="0"/>
    </xf>
    <xf numFmtId="0" fontId="24" fillId="6" borderId="42" xfId="0" applyFont="1" applyFill="1" applyBorder="1" applyAlignment="1" applyProtection="1">
      <alignment horizontal="center" vertical="center" wrapText="1"/>
    </xf>
    <xf numFmtId="0" fontId="25" fillId="6" borderId="43" xfId="0" applyFont="1" applyFill="1" applyBorder="1" applyAlignment="1" applyProtection="1">
      <alignment horizontal="center" vertical="center" textRotation="90" wrapText="1"/>
    </xf>
    <xf numFmtId="0" fontId="26" fillId="6" borderId="43" xfId="0" applyFont="1" applyFill="1" applyBorder="1" applyAlignment="1" applyProtection="1">
      <alignment horizontal="center" vertical="center" wrapText="1"/>
    </xf>
    <xf numFmtId="0" fontId="20" fillId="6" borderId="43" xfId="0" applyFont="1" applyFill="1" applyBorder="1" applyAlignment="1" applyProtection="1">
      <alignment horizontal="center" vertical="center" wrapText="1"/>
      <protection locked="0"/>
    </xf>
    <xf numFmtId="0" fontId="8" fillId="6" borderId="43" xfId="0" applyFont="1" applyFill="1" applyBorder="1" applyAlignment="1" applyProtection="1">
      <alignment horizontal="center" vertical="center" wrapText="1"/>
    </xf>
    <xf numFmtId="0" fontId="0" fillId="10" borderId="0" xfId="0" applyFill="1" applyProtection="1"/>
    <xf numFmtId="0" fontId="0" fillId="0" borderId="0" xfId="0" applyAlignment="1" applyProtection="1">
      <alignment horizontal="center" vertical="center"/>
    </xf>
    <xf numFmtId="0" fontId="0" fillId="10" borderId="0" xfId="0" applyFill="1" applyAlignment="1" applyProtection="1">
      <alignment horizontal="center" vertical="center"/>
    </xf>
    <xf numFmtId="0" fontId="26" fillId="6" borderId="43" xfId="0" applyFont="1" applyFill="1" applyBorder="1" applyAlignment="1" applyProtection="1">
      <alignment horizontal="center" vertical="center" textRotation="90" wrapText="1"/>
    </xf>
    <xf numFmtId="0" fontId="24" fillId="6" borderId="42" xfId="0" applyFont="1" applyFill="1" applyBorder="1" applyAlignment="1" applyProtection="1">
      <alignment horizontal="center" vertical="center" wrapText="1"/>
    </xf>
    <xf numFmtId="0" fontId="2" fillId="10" borderId="0" xfId="0" applyFont="1" applyFill="1" applyAlignment="1" applyProtection="1">
      <alignment horizontal="center" vertical="center"/>
    </xf>
    <xf numFmtId="0" fontId="0" fillId="10" borderId="0" xfId="0" applyFill="1" applyAlignment="1" applyProtection="1">
      <alignment horizontal="center"/>
    </xf>
    <xf numFmtId="0" fontId="22" fillId="7" borderId="0" xfId="0" applyFont="1" applyFill="1" applyAlignment="1" applyProtection="1">
      <alignment horizontal="center" vertical="center"/>
    </xf>
    <xf numFmtId="0" fontId="4" fillId="10" borderId="0" xfId="0" applyFont="1" applyFill="1" applyProtection="1"/>
    <xf numFmtId="0" fontId="25" fillId="6" borderId="43" xfId="0" applyFont="1" applyFill="1" applyBorder="1" applyAlignment="1" applyProtection="1">
      <alignment horizontal="center" vertical="center" wrapText="1"/>
      <protection locked="0"/>
    </xf>
    <xf numFmtId="0" fontId="29" fillId="7" borderId="18" xfId="0" applyFont="1" applyFill="1" applyBorder="1" applyAlignment="1" applyProtection="1">
      <alignment horizontal="center" vertical="center" wrapText="1"/>
    </xf>
    <xf numFmtId="0" fontId="23" fillId="2" borderId="39" xfId="0" applyFont="1" applyFill="1" applyBorder="1" applyAlignment="1" applyProtection="1">
      <alignment horizontal="center" vertical="center" wrapText="1"/>
    </xf>
    <xf numFmtId="14" fontId="23" fillId="2" borderId="40" xfId="0" applyNumberFormat="1" applyFont="1" applyFill="1" applyBorder="1" applyAlignment="1" applyProtection="1">
      <alignment horizontal="center" vertical="center" wrapText="1"/>
    </xf>
    <xf numFmtId="14" fontId="29" fillId="7" borderId="24" xfId="0" applyNumberFormat="1" applyFont="1" applyFill="1" applyBorder="1" applyAlignment="1" applyProtection="1">
      <alignment horizontal="center" vertical="center" wrapText="1"/>
      <protection locked="0"/>
    </xf>
    <xf numFmtId="14" fontId="30" fillId="7" borderId="40" xfId="0" applyNumberFormat="1" applyFont="1" applyFill="1" applyBorder="1" applyAlignment="1" applyProtection="1">
      <alignment vertical="center" wrapText="1"/>
    </xf>
    <xf numFmtId="0" fontId="27" fillId="7" borderId="39" xfId="0" applyFont="1" applyFill="1" applyBorder="1" applyAlignment="1" applyProtection="1">
      <alignment horizontal="right" vertical="center" wrapText="1"/>
    </xf>
    <xf numFmtId="0" fontId="0" fillId="10" borderId="0" xfId="0" applyFill="1" applyAlignment="1" applyProtection="1"/>
    <xf numFmtId="0" fontId="8" fillId="0" borderId="48" xfId="0" applyFont="1" applyBorder="1" applyAlignment="1" applyProtection="1">
      <alignment horizontal="center" vertical="center" wrapText="1"/>
    </xf>
    <xf numFmtId="0" fontId="8" fillId="0" borderId="47" xfId="0" applyFont="1" applyBorder="1" applyAlignment="1" applyProtection="1">
      <alignment horizontal="center" vertical="center" wrapText="1"/>
    </xf>
    <xf numFmtId="0" fontId="20" fillId="0" borderId="48" xfId="0" applyFont="1" applyBorder="1" applyAlignment="1" applyProtection="1">
      <alignment horizontal="center" vertical="center" textRotation="90" wrapText="1"/>
    </xf>
    <xf numFmtId="0" fontId="20" fillId="0" borderId="49" xfId="0" applyFont="1" applyBorder="1" applyAlignment="1" applyProtection="1">
      <alignment horizontal="center" vertical="center" textRotation="90" wrapText="1"/>
    </xf>
    <xf numFmtId="0" fontId="3" fillId="0" borderId="48" xfId="0" applyFont="1" applyBorder="1" applyAlignment="1" applyProtection="1">
      <alignment horizontal="left" vertical="center"/>
    </xf>
    <xf numFmtId="0" fontId="8" fillId="0" borderId="48" xfId="0" applyFont="1" applyBorder="1" applyAlignment="1" applyProtection="1">
      <alignment horizontal="left" vertical="center" wrapText="1"/>
    </xf>
    <xf numFmtId="0" fontId="0" fillId="10" borderId="0" xfId="0" applyFill="1" applyAlignment="1" applyProtection="1">
      <alignment horizontal="left"/>
    </xf>
    <xf numFmtId="0" fontId="9" fillId="0" borderId="48" xfId="0" applyFont="1" applyBorder="1" applyAlignment="1" applyProtection="1">
      <alignment horizontal="center" vertical="center" wrapText="1"/>
    </xf>
    <xf numFmtId="0" fontId="3" fillId="0" borderId="48" xfId="0" applyFont="1" applyBorder="1" applyAlignment="1" applyProtection="1">
      <alignment horizontal="center" vertical="center" wrapText="1"/>
    </xf>
    <xf numFmtId="14" fontId="28" fillId="7" borderId="44" xfId="0" applyNumberFormat="1" applyFont="1" applyFill="1" applyBorder="1" applyAlignment="1" applyProtection="1">
      <alignment horizontal="center" vertical="center" wrapText="1"/>
    </xf>
    <xf numFmtId="0" fontId="9" fillId="0" borderId="47" xfId="0" applyFont="1" applyBorder="1" applyAlignment="1" applyProtection="1">
      <alignment horizontal="center" vertical="center" wrapText="1"/>
    </xf>
    <xf numFmtId="0" fontId="9" fillId="0" borderId="49" xfId="0" applyFont="1" applyBorder="1" applyAlignment="1" applyProtection="1">
      <alignment horizontal="center" vertical="center" wrapText="1"/>
    </xf>
    <xf numFmtId="0" fontId="24" fillId="6" borderId="47" xfId="0" applyFont="1" applyFill="1" applyBorder="1" applyAlignment="1" applyProtection="1">
      <alignment horizontal="center" vertical="center" wrapText="1"/>
    </xf>
    <xf numFmtId="0" fontId="2" fillId="2" borderId="26" xfId="0" applyFont="1" applyFill="1" applyBorder="1" applyAlignment="1" applyProtection="1">
      <alignment horizontal="center" vertical="center" wrapText="1"/>
    </xf>
    <xf numFmtId="0" fontId="2" fillId="4" borderId="1" xfId="0" applyFont="1" applyFill="1" applyBorder="1" applyAlignment="1" applyProtection="1">
      <alignment horizontal="center" vertical="center" wrapText="1"/>
    </xf>
    <xf numFmtId="0" fontId="2" fillId="4" borderId="22" xfId="0" applyFont="1" applyFill="1" applyBorder="1" applyAlignment="1" applyProtection="1">
      <alignment horizontal="center" vertical="center" wrapText="1"/>
    </xf>
    <xf numFmtId="0" fontId="2" fillId="4" borderId="23" xfId="0" applyFont="1" applyFill="1" applyBorder="1" applyAlignment="1" applyProtection="1">
      <alignment horizontal="center" vertical="center" wrapText="1"/>
    </xf>
    <xf numFmtId="0" fontId="5" fillId="0" borderId="0" xfId="0" applyFont="1" applyAlignment="1" applyProtection="1">
      <alignment wrapText="1"/>
    </xf>
    <xf numFmtId="0" fontId="6" fillId="0" borderId="0" xfId="0" applyFont="1" applyAlignment="1" applyProtection="1">
      <alignment horizontal="center" wrapText="1"/>
    </xf>
    <xf numFmtId="14" fontId="6" fillId="0" borderId="0" xfId="0" applyNumberFormat="1" applyFont="1" applyAlignment="1" applyProtection="1">
      <alignment horizontal="left" wrapText="1"/>
    </xf>
    <xf numFmtId="0" fontId="2" fillId="2" borderId="1" xfId="0" applyFont="1" applyFill="1" applyBorder="1" applyAlignment="1" applyProtection="1">
      <alignment horizontal="center" vertical="center"/>
    </xf>
    <xf numFmtId="0" fontId="2" fillId="2" borderId="2" xfId="0" applyFont="1" applyFill="1" applyBorder="1" applyAlignment="1" applyProtection="1">
      <alignment horizontal="center" vertical="center"/>
    </xf>
    <xf numFmtId="0" fontId="2" fillId="3" borderId="2" xfId="0" applyFont="1" applyFill="1" applyBorder="1" applyAlignment="1" applyProtection="1">
      <alignment horizontal="center" vertical="center" wrapText="1"/>
    </xf>
    <xf numFmtId="0" fontId="2" fillId="3" borderId="3" xfId="0" applyFont="1" applyFill="1" applyBorder="1" applyAlignment="1" applyProtection="1">
      <alignment horizontal="center" vertical="center" wrapText="1"/>
    </xf>
    <xf numFmtId="0" fontId="0" fillId="0" borderId="6" xfId="0" applyBorder="1" applyAlignment="1" applyProtection="1"/>
    <xf numFmtId="0" fontId="0" fillId="5" borderId="6" xfId="0" applyFill="1" applyBorder="1" applyAlignment="1" applyProtection="1"/>
    <xf numFmtId="0" fontId="0" fillId="0" borderId="0" xfId="0" applyBorder="1" applyAlignment="1" applyProtection="1"/>
    <xf numFmtId="0" fontId="0" fillId="0" borderId="6" xfId="0" applyBorder="1" applyAlignment="1" applyProtection="1">
      <alignment vertical="center"/>
    </xf>
    <xf numFmtId="0" fontId="0" fillId="5" borderId="14" xfId="0" applyFill="1" applyBorder="1" applyAlignment="1" applyProtection="1"/>
    <xf numFmtId="0" fontId="0" fillId="0" borderId="16" xfId="0" applyBorder="1" applyAlignment="1" applyProtection="1"/>
    <xf numFmtId="0" fontId="3" fillId="4" borderId="20" xfId="0" applyFont="1" applyFill="1" applyBorder="1" applyAlignment="1" applyProtection="1">
      <alignment wrapText="1"/>
    </xf>
    <xf numFmtId="3" fontId="3" fillId="4" borderId="20" xfId="0" applyNumberFormat="1" applyFont="1" applyFill="1" applyBorder="1" applyAlignment="1" applyProtection="1">
      <alignment horizontal="center" vertical="center" wrapText="1"/>
    </xf>
    <xf numFmtId="3" fontId="3" fillId="4" borderId="21" xfId="0" applyNumberFormat="1" applyFont="1" applyFill="1" applyBorder="1" applyAlignment="1" applyProtection="1">
      <alignment horizontal="center" vertical="center" wrapText="1"/>
    </xf>
    <xf numFmtId="0" fontId="0" fillId="0" borderId="0" xfId="0" applyProtection="1"/>
    <xf numFmtId="0" fontId="0" fillId="0" borderId="0" xfId="0" applyBorder="1" applyAlignment="1" applyProtection="1">
      <alignment wrapText="1"/>
    </xf>
    <xf numFmtId="0" fontId="2" fillId="2" borderId="52" xfId="0" applyFont="1" applyFill="1" applyBorder="1" applyAlignment="1" applyProtection="1">
      <alignment horizontal="center" vertical="center" wrapText="1"/>
    </xf>
    <xf numFmtId="0" fontId="0" fillId="0" borderId="5"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5" borderId="5" xfId="0" applyFill="1" applyBorder="1" applyAlignment="1" applyProtection="1">
      <alignment horizontal="center" vertical="center"/>
      <protection locked="0"/>
    </xf>
    <xf numFmtId="0" fontId="0" fillId="5" borderId="7" xfId="0" applyFill="1" applyBorder="1" applyAlignment="1" applyProtection="1">
      <alignment horizontal="center" vertical="center"/>
      <protection locked="0"/>
    </xf>
    <xf numFmtId="0" fontId="0" fillId="0" borderId="17" xfId="0" applyBorder="1" applyAlignment="1" applyProtection="1">
      <alignment horizontal="center" vertical="center"/>
      <protection locked="0"/>
    </xf>
    <xf numFmtId="0" fontId="0" fillId="5" borderId="5" xfId="0" applyFill="1" applyBorder="1" applyAlignment="1" applyProtection="1">
      <alignment horizontal="center" vertical="center"/>
    </xf>
    <xf numFmtId="0" fontId="1" fillId="9" borderId="0" xfId="3" applyFill="1" applyProtection="1"/>
    <xf numFmtId="0" fontId="32" fillId="9" borderId="0" xfId="3" applyFont="1" applyFill="1" applyAlignment="1" applyProtection="1">
      <alignment horizontal="center"/>
    </xf>
    <xf numFmtId="0" fontId="32" fillId="9" borderId="0" xfId="3" applyFont="1" applyFill="1" applyProtection="1"/>
    <xf numFmtId="0" fontId="43" fillId="0" borderId="48" xfId="3" applyFont="1" applyFill="1" applyBorder="1" applyAlignment="1" applyProtection="1">
      <alignment horizontal="center" vertical="center" wrapText="1"/>
    </xf>
    <xf numFmtId="0" fontId="36" fillId="0" borderId="48" xfId="3" applyFont="1" applyFill="1" applyBorder="1" applyAlignment="1" applyProtection="1">
      <alignment horizontal="center" vertical="center" textRotation="90" wrapText="1"/>
    </xf>
    <xf numFmtId="0" fontId="33" fillId="0" borderId="48" xfId="3" applyFont="1" applyFill="1" applyBorder="1" applyAlignment="1" applyProtection="1">
      <alignment horizontal="center" vertical="center" textRotation="90" wrapText="1"/>
    </xf>
    <xf numFmtId="0" fontId="45" fillId="0" borderId="48" xfId="3" applyFont="1" applyFill="1" applyBorder="1" applyAlignment="1" applyProtection="1">
      <alignment horizontal="center" vertical="center" textRotation="90" wrapText="1"/>
    </xf>
    <xf numFmtId="0" fontId="35" fillId="9" borderId="0" xfId="3" applyFont="1" applyFill="1" applyProtection="1"/>
    <xf numFmtId="0" fontId="42" fillId="0" borderId="48" xfId="3" applyFont="1" applyFill="1" applyBorder="1" applyAlignment="1" applyProtection="1">
      <alignment horizontal="center" vertical="center" wrapText="1"/>
    </xf>
    <xf numFmtId="14" fontId="34" fillId="9" borderId="0" xfId="3" applyNumberFormat="1" applyFont="1" applyFill="1" applyAlignment="1" applyProtection="1">
      <alignment horizontal="center" vertical="center" wrapText="1"/>
    </xf>
    <xf numFmtId="0" fontId="37" fillId="7" borderId="51" xfId="3" applyFont="1" applyFill="1" applyBorder="1" applyAlignment="1" applyProtection="1">
      <alignment horizontal="center" vertical="center" wrapText="1"/>
    </xf>
    <xf numFmtId="0" fontId="1" fillId="9" borderId="0" xfId="3" applyFill="1" applyAlignment="1" applyProtection="1">
      <alignment wrapText="1"/>
    </xf>
    <xf numFmtId="3" fontId="44" fillId="0" borderId="48" xfId="3" applyNumberFormat="1" applyFont="1" applyFill="1" applyBorder="1" applyAlignment="1" applyProtection="1">
      <alignment horizontal="center" vertical="center" wrapText="1"/>
      <protection locked="0"/>
    </xf>
    <xf numFmtId="0" fontId="36" fillId="0" borderId="48" xfId="3" applyFont="1" applyFill="1" applyBorder="1" applyAlignment="1" applyProtection="1">
      <alignment horizontal="center" vertical="center" wrapText="1"/>
      <protection locked="0"/>
    </xf>
    <xf numFmtId="0" fontId="12" fillId="0" borderId="48" xfId="0" applyFont="1" applyBorder="1" applyAlignment="1" applyProtection="1">
      <alignment horizontal="center" vertical="center" wrapText="1"/>
    </xf>
    <xf numFmtId="0" fontId="41" fillId="0" borderId="48" xfId="0" applyFont="1" applyBorder="1" applyAlignment="1" applyProtection="1">
      <alignment horizontal="center" vertical="center" wrapText="1"/>
    </xf>
    <xf numFmtId="0" fontId="46" fillId="0" borderId="48" xfId="0" applyFont="1" applyBorder="1" applyAlignment="1" applyProtection="1">
      <alignment horizontal="center" vertical="center" wrapText="1"/>
      <protection locked="0"/>
    </xf>
    <xf numFmtId="20" fontId="46" fillId="0" borderId="48" xfId="0" applyNumberFormat="1" applyFont="1" applyBorder="1" applyAlignment="1" applyProtection="1">
      <alignment horizontal="center" vertical="center" wrapText="1"/>
      <protection locked="0"/>
    </xf>
    <xf numFmtId="0" fontId="46" fillId="0" borderId="48" xfId="0" applyFont="1" applyBorder="1" applyAlignment="1" applyProtection="1">
      <alignment horizontal="left" vertical="center" wrapText="1"/>
      <protection locked="0"/>
    </xf>
    <xf numFmtId="0" fontId="47" fillId="0" borderId="48" xfId="0" applyFont="1" applyBorder="1" applyAlignment="1" applyProtection="1">
      <alignment horizontal="center" vertical="center" wrapText="1"/>
      <protection locked="0"/>
    </xf>
    <xf numFmtId="0" fontId="0" fillId="0" borderId="0" xfId="0" applyAlignment="1" applyProtection="1">
      <alignment horizontal="center" vertical="center"/>
      <protection locked="0"/>
    </xf>
    <xf numFmtId="0" fontId="0" fillId="0" borderId="0" xfId="0" applyProtection="1">
      <protection locked="0"/>
    </xf>
    <xf numFmtId="0" fontId="24" fillId="6" borderId="42" xfId="0" applyFont="1" applyFill="1" applyBorder="1" applyAlignment="1" applyProtection="1">
      <alignment horizontal="center" vertical="center" wrapText="1"/>
    </xf>
    <xf numFmtId="0" fontId="0" fillId="0" borderId="37" xfId="0" applyBorder="1" applyAlignment="1" applyProtection="1">
      <alignment horizontal="center" vertical="center"/>
      <protection locked="0"/>
    </xf>
    <xf numFmtId="14" fontId="19" fillId="7" borderId="48" xfId="0" applyNumberFormat="1" applyFont="1" applyFill="1" applyBorder="1" applyAlignment="1" applyProtection="1">
      <alignment horizontal="center" vertical="center" wrapText="1"/>
    </xf>
    <xf numFmtId="0" fontId="8" fillId="0" borderId="47" xfId="0" applyFont="1" applyBorder="1" applyAlignment="1" applyProtection="1">
      <alignment horizontal="center" vertical="center"/>
    </xf>
    <xf numFmtId="0" fontId="0" fillId="0" borderId="49" xfId="0" applyBorder="1" applyAlignment="1" applyProtection="1">
      <alignment horizontal="center" vertical="center"/>
      <protection locked="0"/>
    </xf>
    <xf numFmtId="0" fontId="0" fillId="0" borderId="50" xfId="0" applyBorder="1" applyAlignment="1" applyProtection="1">
      <alignment horizontal="left" wrapText="1"/>
      <protection locked="0"/>
    </xf>
    <xf numFmtId="0" fontId="8" fillId="0" borderId="50" xfId="0" applyFont="1" applyBorder="1" applyAlignment="1" applyProtection="1">
      <alignment horizontal="left" vertical="center" wrapText="1"/>
    </xf>
    <xf numFmtId="0" fontId="0" fillId="0" borderId="50" xfId="0" applyBorder="1" applyAlignment="1" applyProtection="1">
      <alignment horizontal="center" vertical="center"/>
      <protection locked="0"/>
    </xf>
    <xf numFmtId="0" fontId="0" fillId="0" borderId="53" xfId="0" applyBorder="1" applyAlignment="1" applyProtection="1">
      <alignment horizontal="center" vertical="center"/>
      <protection locked="0"/>
    </xf>
    <xf numFmtId="0" fontId="0" fillId="0" borderId="48" xfId="0" applyBorder="1" applyAlignment="1" applyProtection="1">
      <alignment horizontal="center" vertical="center"/>
    </xf>
    <xf numFmtId="0" fontId="0" fillId="9" borderId="0" xfId="0" applyFill="1"/>
    <xf numFmtId="3" fontId="0" fillId="5" borderId="5" xfId="0" applyNumberFormat="1" applyFill="1" applyBorder="1" applyAlignment="1" applyProtection="1">
      <alignment horizontal="center" vertical="center"/>
    </xf>
    <xf numFmtId="3" fontId="0" fillId="5" borderId="7" xfId="0" applyNumberFormat="1" applyFill="1" applyBorder="1" applyAlignment="1" applyProtection="1">
      <alignment horizontal="center" vertical="center"/>
    </xf>
    <xf numFmtId="0" fontId="42" fillId="0" borderId="48" xfId="3" applyFont="1" applyFill="1" applyBorder="1" applyAlignment="1" applyProtection="1">
      <alignment horizontal="center" vertical="center" wrapText="1"/>
      <protection locked="0"/>
    </xf>
    <xf numFmtId="0" fontId="44" fillId="0" borderId="48" xfId="3" applyFont="1" applyFill="1" applyBorder="1" applyAlignment="1" applyProtection="1">
      <alignment horizontal="center" vertical="center" wrapText="1"/>
    </xf>
    <xf numFmtId="0" fontId="49" fillId="0" borderId="0" xfId="0" applyFont="1"/>
    <xf numFmtId="0" fontId="0" fillId="0" borderId="54" xfId="0" applyBorder="1"/>
    <xf numFmtId="0" fontId="0" fillId="0" borderId="13" xfId="0" applyBorder="1"/>
    <xf numFmtId="0" fontId="0" fillId="0" borderId="13" xfId="0" applyBorder="1" applyAlignment="1">
      <alignment horizontal="left"/>
    </xf>
    <xf numFmtId="0" fontId="0" fillId="0" borderId="14" xfId="0" applyBorder="1"/>
    <xf numFmtId="0" fontId="0" fillId="0" borderId="55" xfId="0" applyBorder="1"/>
    <xf numFmtId="0" fontId="0" fillId="0" borderId="5" xfId="0" applyBorder="1" applyAlignment="1">
      <alignment horizontal="center"/>
    </xf>
    <xf numFmtId="0" fontId="0" fillId="0" borderId="5" xfId="0" applyBorder="1" applyAlignment="1">
      <alignment horizontal="left"/>
    </xf>
    <xf numFmtId="0" fontId="0" fillId="0" borderId="5" xfId="0" applyBorder="1"/>
    <xf numFmtId="0" fontId="20" fillId="11" borderId="56" xfId="0" applyFont="1" applyFill="1" applyBorder="1"/>
    <xf numFmtId="0" fontId="0" fillId="0" borderId="57" xfId="0" applyBorder="1"/>
    <xf numFmtId="0" fontId="0" fillId="0" borderId="58" xfId="0" applyBorder="1"/>
    <xf numFmtId="0" fontId="20" fillId="0" borderId="58" xfId="0" applyFont="1" applyBorder="1"/>
    <xf numFmtId="0" fontId="0" fillId="0" borderId="16" xfId="0" applyBorder="1"/>
    <xf numFmtId="0" fontId="0" fillId="0" borderId="6" xfId="0" applyBorder="1"/>
    <xf numFmtId="0" fontId="0" fillId="0" borderId="59" xfId="0" applyBorder="1"/>
    <xf numFmtId="0" fontId="0" fillId="0" borderId="9" xfId="0" applyBorder="1" applyAlignment="1">
      <alignment horizontal="center"/>
    </xf>
    <xf numFmtId="0" fontId="0" fillId="0" borderId="9" xfId="0" applyBorder="1" applyAlignment="1">
      <alignment horizontal="left"/>
    </xf>
    <xf numFmtId="0" fontId="0" fillId="0" borderId="9" xfId="0" applyBorder="1"/>
    <xf numFmtId="3" fontId="0" fillId="0" borderId="7" xfId="0" applyNumberFormat="1" applyBorder="1" applyAlignment="1" applyProtection="1">
      <alignment horizontal="center" vertical="center"/>
      <protection locked="0"/>
    </xf>
    <xf numFmtId="3" fontId="0" fillId="5" borderId="5" xfId="0" applyNumberFormat="1" applyFill="1" applyBorder="1" applyAlignment="1" applyProtection="1">
      <alignment horizontal="center" vertical="center"/>
      <protection locked="0"/>
    </xf>
    <xf numFmtId="0" fontId="46" fillId="0" borderId="48" xfId="0" applyFont="1" applyBorder="1" applyAlignment="1">
      <alignment horizontal="center" vertical="center" wrapText="1"/>
    </xf>
    <xf numFmtId="0" fontId="0" fillId="0" borderId="0" xfId="0" applyNumberFormat="1"/>
    <xf numFmtId="0" fontId="0" fillId="0" borderId="48" xfId="0" applyBorder="1" applyProtection="1">
      <protection locked="0"/>
    </xf>
    <xf numFmtId="0" fontId="0" fillId="0" borderId="48" xfId="0" applyBorder="1" applyAlignment="1" applyProtection="1">
      <alignment vertical="center"/>
      <protection locked="0"/>
    </xf>
    <xf numFmtId="20" fontId="0" fillId="0" borderId="48" xfId="0" applyNumberFormat="1" applyBorder="1" applyAlignment="1" applyProtection="1">
      <alignment vertical="center"/>
      <protection locked="0"/>
    </xf>
    <xf numFmtId="0" fontId="0" fillId="0" borderId="48" xfId="0" applyBorder="1" applyAlignment="1" applyProtection="1">
      <alignment vertical="center" wrapText="1"/>
      <protection locked="0"/>
    </xf>
    <xf numFmtId="0" fontId="47" fillId="0" borderId="38" xfId="0" applyFont="1" applyBorder="1" applyAlignment="1" applyProtection="1">
      <alignment horizontal="center" vertical="center" wrapText="1"/>
      <protection locked="0"/>
    </xf>
    <xf numFmtId="0" fontId="47" fillId="0" borderId="60" xfId="0" applyFont="1" applyBorder="1" applyAlignment="1">
      <alignment vertical="center" wrapText="1"/>
    </xf>
    <xf numFmtId="0" fontId="0" fillId="0" borderId="48" xfId="0" applyBorder="1" applyAlignment="1" applyProtection="1">
      <alignment horizontal="center" vertical="center" wrapText="1"/>
      <protection locked="0"/>
    </xf>
    <xf numFmtId="20" fontId="51" fillId="0" borderId="48" xfId="0" applyNumberFormat="1" applyFont="1" applyBorder="1" applyAlignment="1" applyProtection="1">
      <alignment horizontal="center" vertical="center" wrapText="1"/>
    </xf>
    <xf numFmtId="0" fontId="15" fillId="0" borderId="48" xfId="0" applyFont="1" applyBorder="1" applyAlignment="1" applyProtection="1">
      <alignment horizontal="center" vertical="center" wrapText="1"/>
    </xf>
    <xf numFmtId="0" fontId="51" fillId="0" borderId="48" xfId="0" applyFont="1" applyBorder="1" applyAlignment="1" applyProtection="1">
      <alignment horizontal="center" vertical="center" wrapText="1"/>
    </xf>
    <xf numFmtId="0" fontId="51" fillId="0" borderId="42" xfId="0" applyFont="1" applyBorder="1" applyAlignment="1" applyProtection="1">
      <alignment horizontal="left" vertical="center" wrapText="1"/>
    </xf>
    <xf numFmtId="0" fontId="51" fillId="0" borderId="48" xfId="0" applyFont="1" applyBorder="1" applyAlignment="1" applyProtection="1">
      <alignment horizontal="left" vertical="center" wrapText="1"/>
    </xf>
    <xf numFmtId="0" fontId="52" fillId="0" borderId="48" xfId="0" applyFont="1" applyBorder="1" applyAlignment="1" applyProtection="1">
      <alignment horizontal="left" vertical="center" wrapText="1"/>
      <protection locked="0"/>
    </xf>
    <xf numFmtId="0" fontId="12" fillId="8" borderId="38" xfId="2" applyFont="1" applyFill="1" applyBorder="1" applyAlignment="1" applyProtection="1">
      <alignment horizontal="center" vertical="center" wrapText="1"/>
    </xf>
    <xf numFmtId="0" fontId="12" fillId="8" borderId="42" xfId="2" applyFont="1" applyFill="1" applyBorder="1" applyAlignment="1" applyProtection="1">
      <alignment horizontal="center" vertical="center" wrapText="1"/>
    </xf>
    <xf numFmtId="0" fontId="10" fillId="7" borderId="18" xfId="0" applyFont="1" applyFill="1" applyBorder="1" applyAlignment="1" applyProtection="1">
      <alignment horizontal="center" vertical="center" wrapText="1"/>
    </xf>
    <xf numFmtId="0" fontId="10" fillId="7" borderId="24" xfId="0" applyFont="1" applyFill="1" applyBorder="1" applyAlignment="1" applyProtection="1">
      <alignment horizontal="center" vertical="center" wrapText="1"/>
    </xf>
    <xf numFmtId="0" fontId="10" fillId="7" borderId="25" xfId="0" applyFont="1" applyFill="1" applyBorder="1" applyAlignment="1" applyProtection="1">
      <alignment horizontal="center" vertical="center" wrapText="1"/>
    </xf>
    <xf numFmtId="0" fontId="23" fillId="2" borderId="39" xfId="0" applyFont="1" applyFill="1" applyBorder="1" applyAlignment="1" applyProtection="1">
      <alignment horizontal="center" vertical="center" wrapText="1"/>
    </xf>
    <xf numFmtId="0" fontId="23" fillId="2" borderId="40" xfId="0" applyFont="1" applyFill="1" applyBorder="1" applyAlignment="1" applyProtection="1">
      <alignment horizontal="center" vertical="center" wrapText="1"/>
    </xf>
    <xf numFmtId="0" fontId="23" fillId="2" borderId="41" xfId="0" applyFont="1" applyFill="1" applyBorder="1" applyAlignment="1" applyProtection="1">
      <alignment horizontal="center" vertical="center" wrapText="1"/>
    </xf>
    <xf numFmtId="0" fontId="25" fillId="6" borderId="39" xfId="0" applyFont="1" applyFill="1" applyBorder="1" applyAlignment="1" applyProtection="1">
      <alignment horizontal="center" vertical="center" wrapText="1"/>
    </xf>
    <xf numFmtId="0" fontId="25" fillId="6" borderId="40" xfId="0" applyFont="1" applyFill="1" applyBorder="1" applyAlignment="1" applyProtection="1">
      <alignment horizontal="center" vertical="center" wrapText="1"/>
    </xf>
    <xf numFmtId="0" fontId="25" fillId="6" borderId="41" xfId="0" applyFont="1" applyFill="1" applyBorder="1" applyAlignment="1" applyProtection="1">
      <alignment horizontal="center" vertical="center" wrapText="1"/>
    </xf>
    <xf numFmtId="0" fontId="24" fillId="6" borderId="38" xfId="0" applyFont="1" applyFill="1" applyBorder="1" applyAlignment="1" applyProtection="1">
      <alignment horizontal="center" vertical="center" wrapText="1"/>
    </xf>
    <xf numFmtId="0" fontId="24" fillId="6" borderId="42" xfId="0" applyFont="1" applyFill="1" applyBorder="1" applyAlignment="1" applyProtection="1">
      <alignment horizontal="center" vertical="center" wrapText="1"/>
    </xf>
    <xf numFmtId="0" fontId="27" fillId="7" borderId="40" xfId="0" applyFont="1" applyFill="1" applyBorder="1" applyAlignment="1" applyProtection="1">
      <alignment horizontal="center" vertical="center" wrapText="1"/>
    </xf>
    <xf numFmtId="0" fontId="27" fillId="7" borderId="41" xfId="0" applyFont="1" applyFill="1" applyBorder="1" applyAlignment="1" applyProtection="1">
      <alignment horizontal="center" vertical="center" wrapText="1"/>
    </xf>
    <xf numFmtId="0" fontId="34" fillId="9" borderId="0" xfId="3" applyFont="1" applyFill="1" applyAlignment="1" applyProtection="1">
      <alignment horizontal="center" vertical="center" wrapText="1"/>
    </xf>
    <xf numFmtId="0" fontId="35" fillId="9" borderId="0" xfId="3" applyFont="1" applyFill="1" applyProtection="1"/>
    <xf numFmtId="0" fontId="38" fillId="7" borderId="48" xfId="3" applyFont="1" applyFill="1" applyBorder="1" applyAlignment="1" applyProtection="1">
      <alignment horizontal="center" vertical="center" wrapText="1"/>
    </xf>
    <xf numFmtId="0" fontId="39" fillId="7" borderId="48" xfId="3" applyFont="1" applyFill="1" applyBorder="1" applyProtection="1"/>
    <xf numFmtId="0" fontId="40" fillId="7" borderId="48" xfId="3" applyFont="1" applyFill="1" applyBorder="1" applyAlignment="1" applyProtection="1">
      <alignment horizontal="center" vertical="center" wrapText="1"/>
    </xf>
    <xf numFmtId="0" fontId="37" fillId="7" borderId="40" xfId="3" applyFont="1" applyFill="1" applyBorder="1" applyAlignment="1" applyProtection="1">
      <alignment horizontal="center" vertical="center" wrapText="1"/>
    </xf>
    <xf numFmtId="0" fontId="37" fillId="7" borderId="41" xfId="3" applyFont="1" applyFill="1" applyBorder="1" applyAlignment="1" applyProtection="1">
      <alignment horizontal="center" vertical="center" wrapText="1"/>
    </xf>
    <xf numFmtId="0" fontId="18" fillId="7" borderId="44" xfId="0" applyFont="1" applyFill="1" applyBorder="1" applyAlignment="1" applyProtection="1">
      <alignment horizontal="center" vertical="center" wrapText="1"/>
    </xf>
    <xf numFmtId="0" fontId="18" fillId="7" borderId="45" xfId="0" applyFont="1" applyFill="1" applyBorder="1" applyAlignment="1" applyProtection="1">
      <alignment horizontal="center" vertical="center" wrapText="1"/>
    </xf>
    <xf numFmtId="0" fontId="18" fillId="7" borderId="46" xfId="0" applyFont="1" applyFill="1" applyBorder="1" applyAlignment="1" applyProtection="1">
      <alignment horizontal="center" vertical="center" wrapText="1"/>
    </xf>
    <xf numFmtId="0" fontId="8" fillId="4" borderId="48" xfId="0" applyFont="1" applyFill="1" applyBorder="1" applyAlignment="1" applyProtection="1">
      <alignment horizontal="center" vertical="center" wrapText="1"/>
    </xf>
    <xf numFmtId="0" fontId="8" fillId="3" borderId="48" xfId="0" applyFont="1" applyFill="1" applyBorder="1" applyAlignment="1" applyProtection="1">
      <alignment horizontal="center" vertical="center" wrapText="1"/>
    </xf>
    <xf numFmtId="0" fontId="20" fillId="0" borderId="48" xfId="0" applyFont="1" applyBorder="1" applyAlignment="1" applyProtection="1">
      <alignment horizontal="center" vertical="center" textRotation="90" wrapText="1"/>
    </xf>
    <xf numFmtId="0" fontId="8" fillId="0" borderId="48" xfId="0" applyFont="1" applyBorder="1" applyAlignment="1" applyProtection="1">
      <alignment horizontal="center" vertical="center" wrapText="1"/>
    </xf>
    <xf numFmtId="0" fontId="8" fillId="0" borderId="49" xfId="0" applyFont="1" applyBorder="1" applyAlignment="1" applyProtection="1">
      <alignment horizontal="center" vertical="center" wrapText="1"/>
    </xf>
    <xf numFmtId="0" fontId="31" fillId="7" borderId="47" xfId="0" applyFont="1" applyFill="1" applyBorder="1" applyAlignment="1" applyProtection="1">
      <alignment horizontal="center" vertical="center" wrapText="1"/>
    </xf>
    <xf numFmtId="0" fontId="31" fillId="7" borderId="48" xfId="0" applyFont="1" applyFill="1" applyBorder="1" applyAlignment="1" applyProtection="1">
      <alignment horizontal="center" vertical="center" wrapText="1"/>
    </xf>
    <xf numFmtId="0" fontId="3" fillId="0" borderId="4" xfId="0" applyFont="1" applyBorder="1" applyAlignment="1" applyProtection="1">
      <alignment horizontal="center" vertical="center"/>
    </xf>
    <xf numFmtId="0" fontId="3" fillId="0" borderId="5" xfId="0" applyFont="1" applyBorder="1" applyAlignment="1" applyProtection="1">
      <alignment horizontal="center" vertical="center" wrapText="1"/>
    </xf>
    <xf numFmtId="0" fontId="3" fillId="5" borderId="8" xfId="0" applyFont="1" applyFill="1" applyBorder="1" applyAlignment="1" applyProtection="1">
      <alignment horizontal="center" vertical="center"/>
    </xf>
    <xf numFmtId="0" fontId="3" fillId="5" borderId="10" xfId="0" applyFont="1" applyFill="1" applyBorder="1" applyAlignment="1" applyProtection="1">
      <alignment horizontal="center" vertical="center"/>
    </xf>
    <xf numFmtId="0" fontId="3" fillId="5" borderId="12" xfId="0" applyFont="1" applyFill="1" applyBorder="1" applyAlignment="1" applyProtection="1">
      <alignment horizontal="center" vertical="center"/>
    </xf>
    <xf numFmtId="0" fontId="3" fillId="5" borderId="9" xfId="0" applyFont="1" applyFill="1" applyBorder="1" applyAlignment="1" applyProtection="1">
      <alignment horizontal="center" vertical="center" wrapText="1"/>
    </xf>
    <xf numFmtId="0" fontId="3" fillId="5" borderId="11" xfId="0" applyFont="1" applyFill="1" applyBorder="1" applyAlignment="1" applyProtection="1">
      <alignment horizontal="center" vertical="center" wrapText="1"/>
    </xf>
    <xf numFmtId="0" fontId="3" fillId="5" borderId="13" xfId="0" applyFont="1" applyFill="1" applyBorder="1" applyAlignment="1" applyProtection="1">
      <alignment horizontal="center" vertical="center" wrapText="1"/>
    </xf>
    <xf numFmtId="0" fontId="3" fillId="0" borderId="8" xfId="0" applyFont="1" applyBorder="1" applyAlignment="1" applyProtection="1">
      <alignment horizontal="center" vertical="center"/>
    </xf>
    <xf numFmtId="0" fontId="3" fillId="0" borderId="12" xfId="0" applyFont="1" applyBorder="1" applyAlignment="1" applyProtection="1">
      <alignment horizontal="center" vertical="center"/>
    </xf>
    <xf numFmtId="0" fontId="3" fillId="0" borderId="9" xfId="0" applyFont="1" applyBorder="1" applyAlignment="1" applyProtection="1">
      <alignment horizontal="center" vertical="center" wrapText="1"/>
    </xf>
    <xf numFmtId="0" fontId="3" fillId="0" borderId="13" xfId="0" applyFont="1" applyBorder="1" applyAlignment="1" applyProtection="1">
      <alignment horizontal="center" vertical="center" wrapText="1"/>
    </xf>
    <xf numFmtId="0" fontId="3" fillId="4" borderId="18" xfId="0" applyFont="1" applyFill="1" applyBorder="1" applyAlignment="1" applyProtection="1">
      <alignment horizontal="center" wrapText="1"/>
    </xf>
    <xf numFmtId="0" fontId="3" fillId="4" borderId="19" xfId="0" applyFont="1" applyFill="1" applyBorder="1" applyAlignment="1" applyProtection="1">
      <alignment horizontal="center" wrapText="1"/>
    </xf>
    <xf numFmtId="0" fontId="3" fillId="0" borderId="10" xfId="0" applyFont="1" applyBorder="1" applyAlignment="1" applyProtection="1">
      <alignment horizontal="center" vertical="center"/>
    </xf>
    <xf numFmtId="0" fontId="3" fillId="0" borderId="11" xfId="0" applyFont="1" applyBorder="1" applyAlignment="1" applyProtection="1">
      <alignment horizontal="center" vertical="center" wrapText="1"/>
    </xf>
    <xf numFmtId="0" fontId="3" fillId="5" borderId="4" xfId="0" applyFont="1" applyFill="1" applyBorder="1" applyAlignment="1" applyProtection="1">
      <alignment horizontal="center" vertical="center"/>
    </xf>
    <xf numFmtId="0" fontId="3" fillId="5" borderId="5" xfId="0" applyFont="1" applyFill="1" applyBorder="1" applyAlignment="1" applyProtection="1">
      <alignment horizontal="center" vertical="center" wrapText="1"/>
    </xf>
    <xf numFmtId="0" fontId="3" fillId="4" borderId="32" xfId="0" applyFont="1" applyFill="1" applyBorder="1" applyAlignment="1" applyProtection="1">
      <alignment horizontal="center" vertical="center" wrapText="1"/>
    </xf>
    <xf numFmtId="0" fontId="3" fillId="4" borderId="33" xfId="0" applyFont="1" applyFill="1" applyBorder="1" applyAlignment="1" applyProtection="1">
      <alignment horizontal="center" vertical="center" wrapText="1"/>
    </xf>
    <xf numFmtId="0" fontId="3" fillId="4" borderId="18" xfId="0" applyFont="1" applyFill="1" applyBorder="1" applyAlignment="1" applyProtection="1">
      <alignment horizontal="center" vertical="center" wrapText="1"/>
    </xf>
    <xf numFmtId="0" fontId="3" fillId="4" borderId="19" xfId="0" applyFont="1" applyFill="1" applyBorder="1" applyAlignment="1" applyProtection="1">
      <alignment horizontal="center" vertical="center" wrapText="1"/>
    </xf>
    <xf numFmtId="0" fontId="3" fillId="0" borderId="18" xfId="0" applyFont="1" applyBorder="1" applyAlignment="1" applyProtection="1">
      <alignment horizontal="center" vertical="center" wrapText="1"/>
    </xf>
    <xf numFmtId="0" fontId="3" fillId="0" borderId="25" xfId="0" applyFont="1" applyBorder="1" applyAlignment="1" applyProtection="1">
      <alignment horizontal="center" vertical="center" wrapText="1"/>
    </xf>
    <xf numFmtId="0" fontId="22" fillId="2" borderId="18" xfId="0" applyFont="1" applyFill="1" applyBorder="1" applyAlignment="1" applyProtection="1">
      <alignment horizontal="center" vertical="center" wrapText="1"/>
    </xf>
    <xf numFmtId="0" fontId="22" fillId="2" borderId="24" xfId="0" applyFont="1" applyFill="1" applyBorder="1" applyAlignment="1" applyProtection="1">
      <alignment horizontal="center" vertical="center" wrapText="1"/>
    </xf>
    <xf numFmtId="0" fontId="22" fillId="2" borderId="25" xfId="0" applyFont="1" applyFill="1" applyBorder="1" applyAlignment="1" applyProtection="1">
      <alignment horizontal="center" vertical="center" wrapText="1"/>
    </xf>
    <xf numFmtId="0" fontId="3" fillId="4" borderId="25" xfId="0" applyFont="1" applyFill="1" applyBorder="1" applyAlignment="1" applyProtection="1">
      <alignment horizontal="center" vertical="center" wrapText="1"/>
    </xf>
    <xf numFmtId="0" fontId="21" fillId="7" borderId="45" xfId="0" applyFont="1" applyFill="1" applyBorder="1" applyAlignment="1" applyProtection="1">
      <alignment horizontal="center" vertical="center" wrapText="1"/>
    </xf>
    <xf numFmtId="0" fontId="21" fillId="7" borderId="46" xfId="0" applyFont="1" applyFill="1" applyBorder="1" applyAlignment="1" applyProtection="1">
      <alignment horizontal="center" vertical="center" wrapText="1"/>
    </xf>
    <xf numFmtId="0" fontId="48" fillId="0" borderId="0" xfId="0" applyFont="1" applyAlignment="1">
      <alignment horizontal="center"/>
    </xf>
  </cellXfs>
  <cellStyles count="4">
    <cellStyle name="Moneda" xfId="1" builtinId="4"/>
    <cellStyle name="Normal" xfId="0" builtinId="0"/>
    <cellStyle name="Normal 2" xfId="2" xr:uid="{00000000-0005-0000-0000-000002000000}"/>
    <cellStyle name="Normal 3" xfId="3" xr:uid="{00000000-0005-0000-0000-000003000000}"/>
  </cellStyles>
  <dxfs count="18">
    <dxf>
      <border diagonalUp="0" diagonalDown="0" outline="0">
        <left style="thin">
          <color indexed="64"/>
        </left>
        <right/>
        <top style="thin">
          <color indexed="64"/>
        </top>
        <bottom/>
      </border>
    </dxf>
    <dxf>
      <border diagonalUp="0" diagonalDown="0" outline="0">
        <left style="thin">
          <color indexed="64"/>
        </left>
        <right/>
        <top style="thin">
          <color indexed="64"/>
        </top>
        <bottom/>
      </border>
    </dxf>
    <dxf>
      <border diagonalUp="0" diagonalDown="0" outline="0">
        <left style="thin">
          <color indexed="64"/>
        </left>
        <right style="thin">
          <color indexed="64"/>
        </right>
        <top style="thin">
          <color indexed="64"/>
        </top>
        <bottom/>
      </border>
    </dxf>
    <dxf>
      <alignment horizontal="left"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border diagonalUp="0" diagonalDown="0" outline="0">
        <left/>
        <right style="thin">
          <color indexed="64"/>
        </right>
        <top style="thin">
          <color indexed="64"/>
        </top>
        <bottom/>
      </border>
    </dxf>
    <dxf>
      <border diagonalUp="0" diagonalDown="0">
        <left style="thin">
          <color indexed="64"/>
        </left>
        <right/>
        <top style="thin">
          <color indexed="64"/>
        </top>
        <bottom/>
        <vertical/>
        <horizontal/>
      </border>
    </dxf>
    <dxf>
      <numFmt numFmtId="0" formatCode="General"/>
    </dxf>
    <dxf>
      <border diagonalUp="0" diagonalDown="0">
        <left style="thin">
          <color indexed="64"/>
        </left>
        <right/>
        <top style="thin">
          <color indexed="64"/>
        </top>
        <bottom/>
        <vertical/>
        <horizontal/>
      </border>
    </dxf>
    <dxf>
      <border diagonalUp="0" diagonalDown="0">
        <left style="thin">
          <color auto="1"/>
        </left>
        <right style="thin">
          <color auto="1"/>
        </right>
        <top style="thin">
          <color auto="1"/>
        </top>
        <bottom style="thin">
          <color auto="1"/>
        </bottom>
        <vertical/>
        <horizontal/>
      </border>
    </dxf>
    <dxf>
      <alignment horizontal="lef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center"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border diagonalUp="0" diagonalDown="0" outline="0">
        <left/>
        <right style="thin">
          <color auto="1"/>
        </right>
        <top style="thin">
          <color auto="1"/>
        </top>
        <bottom style="thin">
          <color auto="1"/>
        </bottom>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border diagonalUp="0" diagonalDown="0" outline="0">
        <left style="thin">
          <color auto="1"/>
        </left>
        <right style="thin">
          <color auto="1"/>
        </right>
        <top/>
        <bottom/>
      </border>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1</xdr:row>
      <xdr:rowOff>0</xdr:rowOff>
    </xdr:from>
    <xdr:to>
      <xdr:col>6</xdr:col>
      <xdr:colOff>304800</xdr:colOff>
      <xdr:row>1</xdr:row>
      <xdr:rowOff>304800</xdr:rowOff>
    </xdr:to>
    <xdr:sp macro="" textlink="">
      <xdr:nvSpPr>
        <xdr:cNvPr id="1026" name="AutoShape 2">
          <a:extLst>
            <a:ext uri="{FF2B5EF4-FFF2-40B4-BE49-F238E27FC236}">
              <a16:creationId xmlns:a16="http://schemas.microsoft.com/office/drawing/2014/main" id="{72FEA5E5-559D-4153-9BD2-A646AA514B3D}"/>
            </a:ext>
          </a:extLst>
        </xdr:cNvPr>
        <xdr:cNvSpPr>
          <a:spLocks noChangeAspect="1" noChangeArrowheads="1"/>
        </xdr:cNvSpPr>
      </xdr:nvSpPr>
      <xdr:spPr bwMode="auto">
        <a:xfrm>
          <a:off x="11706225" y="695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317500</xdr:colOff>
      <xdr:row>1</xdr:row>
      <xdr:rowOff>412751</xdr:rowOff>
    </xdr:from>
    <xdr:to>
      <xdr:col>6</xdr:col>
      <xdr:colOff>2236932</xdr:colOff>
      <xdr:row>1</xdr:row>
      <xdr:rowOff>3429001</xdr:rowOff>
    </xdr:to>
    <xdr:pic>
      <xdr:nvPicPr>
        <xdr:cNvPr id="2" name="Imagen 1">
          <a:extLst>
            <a:ext uri="{FF2B5EF4-FFF2-40B4-BE49-F238E27FC236}">
              <a16:creationId xmlns:a16="http://schemas.microsoft.com/office/drawing/2014/main" id="{B502E875-FC0B-4CD9-B418-690F8EBB2B63}"/>
            </a:ext>
          </a:extLst>
        </xdr:cNvPr>
        <xdr:cNvPicPr>
          <a:picLocks noChangeAspect="1"/>
        </xdr:cNvPicPr>
      </xdr:nvPicPr>
      <xdr:blipFill>
        <a:blip xmlns:r="http://schemas.openxmlformats.org/officeDocument/2006/relationships" r:embed="rId1"/>
        <a:stretch>
          <a:fillRect/>
        </a:stretch>
      </xdr:blipFill>
      <xdr:spPr>
        <a:xfrm>
          <a:off x="12033250" y="1111251"/>
          <a:ext cx="1919432" cy="3016250"/>
        </a:xfrm>
        <a:prstGeom prst="rect">
          <a:avLst/>
        </a:prstGeom>
      </xdr:spPr>
    </xdr:pic>
    <xdr:clientData/>
  </xdr:twoCellAnchor>
  <xdr:twoCellAnchor editAs="oneCell">
    <xdr:from>
      <xdr:col>7</xdr:col>
      <xdr:colOff>381000</xdr:colOff>
      <xdr:row>1</xdr:row>
      <xdr:rowOff>254000</xdr:rowOff>
    </xdr:from>
    <xdr:to>
      <xdr:col>7</xdr:col>
      <xdr:colOff>2277715</xdr:colOff>
      <xdr:row>1</xdr:row>
      <xdr:rowOff>3651250</xdr:rowOff>
    </xdr:to>
    <xdr:pic>
      <xdr:nvPicPr>
        <xdr:cNvPr id="3" name="Imagen 2">
          <a:extLst>
            <a:ext uri="{FF2B5EF4-FFF2-40B4-BE49-F238E27FC236}">
              <a16:creationId xmlns:a16="http://schemas.microsoft.com/office/drawing/2014/main" id="{18E48804-6A40-4D7A-940E-BE6CB47E7370}"/>
            </a:ext>
          </a:extLst>
        </xdr:cNvPr>
        <xdr:cNvPicPr>
          <a:picLocks noChangeAspect="1"/>
        </xdr:cNvPicPr>
      </xdr:nvPicPr>
      <xdr:blipFill>
        <a:blip xmlns:r="http://schemas.openxmlformats.org/officeDocument/2006/relationships" r:embed="rId2"/>
        <a:stretch>
          <a:fillRect/>
        </a:stretch>
      </xdr:blipFill>
      <xdr:spPr>
        <a:xfrm>
          <a:off x="14668500" y="952500"/>
          <a:ext cx="1896715" cy="3397250"/>
        </a:xfrm>
        <a:prstGeom prst="rect">
          <a:avLst/>
        </a:prstGeom>
      </xdr:spPr>
    </xdr:pic>
    <xdr:clientData/>
  </xdr:twoCellAnchor>
  <xdr:twoCellAnchor editAs="oneCell">
    <xdr:from>
      <xdr:col>8</xdr:col>
      <xdr:colOff>603251</xdr:colOff>
      <xdr:row>1</xdr:row>
      <xdr:rowOff>349251</xdr:rowOff>
    </xdr:from>
    <xdr:to>
      <xdr:col>8</xdr:col>
      <xdr:colOff>2254251</xdr:colOff>
      <xdr:row>1</xdr:row>
      <xdr:rowOff>3523267</xdr:rowOff>
    </xdr:to>
    <xdr:pic>
      <xdr:nvPicPr>
        <xdr:cNvPr id="4" name="Imagen 3">
          <a:extLst>
            <a:ext uri="{FF2B5EF4-FFF2-40B4-BE49-F238E27FC236}">
              <a16:creationId xmlns:a16="http://schemas.microsoft.com/office/drawing/2014/main" id="{B612B792-F72D-4779-B959-C188FBE94D27}"/>
            </a:ext>
          </a:extLst>
        </xdr:cNvPr>
        <xdr:cNvPicPr>
          <a:picLocks noChangeAspect="1"/>
        </xdr:cNvPicPr>
      </xdr:nvPicPr>
      <xdr:blipFill>
        <a:blip xmlns:r="http://schemas.openxmlformats.org/officeDocument/2006/relationships" r:embed="rId3"/>
        <a:stretch>
          <a:fillRect/>
        </a:stretch>
      </xdr:blipFill>
      <xdr:spPr>
        <a:xfrm>
          <a:off x="17462501" y="1047751"/>
          <a:ext cx="1651000" cy="3174016"/>
        </a:xfrm>
        <a:prstGeom prst="rect">
          <a:avLst/>
        </a:prstGeom>
      </xdr:spPr>
    </xdr:pic>
    <xdr:clientData/>
  </xdr:twoCellAnchor>
  <xdr:twoCellAnchor editAs="oneCell">
    <xdr:from>
      <xdr:col>6</xdr:col>
      <xdr:colOff>317500</xdr:colOff>
      <xdr:row>2</xdr:row>
      <xdr:rowOff>952500</xdr:rowOff>
    </xdr:from>
    <xdr:to>
      <xdr:col>6</xdr:col>
      <xdr:colOff>2366815</xdr:colOff>
      <xdr:row>2</xdr:row>
      <xdr:rowOff>4141234</xdr:rowOff>
    </xdr:to>
    <xdr:pic>
      <xdr:nvPicPr>
        <xdr:cNvPr id="5" name="Imagen 4">
          <a:extLst>
            <a:ext uri="{FF2B5EF4-FFF2-40B4-BE49-F238E27FC236}">
              <a16:creationId xmlns:a16="http://schemas.microsoft.com/office/drawing/2014/main" id="{0BB20314-4B06-44DC-A117-1F0320485C84}"/>
            </a:ext>
          </a:extLst>
        </xdr:cNvPr>
        <xdr:cNvPicPr>
          <a:picLocks noChangeAspect="1"/>
        </xdr:cNvPicPr>
      </xdr:nvPicPr>
      <xdr:blipFill>
        <a:blip xmlns:r="http://schemas.openxmlformats.org/officeDocument/2006/relationships" r:embed="rId4"/>
        <a:stretch>
          <a:fillRect/>
        </a:stretch>
      </xdr:blipFill>
      <xdr:spPr>
        <a:xfrm>
          <a:off x="12033250" y="5461000"/>
          <a:ext cx="2049315" cy="3188734"/>
        </a:xfrm>
        <a:prstGeom prst="rect">
          <a:avLst/>
        </a:prstGeom>
      </xdr:spPr>
    </xdr:pic>
    <xdr:clientData/>
  </xdr:twoCellAnchor>
  <xdr:twoCellAnchor editAs="oneCell">
    <xdr:from>
      <xdr:col>7</xdr:col>
      <xdr:colOff>254001</xdr:colOff>
      <xdr:row>2</xdr:row>
      <xdr:rowOff>635000</xdr:rowOff>
    </xdr:from>
    <xdr:to>
      <xdr:col>7</xdr:col>
      <xdr:colOff>2388915</xdr:colOff>
      <xdr:row>2</xdr:row>
      <xdr:rowOff>3873500</xdr:rowOff>
    </xdr:to>
    <xdr:pic>
      <xdr:nvPicPr>
        <xdr:cNvPr id="6" name="Imagen 5">
          <a:extLst>
            <a:ext uri="{FF2B5EF4-FFF2-40B4-BE49-F238E27FC236}">
              <a16:creationId xmlns:a16="http://schemas.microsoft.com/office/drawing/2014/main" id="{44C6E4F8-BA79-4D1B-9E14-5548AF942810}"/>
            </a:ext>
          </a:extLst>
        </xdr:cNvPr>
        <xdr:cNvPicPr>
          <a:picLocks noChangeAspect="1"/>
        </xdr:cNvPicPr>
      </xdr:nvPicPr>
      <xdr:blipFill>
        <a:blip xmlns:r="http://schemas.openxmlformats.org/officeDocument/2006/relationships" r:embed="rId5"/>
        <a:stretch>
          <a:fillRect/>
        </a:stretch>
      </xdr:blipFill>
      <xdr:spPr>
        <a:xfrm>
          <a:off x="14541501" y="5143500"/>
          <a:ext cx="2134914" cy="3238500"/>
        </a:xfrm>
        <a:prstGeom prst="rect">
          <a:avLst/>
        </a:prstGeom>
      </xdr:spPr>
    </xdr:pic>
    <xdr:clientData/>
  </xdr:twoCellAnchor>
  <xdr:twoCellAnchor editAs="oneCell">
    <xdr:from>
      <xdr:col>8</xdr:col>
      <xdr:colOff>254001</xdr:colOff>
      <xdr:row>2</xdr:row>
      <xdr:rowOff>793750</xdr:rowOff>
    </xdr:from>
    <xdr:to>
      <xdr:col>8</xdr:col>
      <xdr:colOff>2273465</xdr:colOff>
      <xdr:row>2</xdr:row>
      <xdr:rowOff>3591479</xdr:rowOff>
    </xdr:to>
    <xdr:pic>
      <xdr:nvPicPr>
        <xdr:cNvPr id="7" name="Imagen 6">
          <a:extLst>
            <a:ext uri="{FF2B5EF4-FFF2-40B4-BE49-F238E27FC236}">
              <a16:creationId xmlns:a16="http://schemas.microsoft.com/office/drawing/2014/main" id="{8971EF79-E670-4286-9FC4-6CF12CE8DABB}"/>
            </a:ext>
          </a:extLst>
        </xdr:cNvPr>
        <xdr:cNvPicPr>
          <a:picLocks noChangeAspect="1"/>
        </xdr:cNvPicPr>
      </xdr:nvPicPr>
      <xdr:blipFill>
        <a:blip xmlns:r="http://schemas.openxmlformats.org/officeDocument/2006/relationships" r:embed="rId6"/>
        <a:stretch>
          <a:fillRect/>
        </a:stretch>
      </xdr:blipFill>
      <xdr:spPr>
        <a:xfrm>
          <a:off x="17113251" y="5302250"/>
          <a:ext cx="2019464" cy="2797729"/>
        </a:xfrm>
        <a:prstGeom prst="rect">
          <a:avLst/>
        </a:prstGeom>
      </xdr:spPr>
    </xdr:pic>
    <xdr:clientData/>
  </xdr:twoCellAnchor>
  <xdr:twoCellAnchor editAs="oneCell">
    <xdr:from>
      <xdr:col>6</xdr:col>
      <xdr:colOff>158750</xdr:colOff>
      <xdr:row>3</xdr:row>
      <xdr:rowOff>952500</xdr:rowOff>
    </xdr:from>
    <xdr:to>
      <xdr:col>6</xdr:col>
      <xdr:colOff>2407386</xdr:colOff>
      <xdr:row>3</xdr:row>
      <xdr:rowOff>4442853</xdr:rowOff>
    </xdr:to>
    <xdr:pic>
      <xdr:nvPicPr>
        <xdr:cNvPr id="9" name="Imagen 8">
          <a:extLst>
            <a:ext uri="{FF2B5EF4-FFF2-40B4-BE49-F238E27FC236}">
              <a16:creationId xmlns:a16="http://schemas.microsoft.com/office/drawing/2014/main" id="{8F29B193-F5ED-45E6-B0C5-CD67FEF9CADB}"/>
            </a:ext>
          </a:extLst>
        </xdr:cNvPr>
        <xdr:cNvPicPr>
          <a:picLocks noChangeAspect="1"/>
        </xdr:cNvPicPr>
      </xdr:nvPicPr>
      <xdr:blipFill>
        <a:blip xmlns:r="http://schemas.openxmlformats.org/officeDocument/2006/relationships" r:embed="rId7"/>
        <a:stretch>
          <a:fillRect/>
        </a:stretch>
      </xdr:blipFill>
      <xdr:spPr>
        <a:xfrm>
          <a:off x="11874500" y="10668000"/>
          <a:ext cx="2248636" cy="3490353"/>
        </a:xfrm>
        <a:prstGeom prst="rect">
          <a:avLst/>
        </a:prstGeom>
      </xdr:spPr>
    </xdr:pic>
    <xdr:clientData/>
  </xdr:twoCellAnchor>
  <xdr:twoCellAnchor editAs="oneCell">
    <xdr:from>
      <xdr:col>7</xdr:col>
      <xdr:colOff>349250</xdr:colOff>
      <xdr:row>3</xdr:row>
      <xdr:rowOff>793751</xdr:rowOff>
    </xdr:from>
    <xdr:to>
      <xdr:col>7</xdr:col>
      <xdr:colOff>2426374</xdr:colOff>
      <xdr:row>3</xdr:row>
      <xdr:rowOff>4064001</xdr:rowOff>
    </xdr:to>
    <xdr:pic>
      <xdr:nvPicPr>
        <xdr:cNvPr id="10" name="Imagen 9">
          <a:extLst>
            <a:ext uri="{FF2B5EF4-FFF2-40B4-BE49-F238E27FC236}">
              <a16:creationId xmlns:a16="http://schemas.microsoft.com/office/drawing/2014/main" id="{7BC7ADAF-2D1B-4212-B21E-918D16B277D7}"/>
            </a:ext>
          </a:extLst>
        </xdr:cNvPr>
        <xdr:cNvPicPr>
          <a:picLocks noChangeAspect="1"/>
        </xdr:cNvPicPr>
      </xdr:nvPicPr>
      <xdr:blipFill>
        <a:blip xmlns:r="http://schemas.openxmlformats.org/officeDocument/2006/relationships" r:embed="rId8"/>
        <a:stretch>
          <a:fillRect/>
        </a:stretch>
      </xdr:blipFill>
      <xdr:spPr>
        <a:xfrm>
          <a:off x="14636750" y="10509251"/>
          <a:ext cx="2077124" cy="3270250"/>
        </a:xfrm>
        <a:prstGeom prst="rect">
          <a:avLst/>
        </a:prstGeom>
      </xdr:spPr>
    </xdr:pic>
    <xdr:clientData/>
  </xdr:twoCellAnchor>
  <xdr:twoCellAnchor editAs="oneCell">
    <xdr:from>
      <xdr:col>8</xdr:col>
      <xdr:colOff>254001</xdr:colOff>
      <xdr:row>3</xdr:row>
      <xdr:rowOff>984251</xdr:rowOff>
    </xdr:from>
    <xdr:to>
      <xdr:col>8</xdr:col>
      <xdr:colOff>2332465</xdr:colOff>
      <xdr:row>3</xdr:row>
      <xdr:rowOff>3778251</xdr:rowOff>
    </xdr:to>
    <xdr:pic>
      <xdr:nvPicPr>
        <xdr:cNvPr id="11" name="Imagen 10">
          <a:extLst>
            <a:ext uri="{FF2B5EF4-FFF2-40B4-BE49-F238E27FC236}">
              <a16:creationId xmlns:a16="http://schemas.microsoft.com/office/drawing/2014/main" id="{0BECB440-085D-45DB-978A-DEC56FFC0391}"/>
            </a:ext>
          </a:extLst>
        </xdr:cNvPr>
        <xdr:cNvPicPr>
          <a:picLocks noChangeAspect="1"/>
        </xdr:cNvPicPr>
      </xdr:nvPicPr>
      <xdr:blipFill>
        <a:blip xmlns:r="http://schemas.openxmlformats.org/officeDocument/2006/relationships" r:embed="rId9"/>
        <a:stretch>
          <a:fillRect/>
        </a:stretch>
      </xdr:blipFill>
      <xdr:spPr>
        <a:xfrm>
          <a:off x="17113251" y="10699751"/>
          <a:ext cx="2078464" cy="2794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9E4127-870C-4514-B6FE-D6D3E07AF75F}" name="Tabla134567810111213141516171819202122232425262728292456789101112131415161718192021222324345678910121314151617181920212223242526272829303123456789101112131415161718192021222324252627282930234567891011121314151617181920212223242526272834567891011121314131" displayName="Tabla134567810111213141516171819202122232425262728292456789101112131415161718192021222324345678910121314151617181920212223242526272829303123456789101112131415161718192021222324252627282930234567891011121314151617181920212223242526272834567891011121314131" ref="A3:G26" totalsRowCount="1" headerRowDxfId="16" headerRowBorderDxfId="15" tableBorderDxfId="14" totalsRowBorderDxfId="13">
  <autoFilter ref="A3:G25" xr:uid="{009E4127-870C-4514-B6FE-D6D3E07AF75F}"/>
  <tableColumns count="7">
    <tableColumn id="1" xr3:uid="{A58A972F-8FE7-4D33-B019-5180F7B2DE1E}" name="NO. " dataDxfId="12" totalsRowDxfId="5"/>
    <tableColumn id="2" xr3:uid="{DCF76BF0-33C7-4BDC-BADB-F835F83BC096}" name="ECO" dataDxfId="11" totalsRowDxfId="4"/>
    <tableColumn id="3" xr3:uid="{04AE8842-1F2D-441B-8E3E-282CBA5AAC9E}" name="PLACA" dataDxfId="10" totalsRowDxfId="3"/>
    <tableColumn id="4" xr3:uid="{1EC9AACA-5E2F-4518-9BC8-32C2B1392ECC}" name="NIV " dataDxfId="9" totalsRowDxfId="2"/>
    <tableColumn id="6" xr3:uid="{D5460A78-30CF-4A0C-8392-AD4574B0446A}" name="ENTRADA" dataDxfId="6" totalsRowDxfId="1"/>
    <tableColumn id="5" xr3:uid="{8E2CBF7C-23D6-4E6E-8DAD-18BE025C9949}" name="FIN" dataDxfId="8" totalsRowDxfId="0"/>
    <tableColumn id="7" xr3:uid="{F3653CBB-C8B7-4338-8240-B068FFDF802A}" name="DIFERENCIA " totalsRowFunction="sum" dataDxfId="7">
      <calculatedColumnFormula>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calculatedColumnFormula>
    </tableColumn>
  </tableColumns>
  <tableStyleInfo name="TableStyleMedium15"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6"/>
  <sheetViews>
    <sheetView zoomScale="120" zoomScaleNormal="120" workbookViewId="0">
      <pane xSplit="3" ySplit="3" topLeftCell="D4" activePane="bottomRight" state="frozen"/>
      <selection activeCell="E5" sqref="E5"/>
      <selection pane="topRight" activeCell="E5" sqref="E5"/>
      <selection pane="bottomLeft" activeCell="E5" sqref="E5"/>
      <selection pane="bottomRight" activeCell="C2" sqref="C2"/>
    </sheetView>
  </sheetViews>
  <sheetFormatPr baseColWidth="10" defaultColWidth="11.5703125" defaultRowHeight="15" x14ac:dyDescent="0.25"/>
  <cols>
    <col min="1" max="1" width="4.42578125" style="48" customWidth="1"/>
    <col min="2" max="2" width="14.42578125" style="48" customWidth="1"/>
    <col min="3" max="3" width="16" style="48" customWidth="1"/>
    <col min="4" max="12" width="11.5703125" style="48"/>
    <col min="13" max="13" width="14.28515625" style="48" customWidth="1"/>
    <col min="14" max="16384" width="11.5703125" style="48"/>
  </cols>
  <sheetData>
    <row r="1" spans="2:13" ht="15.75" thickBot="1" x14ac:dyDescent="0.3"/>
    <row r="2" spans="2:13" ht="29.45" customHeight="1" thickBot="1" x14ac:dyDescent="0.3">
      <c r="B2" s="58" t="s">
        <v>0</v>
      </c>
      <c r="C2" s="61">
        <v>46113</v>
      </c>
      <c r="D2" s="182" t="s">
        <v>219</v>
      </c>
      <c r="E2" s="183"/>
      <c r="F2" s="183"/>
      <c r="G2" s="183"/>
      <c r="H2" s="183"/>
      <c r="I2" s="183"/>
      <c r="J2" s="183"/>
      <c r="K2" s="183"/>
      <c r="L2" s="183"/>
      <c r="M2" s="184"/>
    </row>
    <row r="3" spans="2:13" ht="74.25" thickBot="1" x14ac:dyDescent="0.3">
      <c r="B3" s="36" t="s">
        <v>317</v>
      </c>
      <c r="C3" s="34" t="s">
        <v>220</v>
      </c>
      <c r="D3" s="35" t="s">
        <v>221</v>
      </c>
      <c r="E3" s="35" t="s">
        <v>222</v>
      </c>
      <c r="F3" s="35" t="s">
        <v>223</v>
      </c>
      <c r="G3" s="35" t="s">
        <v>224</v>
      </c>
      <c r="H3" s="35" t="s">
        <v>225</v>
      </c>
      <c r="I3" s="35" t="s">
        <v>226</v>
      </c>
      <c r="J3" s="35" t="s">
        <v>227</v>
      </c>
      <c r="K3" s="35" t="s">
        <v>228</v>
      </c>
      <c r="L3" s="35" t="s">
        <v>98</v>
      </c>
      <c r="M3" s="34" t="s">
        <v>229</v>
      </c>
    </row>
    <row r="4" spans="2:13" ht="22.5" thickTop="1" thickBot="1" x14ac:dyDescent="0.3">
      <c r="B4" s="180" t="s">
        <v>22</v>
      </c>
      <c r="C4" s="37" t="s">
        <v>34</v>
      </c>
      <c r="D4" s="38">
        <v>21</v>
      </c>
      <c r="E4" s="38">
        <v>19</v>
      </c>
      <c r="F4" s="38">
        <v>0</v>
      </c>
      <c r="G4" s="38">
        <v>0</v>
      </c>
      <c r="H4" s="38">
        <v>3</v>
      </c>
      <c r="I4" s="38">
        <v>4</v>
      </c>
      <c r="J4" s="38">
        <v>0</v>
      </c>
      <c r="K4" s="38">
        <v>0</v>
      </c>
      <c r="L4" s="38">
        <v>0</v>
      </c>
      <c r="M4" s="39">
        <f>SUM(D4:L4)</f>
        <v>47</v>
      </c>
    </row>
    <row r="5" spans="2:13" ht="22.5" thickTop="1" thickBot="1" x14ac:dyDescent="0.3">
      <c r="B5" s="181"/>
      <c r="C5" s="37" t="s">
        <v>230</v>
      </c>
      <c r="D5" s="38">
        <v>2</v>
      </c>
      <c r="E5" s="38">
        <v>9</v>
      </c>
      <c r="F5" s="38">
        <v>0</v>
      </c>
      <c r="G5" s="38">
        <v>0</v>
      </c>
      <c r="H5" s="38">
        <v>0</v>
      </c>
      <c r="I5" s="38">
        <v>0</v>
      </c>
      <c r="J5" s="38">
        <v>0</v>
      </c>
      <c r="K5" s="38">
        <v>0</v>
      </c>
      <c r="L5" s="38">
        <v>0</v>
      </c>
      <c r="M5" s="39">
        <f t="shared" ref="M5" si="0">SUM(D5:L5)</f>
        <v>11</v>
      </c>
    </row>
    <row r="6" spans="2:13" ht="15.75" thickTop="1" x14ac:dyDescent="0.25"/>
  </sheetData>
  <sheetProtection algorithmName="SHA-512" hashValue="7+Ssix/zMT7nZRz4ORNSC3mLbd2pytWial5brRsaCKzRxw4J00DcQrWQgg3hpXjO/1rqHI+TV0cEzT/7AuoeOg==" saltValue="LSI6DLxwq7i3gVkZDQd0nQ==" spinCount="100000" sheet="1" objects="1" scenarios="1" selectLockedCells="1"/>
  <mergeCells count="2">
    <mergeCell ref="B4:B5"/>
    <mergeCell ref="D2:M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N13"/>
  <sheetViews>
    <sheetView zoomScale="110" zoomScaleNormal="110" workbookViewId="0">
      <selection activeCell="G4" sqref="G4"/>
    </sheetView>
  </sheetViews>
  <sheetFormatPr baseColWidth="10" defaultColWidth="11.5703125" defaultRowHeight="15" x14ac:dyDescent="0.25"/>
  <cols>
    <col min="1" max="1" width="4" style="48" customWidth="1"/>
    <col min="2" max="2" width="11.5703125" style="48"/>
    <col min="3" max="3" width="12.5703125" style="48" bestFit="1" customWidth="1"/>
    <col min="4" max="13" width="11.5703125" style="48"/>
    <col min="14" max="14" width="16.85546875" style="48" bestFit="1" customWidth="1"/>
    <col min="15" max="16384" width="11.5703125" style="48"/>
  </cols>
  <sheetData>
    <row r="1" spans="2:14" ht="15.75" thickBot="1" x14ac:dyDescent="0.3"/>
    <row r="2" spans="2:14" ht="16.899999999999999" customHeight="1" thickTop="1" thickBot="1" x14ac:dyDescent="0.3">
      <c r="B2" s="59" t="s">
        <v>0</v>
      </c>
      <c r="C2" s="60">
        <f>'EST. FUR'!$C$2</f>
        <v>46113</v>
      </c>
      <c r="D2" s="185" t="s">
        <v>242</v>
      </c>
      <c r="E2" s="186"/>
      <c r="F2" s="186"/>
      <c r="G2" s="186"/>
      <c r="H2" s="186"/>
      <c r="I2" s="186"/>
      <c r="J2" s="186"/>
      <c r="K2" s="186"/>
      <c r="L2" s="186"/>
      <c r="M2" s="187"/>
    </row>
    <row r="3" spans="2:14" ht="63.75" thickTop="1" thickBot="1" x14ac:dyDescent="0.3">
      <c r="B3" s="52" t="s">
        <v>243</v>
      </c>
      <c r="C3" s="44" t="s">
        <v>244</v>
      </c>
      <c r="D3" s="44" t="s">
        <v>245</v>
      </c>
      <c r="E3" s="44" t="s">
        <v>246</v>
      </c>
      <c r="F3" s="44" t="s">
        <v>247</v>
      </c>
      <c r="G3" s="44" t="s">
        <v>248</v>
      </c>
      <c r="H3" s="44" t="s">
        <v>249</v>
      </c>
      <c r="I3" s="44" t="s">
        <v>250</v>
      </c>
      <c r="J3" s="44" t="s">
        <v>251</v>
      </c>
      <c r="K3" s="44" t="s">
        <v>252</v>
      </c>
      <c r="L3" s="44" t="s">
        <v>253</v>
      </c>
      <c r="M3" s="45" t="s">
        <v>254</v>
      </c>
      <c r="N3" s="55" t="b">
        <f>IF(M12=M4+M8,TRUE)</f>
        <v>1</v>
      </c>
    </row>
    <row r="4" spans="2:14" ht="16.5" thickTop="1" thickBot="1" x14ac:dyDescent="0.3">
      <c r="B4" s="52" t="s">
        <v>22</v>
      </c>
      <c r="C4" s="57">
        <v>7</v>
      </c>
      <c r="D4" s="57">
        <v>0</v>
      </c>
      <c r="E4" s="57">
        <v>0</v>
      </c>
      <c r="F4" s="57">
        <v>0</v>
      </c>
      <c r="G4" s="57">
        <v>2</v>
      </c>
      <c r="H4" s="57">
        <v>0</v>
      </c>
      <c r="I4" s="57">
        <v>1</v>
      </c>
      <c r="J4" s="57">
        <v>0</v>
      </c>
      <c r="K4" s="57">
        <v>5</v>
      </c>
      <c r="L4" s="57">
        <v>0</v>
      </c>
      <c r="M4" s="47">
        <f t="shared" ref="M4" si="0">SUM(C4:L4)</f>
        <v>15</v>
      </c>
    </row>
    <row r="5" spans="2:14" ht="16.5" thickTop="1" thickBot="1" x14ac:dyDescent="0.3"/>
    <row r="6" spans="2:14" ht="16.899999999999999" customHeight="1" thickTop="1" thickBot="1" x14ac:dyDescent="0.3">
      <c r="B6" s="59" t="s">
        <v>0</v>
      </c>
      <c r="C6" s="60">
        <f>'EST. FUR'!$C$2</f>
        <v>46113</v>
      </c>
      <c r="D6" s="185" t="s">
        <v>266</v>
      </c>
      <c r="E6" s="186"/>
      <c r="F6" s="186"/>
      <c r="G6" s="186"/>
      <c r="H6" s="186"/>
      <c r="I6" s="186"/>
      <c r="J6" s="186"/>
      <c r="K6" s="186"/>
      <c r="L6" s="186"/>
      <c r="M6" s="187"/>
    </row>
    <row r="7" spans="2:14" ht="63.75" thickTop="1" thickBot="1" x14ac:dyDescent="0.3">
      <c r="B7" s="52" t="s">
        <v>243</v>
      </c>
      <c r="C7" s="44" t="s">
        <v>244</v>
      </c>
      <c r="D7" s="44" t="s">
        <v>245</v>
      </c>
      <c r="E7" s="44" t="s">
        <v>246</v>
      </c>
      <c r="F7" s="44" t="s">
        <v>247</v>
      </c>
      <c r="G7" s="44" t="s">
        <v>248</v>
      </c>
      <c r="H7" s="44" t="s">
        <v>249</v>
      </c>
      <c r="I7" s="44" t="s">
        <v>250</v>
      </c>
      <c r="J7" s="44" t="s">
        <v>251</v>
      </c>
      <c r="K7" s="44" t="s">
        <v>252</v>
      </c>
      <c r="L7" s="44" t="s">
        <v>253</v>
      </c>
      <c r="M7" s="45" t="s">
        <v>265</v>
      </c>
    </row>
    <row r="8" spans="2:14" ht="16.5" thickTop="1" thickBot="1" x14ac:dyDescent="0.3">
      <c r="B8" s="129" t="s">
        <v>22</v>
      </c>
      <c r="C8" s="57">
        <v>3</v>
      </c>
      <c r="D8" s="57">
        <v>0</v>
      </c>
      <c r="E8" s="57">
        <v>0</v>
      </c>
      <c r="F8" s="57">
        <v>1</v>
      </c>
      <c r="G8" s="57">
        <v>0</v>
      </c>
      <c r="H8" s="57">
        <v>0</v>
      </c>
      <c r="I8" s="57">
        <v>0</v>
      </c>
      <c r="J8" s="57">
        <v>0</v>
      </c>
      <c r="K8" s="57">
        <v>0</v>
      </c>
      <c r="L8" s="57">
        <v>0</v>
      </c>
      <c r="M8" s="47">
        <f t="shared" ref="M8" si="1">SUM(C8:L8)</f>
        <v>4</v>
      </c>
    </row>
    <row r="9" spans="2:14" ht="16.5" thickTop="1" thickBot="1" x14ac:dyDescent="0.3"/>
    <row r="10" spans="2:14" ht="16.899999999999999" customHeight="1" thickTop="1" thickBot="1" x14ac:dyDescent="0.3">
      <c r="B10" s="59" t="s">
        <v>0</v>
      </c>
      <c r="C10" s="60">
        <f>'EST. FUR'!$C$2</f>
        <v>46113</v>
      </c>
      <c r="D10" s="185" t="s">
        <v>267</v>
      </c>
      <c r="E10" s="186"/>
      <c r="F10" s="186"/>
      <c r="G10" s="186"/>
      <c r="H10" s="186"/>
      <c r="I10" s="186"/>
      <c r="J10" s="186"/>
      <c r="K10" s="186"/>
      <c r="L10" s="186"/>
      <c r="M10" s="187"/>
    </row>
    <row r="11" spans="2:14" ht="63.75" thickTop="1" thickBot="1" x14ac:dyDescent="0.3">
      <c r="B11" s="52" t="s">
        <v>243</v>
      </c>
      <c r="C11" s="44" t="s">
        <v>244</v>
      </c>
      <c r="D11" s="44" t="s">
        <v>245</v>
      </c>
      <c r="E11" s="44" t="s">
        <v>246</v>
      </c>
      <c r="F11" s="44" t="s">
        <v>247</v>
      </c>
      <c r="G11" s="44" t="s">
        <v>248</v>
      </c>
      <c r="H11" s="44" t="s">
        <v>249</v>
      </c>
      <c r="I11" s="44" t="s">
        <v>250</v>
      </c>
      <c r="J11" s="44" t="s">
        <v>251</v>
      </c>
      <c r="K11" s="44" t="s">
        <v>252</v>
      </c>
      <c r="L11" s="44" t="s">
        <v>253</v>
      </c>
      <c r="M11" s="45" t="s">
        <v>92</v>
      </c>
    </row>
    <row r="12" spans="2:14" ht="16.5" thickTop="1" thickBot="1" x14ac:dyDescent="0.3">
      <c r="B12" s="129" t="s">
        <v>22</v>
      </c>
      <c r="C12" s="57">
        <v>10</v>
      </c>
      <c r="D12" s="57">
        <v>0</v>
      </c>
      <c r="E12" s="57">
        <v>0</v>
      </c>
      <c r="F12" s="57">
        <v>1</v>
      </c>
      <c r="G12" s="57">
        <v>2</v>
      </c>
      <c r="H12" s="57">
        <v>0</v>
      </c>
      <c r="I12" s="57">
        <v>1</v>
      </c>
      <c r="J12" s="57">
        <v>0</v>
      </c>
      <c r="K12" s="57">
        <v>5</v>
      </c>
      <c r="L12" s="57">
        <v>0</v>
      </c>
      <c r="M12" s="47">
        <f t="shared" ref="M12" si="2">SUM(C12:L12)</f>
        <v>19</v>
      </c>
    </row>
    <row r="13" spans="2:14" ht="15.75" thickTop="1" x14ac:dyDescent="0.25">
      <c r="C13" s="56"/>
      <c r="D13" s="56"/>
      <c r="E13" s="56"/>
      <c r="F13" s="56"/>
      <c r="G13" s="56"/>
      <c r="H13" s="56"/>
      <c r="I13" s="56"/>
      <c r="J13" s="56"/>
      <c r="K13" s="56"/>
      <c r="L13" s="56"/>
    </row>
  </sheetData>
  <sheetProtection algorithmName="SHA-512" hashValue="zBuxWG8NUbkda1RuWyarPDFSIkrsjpk42B/CQ70Ye+OTpXJYdPRZKT5SNAgY0DISyjR9rtBdpqLReJ41fd6eIg==" saltValue="l281sZrPpfCIg7Bpp49k6w==" spinCount="100000" sheet="1" objects="1" scenarios="1" selectLockedCells="1"/>
  <mergeCells count="3">
    <mergeCell ref="D2:M2"/>
    <mergeCell ref="D6:M6"/>
    <mergeCell ref="D10:M10"/>
  </mergeCells>
  <pageMargins left="0.7" right="0.7" top="0.75" bottom="0.75" header="0.3" footer="0.3"/>
  <pageSetup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6"/>
  <sheetViews>
    <sheetView zoomScale="160" zoomScaleNormal="160" workbookViewId="0">
      <selection activeCell="J5" sqref="J5"/>
    </sheetView>
  </sheetViews>
  <sheetFormatPr baseColWidth="10" defaultColWidth="5.28515625" defaultRowHeight="15" x14ac:dyDescent="0.25"/>
  <cols>
    <col min="1" max="1" width="5.28515625" style="50"/>
    <col min="2" max="2" width="24.140625" style="50" customWidth="1"/>
    <col min="3" max="12" width="11.7109375" style="50" customWidth="1"/>
    <col min="13" max="13" width="12.140625" style="50" bestFit="1" customWidth="1"/>
    <col min="14" max="16384" width="5.28515625" style="50"/>
  </cols>
  <sheetData>
    <row r="1" spans="2:13" ht="15.75" thickBot="1" x14ac:dyDescent="0.3"/>
    <row r="2" spans="2:13" ht="19.149999999999999" customHeight="1" thickTop="1" thickBot="1" x14ac:dyDescent="0.3">
      <c r="B2" s="63" t="s">
        <v>0</v>
      </c>
      <c r="C2" s="62">
        <f>'EST. FUR'!C2</f>
        <v>46113</v>
      </c>
      <c r="D2" s="193" t="s">
        <v>255</v>
      </c>
      <c r="E2" s="193"/>
      <c r="F2" s="193"/>
      <c r="G2" s="193"/>
      <c r="H2" s="193"/>
      <c r="I2" s="193"/>
      <c r="J2" s="193"/>
      <c r="K2" s="193"/>
      <c r="L2" s="194"/>
    </row>
    <row r="3" spans="2:13" ht="32.450000000000003" customHeight="1" thickTop="1" thickBot="1" x14ac:dyDescent="0.3">
      <c r="B3" s="191" t="s">
        <v>317</v>
      </c>
      <c r="C3" s="188" t="s">
        <v>114</v>
      </c>
      <c r="D3" s="189"/>
      <c r="E3" s="190"/>
      <c r="F3" s="188" t="s">
        <v>263</v>
      </c>
      <c r="G3" s="189"/>
      <c r="H3" s="189"/>
      <c r="I3" s="190"/>
      <c r="J3" s="188" t="s">
        <v>264</v>
      </c>
      <c r="K3" s="189"/>
      <c r="L3" s="190"/>
    </row>
    <row r="4" spans="2:13" ht="118.5" thickTop="1" thickBot="1" x14ac:dyDescent="0.3">
      <c r="B4" s="192"/>
      <c r="C4" s="44" t="s">
        <v>256</v>
      </c>
      <c r="D4" s="44" t="s">
        <v>257</v>
      </c>
      <c r="E4" s="51" t="s">
        <v>92</v>
      </c>
      <c r="F4" s="44" t="s">
        <v>124</v>
      </c>
      <c r="G4" s="44" t="s">
        <v>258</v>
      </c>
      <c r="H4" s="44" t="s">
        <v>259</v>
      </c>
      <c r="I4" s="44" t="s">
        <v>260</v>
      </c>
      <c r="J4" s="44" t="s">
        <v>261</v>
      </c>
      <c r="K4" s="44" t="s">
        <v>262</v>
      </c>
      <c r="L4" s="51" t="s">
        <v>92</v>
      </c>
    </row>
    <row r="5" spans="2:13" ht="16.5" thickTop="1" thickBot="1" x14ac:dyDescent="0.3">
      <c r="B5" s="43" t="s">
        <v>22</v>
      </c>
      <c r="C5" s="46">
        <v>33</v>
      </c>
      <c r="D5" s="46">
        <v>22</v>
      </c>
      <c r="E5" s="47">
        <f>C5+D5</f>
        <v>55</v>
      </c>
      <c r="F5" s="46">
        <v>122</v>
      </c>
      <c r="G5" s="46">
        <v>1164</v>
      </c>
      <c r="H5" s="46">
        <v>1555</v>
      </c>
      <c r="I5" s="46">
        <v>18</v>
      </c>
      <c r="J5" s="46">
        <v>17</v>
      </c>
      <c r="K5" s="46">
        <v>38</v>
      </c>
      <c r="L5" s="47">
        <f>J5+K5</f>
        <v>55</v>
      </c>
      <c r="M5" s="53" t="b">
        <f>IF(E5=L5,TRUE)</f>
        <v>1</v>
      </c>
    </row>
    <row r="6" spans="2:13" ht="15.75" thickTop="1" x14ac:dyDescent="0.25"/>
  </sheetData>
  <sheetProtection algorithmName="SHA-512" hashValue="d8YoTAS1X3d2oZK5+FfOjHp+QxUdhYMARnu7paiSMojJ0wVntS+c91vzwFedImMnsvVF9Rwskgh4s5pIsoDvyg==" saltValue="+flrZ9HOSeLa5nM16kVT0Q==" spinCount="100000" sheet="1" objects="1" scenarios="1" selectLockedCells="1"/>
  <mergeCells count="5">
    <mergeCell ref="J3:L3"/>
    <mergeCell ref="C3:E3"/>
    <mergeCell ref="F3:I3"/>
    <mergeCell ref="B3:B4"/>
    <mergeCell ref="D2:L2"/>
  </mergeCells>
  <conditionalFormatting sqref="N5">
    <cfRule type="cellIs" dxfId="17" priority="8" operator="greaterThan">
      <formula>0</formula>
    </cfRule>
  </conditionalFormatting>
  <pageMargins left="0.7" right="0.7" top="0.75" bottom="0.75" header="0.3" footer="0.3"/>
  <ignoredErrors>
    <ignoredError sqref="E5 L5" unlocked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33"/>
  <sheetViews>
    <sheetView workbookViewId="0">
      <pane xSplit="3" ySplit="3" topLeftCell="D7" activePane="bottomRight" state="frozen"/>
      <selection activeCell="C2" sqref="C2"/>
      <selection pane="topRight" activeCell="C2" sqref="C2"/>
      <selection pane="bottomLeft" activeCell="C2" sqref="C2"/>
      <selection pane="bottomRight" activeCell="B2" sqref="B2:S2"/>
    </sheetView>
  </sheetViews>
  <sheetFormatPr baseColWidth="10" defaultColWidth="14.42578125" defaultRowHeight="15" x14ac:dyDescent="0.25"/>
  <cols>
    <col min="1" max="1" width="4.5703125" style="107" customWidth="1"/>
    <col min="2" max="2" width="17.42578125" style="107" customWidth="1"/>
    <col min="3" max="3" width="37" style="107" customWidth="1"/>
    <col min="4" max="7" width="5.5703125" style="107" customWidth="1"/>
    <col min="8" max="8" width="11.5703125" style="107" customWidth="1"/>
    <col min="9" max="12" width="5.5703125" style="107" customWidth="1"/>
    <col min="13" max="13" width="11.28515625" style="107" bestFit="1" customWidth="1"/>
    <col min="14" max="16" width="5.5703125" style="107" customWidth="1"/>
    <col min="17" max="17" width="11.28515625" style="107" bestFit="1" customWidth="1"/>
    <col min="18" max="18" width="6.7109375" style="107" customWidth="1"/>
    <col min="19" max="22" width="5.5703125" style="107" customWidth="1"/>
    <col min="23" max="26" width="10.7109375" style="107" customWidth="1"/>
    <col min="27" max="16384" width="14.42578125" style="107"/>
  </cols>
  <sheetData>
    <row r="1" spans="1:22" ht="15.75" thickBot="1" x14ac:dyDescent="0.3">
      <c r="K1" s="108"/>
      <c r="L1" s="108"/>
      <c r="M1" s="108"/>
      <c r="N1" s="108"/>
      <c r="O1" s="109"/>
      <c r="P1" s="109"/>
      <c r="Q1" s="109"/>
      <c r="R1" s="109"/>
    </row>
    <row r="2" spans="1:22" ht="25.9" customHeight="1" thickTop="1" thickBot="1" x14ac:dyDescent="0.4">
      <c r="A2" s="195"/>
      <c r="B2" s="199" t="s">
        <v>272</v>
      </c>
      <c r="C2" s="199"/>
      <c r="D2" s="199"/>
      <c r="E2" s="199"/>
      <c r="F2" s="199"/>
      <c r="G2" s="199"/>
      <c r="H2" s="199"/>
      <c r="I2" s="199"/>
      <c r="J2" s="199"/>
      <c r="K2" s="199"/>
      <c r="L2" s="199"/>
      <c r="M2" s="199"/>
      <c r="N2" s="199"/>
      <c r="O2" s="199"/>
      <c r="P2" s="199"/>
      <c r="Q2" s="199"/>
      <c r="R2" s="199"/>
      <c r="S2" s="199"/>
      <c r="T2" s="197" t="s">
        <v>212</v>
      </c>
      <c r="U2" s="198"/>
      <c r="V2" s="198"/>
    </row>
    <row r="3" spans="1:22" ht="123" customHeight="1" thickTop="1" thickBot="1" x14ac:dyDescent="0.3">
      <c r="A3" s="196"/>
      <c r="B3" s="110" t="s">
        <v>233</v>
      </c>
      <c r="C3" s="110" t="s">
        <v>317</v>
      </c>
      <c r="D3" s="111" t="s">
        <v>273</v>
      </c>
      <c r="E3" s="111" t="s">
        <v>274</v>
      </c>
      <c r="F3" s="111" t="s">
        <v>275</v>
      </c>
      <c r="G3" s="111" t="s">
        <v>6</v>
      </c>
      <c r="H3" s="111" t="s">
        <v>7</v>
      </c>
      <c r="I3" s="111" t="s">
        <v>276</v>
      </c>
      <c r="J3" s="111" t="s">
        <v>277</v>
      </c>
      <c r="K3" s="111" t="s">
        <v>278</v>
      </c>
      <c r="L3" s="111" t="s">
        <v>279</v>
      </c>
      <c r="M3" s="111" t="s">
        <v>280</v>
      </c>
      <c r="N3" s="111" t="s">
        <v>281</v>
      </c>
      <c r="O3" s="111" t="s">
        <v>282</v>
      </c>
      <c r="P3" s="111" t="s">
        <v>283</v>
      </c>
      <c r="Q3" s="112" t="s">
        <v>284</v>
      </c>
      <c r="R3" s="113" t="s">
        <v>232</v>
      </c>
      <c r="S3" s="111" t="s">
        <v>211</v>
      </c>
      <c r="T3" s="111" t="s">
        <v>156</v>
      </c>
      <c r="U3" s="111" t="s">
        <v>217</v>
      </c>
      <c r="V3" s="111" t="s">
        <v>218</v>
      </c>
    </row>
    <row r="4" spans="1:22" ht="30" customHeight="1" thickTop="1" thickBot="1" x14ac:dyDescent="0.3">
      <c r="A4" s="114"/>
      <c r="B4" s="142" t="s">
        <v>270</v>
      </c>
      <c r="C4" s="143" t="s">
        <v>22</v>
      </c>
      <c r="D4" s="119"/>
      <c r="E4" s="119"/>
      <c r="F4" s="119"/>
      <c r="G4" s="119"/>
      <c r="H4" s="119"/>
      <c r="I4" s="119"/>
      <c r="J4" s="119"/>
      <c r="K4" s="119"/>
      <c r="L4" s="119"/>
      <c r="M4" s="119"/>
      <c r="N4" s="119"/>
      <c r="O4" s="119"/>
      <c r="P4" s="119"/>
      <c r="Q4" s="119"/>
      <c r="R4" s="119"/>
      <c r="S4" s="119"/>
      <c r="T4" s="119"/>
      <c r="U4" s="119"/>
      <c r="V4" s="119"/>
    </row>
    <row r="5" spans="1:22" ht="19.149999999999999" customHeight="1" thickTop="1" thickBot="1" x14ac:dyDescent="0.3">
      <c r="A5" s="116"/>
      <c r="B5" s="117" t="b">
        <f>IF(D4=OPERATIVOS!E6,TRUE)</f>
        <v>1</v>
      </c>
      <c r="C5" s="200" t="s">
        <v>92</v>
      </c>
      <c r="D5" s="201"/>
      <c r="E5" s="139"/>
      <c r="F5" s="139"/>
      <c r="G5" s="139"/>
      <c r="H5" s="139"/>
      <c r="I5" s="139"/>
      <c r="J5" s="139"/>
      <c r="K5" s="139"/>
      <c r="L5" s="139"/>
      <c r="M5" s="139"/>
      <c r="N5" s="139"/>
      <c r="O5" s="139"/>
      <c r="P5" s="139"/>
      <c r="Q5" s="139" t="b">
        <f>IF(Q4=OPERATIVOS!J6,TRUE)</f>
        <v>1</v>
      </c>
      <c r="R5" s="139"/>
      <c r="S5" s="139"/>
      <c r="T5" s="139"/>
      <c r="U5" s="139"/>
      <c r="V5" s="139"/>
    </row>
    <row r="6" spans="1:22" ht="16.5" thickTop="1" thickBot="1" x14ac:dyDescent="0.3"/>
    <row r="7" spans="1:22" s="118" customFormat="1" ht="31.15" customHeight="1" thickTop="1" thickBot="1" x14ac:dyDescent="0.3">
      <c r="B7" s="115" t="s">
        <v>275</v>
      </c>
      <c r="C7" s="115" t="s">
        <v>307</v>
      </c>
    </row>
    <row r="8" spans="1:22" s="118" customFormat="1" ht="31.15" customHeight="1" thickTop="1" thickBot="1" x14ac:dyDescent="0.3">
      <c r="B8" s="115" t="s">
        <v>269</v>
      </c>
      <c r="C8" s="120"/>
    </row>
    <row r="9" spans="1:22" s="118" customFormat="1" ht="31.15" customHeight="1" thickTop="1" thickBot="1" x14ac:dyDescent="0.3">
      <c r="B9" s="115" t="s">
        <v>285</v>
      </c>
      <c r="C9" s="120"/>
    </row>
    <row r="10" spans="1:22" s="118" customFormat="1" ht="31.15" customHeight="1" thickTop="1" thickBot="1" x14ac:dyDescent="0.3">
      <c r="B10" s="115" t="s">
        <v>286</v>
      </c>
      <c r="C10" s="120"/>
    </row>
    <row r="11" spans="1:22" s="118" customFormat="1" ht="31.15" customHeight="1" thickTop="1" thickBot="1" x14ac:dyDescent="0.3">
      <c r="B11" s="115" t="s">
        <v>287</v>
      </c>
      <c r="C11" s="120"/>
    </row>
    <row r="12" spans="1:22" s="118" customFormat="1" ht="31.15" customHeight="1" thickTop="1" thickBot="1" x14ac:dyDescent="0.3">
      <c r="B12" s="115" t="s">
        <v>288</v>
      </c>
      <c r="C12" s="120"/>
    </row>
    <row r="13" spans="1:22" s="118" customFormat="1" ht="31.15" customHeight="1" thickTop="1" thickBot="1" x14ac:dyDescent="0.3">
      <c r="B13" s="115" t="s">
        <v>289</v>
      </c>
      <c r="C13" s="120"/>
    </row>
    <row r="14" spans="1:22" s="118" customFormat="1" ht="31.15" customHeight="1" thickTop="1" thickBot="1" x14ac:dyDescent="0.3">
      <c r="B14" s="115" t="s">
        <v>290</v>
      </c>
      <c r="C14" s="120"/>
    </row>
    <row r="15" spans="1:22" s="118" customFormat="1" ht="31.15" customHeight="1" thickTop="1" thickBot="1" x14ac:dyDescent="0.3">
      <c r="B15" s="115" t="s">
        <v>291</v>
      </c>
      <c r="C15" s="120"/>
    </row>
    <row r="16" spans="1:22" s="118" customFormat="1" ht="31.15" customHeight="1" thickTop="1" thickBot="1" x14ac:dyDescent="0.3">
      <c r="B16" s="115" t="s">
        <v>292</v>
      </c>
      <c r="C16" s="120"/>
    </row>
    <row r="17" spans="2:3" s="118" customFormat="1" ht="31.15" customHeight="1" thickTop="1" thickBot="1" x14ac:dyDescent="0.3">
      <c r="B17" s="115" t="s">
        <v>293</v>
      </c>
      <c r="C17" s="120"/>
    </row>
    <row r="18" spans="2:3" s="118" customFormat="1" ht="31.15" customHeight="1" thickTop="1" thickBot="1" x14ac:dyDescent="0.3">
      <c r="B18" s="115" t="s">
        <v>294</v>
      </c>
      <c r="C18" s="120"/>
    </row>
    <row r="19" spans="2:3" s="118" customFormat="1" ht="31.15" customHeight="1" thickTop="1" thickBot="1" x14ac:dyDescent="0.3">
      <c r="B19" s="115" t="s">
        <v>295</v>
      </c>
      <c r="C19" s="120"/>
    </row>
    <row r="20" spans="2:3" s="118" customFormat="1" ht="31.15" customHeight="1" thickTop="1" thickBot="1" x14ac:dyDescent="0.3">
      <c r="B20" s="115" t="s">
        <v>277</v>
      </c>
      <c r="C20" s="115" t="s">
        <v>307</v>
      </c>
    </row>
    <row r="21" spans="2:3" s="118" customFormat="1" ht="31.15" customHeight="1" thickTop="1" thickBot="1" x14ac:dyDescent="0.3">
      <c r="B21" s="115" t="s">
        <v>296</v>
      </c>
      <c r="C21" s="120"/>
    </row>
    <row r="22" spans="2:3" s="118" customFormat="1" ht="31.15" customHeight="1" thickTop="1" thickBot="1" x14ac:dyDescent="0.3">
      <c r="B22" s="115" t="s">
        <v>297</v>
      </c>
      <c r="C22" s="120"/>
    </row>
    <row r="23" spans="2:3" s="118" customFormat="1" ht="31.15" customHeight="1" thickTop="1" thickBot="1" x14ac:dyDescent="0.3">
      <c r="B23" s="115" t="s">
        <v>298</v>
      </c>
      <c r="C23" s="120"/>
    </row>
    <row r="24" spans="2:3" s="118" customFormat="1" ht="31.15" customHeight="1" thickTop="1" thickBot="1" x14ac:dyDescent="0.3">
      <c r="B24" s="115" t="s">
        <v>299</v>
      </c>
      <c r="C24" s="120"/>
    </row>
    <row r="25" spans="2:3" s="118" customFormat="1" ht="31.15" customHeight="1" thickTop="1" thickBot="1" x14ac:dyDescent="0.3">
      <c r="B25" s="115" t="s">
        <v>300</v>
      </c>
      <c r="C25" s="120"/>
    </row>
    <row r="26" spans="2:3" s="118" customFormat="1" ht="31.15" customHeight="1" thickTop="1" thickBot="1" x14ac:dyDescent="0.3">
      <c r="B26" s="115" t="s">
        <v>301</v>
      </c>
      <c r="C26" s="120"/>
    </row>
    <row r="27" spans="2:3" s="118" customFormat="1" ht="31.15" customHeight="1" thickTop="1" thickBot="1" x14ac:dyDescent="0.3">
      <c r="B27" s="115" t="s">
        <v>302</v>
      </c>
      <c r="C27" s="120"/>
    </row>
    <row r="28" spans="2:3" s="118" customFormat="1" ht="31.15" customHeight="1" thickTop="1" thickBot="1" x14ac:dyDescent="0.3">
      <c r="B28" s="115" t="s">
        <v>303</v>
      </c>
      <c r="C28" s="120"/>
    </row>
    <row r="29" spans="2:3" s="118" customFormat="1" ht="31.15" customHeight="1" thickTop="1" thickBot="1" x14ac:dyDescent="0.3">
      <c r="B29" s="115" t="s">
        <v>304</v>
      </c>
      <c r="C29" s="120"/>
    </row>
    <row r="30" spans="2:3" s="118" customFormat="1" ht="31.15" customHeight="1" thickTop="1" thickBot="1" x14ac:dyDescent="0.3">
      <c r="B30" s="115" t="s">
        <v>305</v>
      </c>
      <c r="C30" s="120"/>
    </row>
    <row r="31" spans="2:3" s="118" customFormat="1" ht="31.15" customHeight="1" thickTop="1" thickBot="1" x14ac:dyDescent="0.3">
      <c r="B31" s="115" t="s">
        <v>306</v>
      </c>
      <c r="C31" s="120"/>
    </row>
    <row r="32" spans="2:3" s="118" customFormat="1" ht="31.15" customHeight="1" thickTop="1" thickBot="1" x14ac:dyDescent="0.3">
      <c r="B32" s="115" t="s">
        <v>305</v>
      </c>
      <c r="C32" s="120"/>
    </row>
    <row r="33" ht="15.75" thickTop="1" x14ac:dyDescent="0.25"/>
  </sheetData>
  <sheetProtection algorithmName="SHA-512" hashValue="yiEwcb5HdP4Etyit1CMxdHDE1Ubpv31ti95ZG53dFgkIEt96iQCZCw6p5TtyPAH0vs0U372LmglGAH8MhxXY2g==" saltValue="YkgLC/rryVddYAjPtjZGXg==" spinCount="100000" sheet="1" objects="1" scenarios="1" selectLockedCells="1"/>
  <mergeCells count="4">
    <mergeCell ref="A2:A3"/>
    <mergeCell ref="T2:V2"/>
    <mergeCell ref="B2:S2"/>
    <mergeCell ref="C5:D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Q15"/>
  <sheetViews>
    <sheetView zoomScale="90" zoomScaleNormal="90" workbookViewId="0">
      <selection activeCell="C5" sqref="C5"/>
    </sheetView>
  </sheetViews>
  <sheetFormatPr baseColWidth="10" defaultColWidth="11.42578125" defaultRowHeight="15" x14ac:dyDescent="0.25"/>
  <cols>
    <col min="1" max="1" width="4" style="48" customWidth="1"/>
    <col min="2" max="2" width="25.85546875" style="54" customWidth="1"/>
    <col min="3" max="3" width="29.5703125" style="71" customWidth="1"/>
    <col min="4" max="4" width="55.140625" style="48" customWidth="1"/>
    <col min="5" max="9" width="8.42578125" style="48" customWidth="1"/>
    <col min="10" max="10" width="9.85546875" style="48" customWidth="1"/>
    <col min="11" max="11" width="5.42578125" style="48" customWidth="1"/>
    <col min="12" max="13" width="9.42578125" style="48" customWidth="1"/>
    <col min="14" max="14" width="8.28515625" style="48" customWidth="1"/>
    <col min="15" max="16" width="5.85546875" style="48" bestFit="1" customWidth="1"/>
    <col min="17" max="18" width="11.42578125" style="48"/>
    <col min="19" max="19" width="18.42578125" style="48" customWidth="1"/>
    <col min="20" max="20" width="12.7109375" style="48" customWidth="1"/>
    <col min="21" max="21" width="11.42578125" style="48"/>
    <col min="22" max="22" width="12.7109375" style="48" customWidth="1"/>
    <col min="23" max="23" width="11.42578125" style="48"/>
    <col min="24" max="24" width="12.28515625" style="48" customWidth="1"/>
    <col min="25" max="25" width="15.140625" style="48" customWidth="1"/>
    <col min="26" max="16384" width="11.42578125" style="48"/>
  </cols>
  <sheetData>
    <row r="1" spans="2:17" s="64" customFormat="1" ht="15.75" thickBot="1" x14ac:dyDescent="0.3">
      <c r="B1" s="54"/>
    </row>
    <row r="2" spans="2:17" ht="15.75" thickBot="1" x14ac:dyDescent="0.3">
      <c r="B2" s="202"/>
      <c r="C2" s="203"/>
      <c r="D2" s="203"/>
      <c r="E2" s="203"/>
      <c r="F2" s="203"/>
      <c r="G2" s="203"/>
      <c r="H2" s="203"/>
      <c r="I2" s="203"/>
      <c r="J2" s="203"/>
      <c r="K2" s="203"/>
      <c r="L2" s="203"/>
      <c r="M2" s="203"/>
      <c r="N2" s="203"/>
      <c r="O2" s="203"/>
      <c r="P2" s="203"/>
      <c r="Q2" s="204"/>
    </row>
    <row r="3" spans="2:17" ht="35.25" thickTop="1" thickBot="1" x14ac:dyDescent="0.3">
      <c r="B3" s="210" t="s">
        <v>268</v>
      </c>
      <c r="C3" s="211"/>
      <c r="D3" s="131">
        <f>'EST. FUR'!C2</f>
        <v>46113</v>
      </c>
      <c r="E3" s="205" t="s">
        <v>210</v>
      </c>
      <c r="F3" s="205"/>
      <c r="G3" s="205"/>
      <c r="H3" s="205"/>
      <c r="I3" s="205"/>
      <c r="J3" s="205"/>
      <c r="K3" s="206" t="s">
        <v>231</v>
      </c>
      <c r="L3" s="206"/>
      <c r="M3" s="207" t="s">
        <v>232</v>
      </c>
      <c r="N3" s="207" t="s">
        <v>211</v>
      </c>
      <c r="O3" s="208" t="s">
        <v>212</v>
      </c>
      <c r="P3" s="208"/>
      <c r="Q3" s="209"/>
    </row>
    <row r="4" spans="2:17" ht="144" thickTop="1" thickBot="1" x14ac:dyDescent="0.3">
      <c r="B4" s="66" t="s">
        <v>317</v>
      </c>
      <c r="C4" s="65" t="s">
        <v>318</v>
      </c>
      <c r="D4" s="65" t="s">
        <v>34</v>
      </c>
      <c r="E4" s="67" t="s">
        <v>93</v>
      </c>
      <c r="F4" s="67" t="s">
        <v>234</v>
      </c>
      <c r="G4" s="67" t="s">
        <v>213</v>
      </c>
      <c r="H4" s="67" t="s">
        <v>214</v>
      </c>
      <c r="I4" s="67" t="s">
        <v>215</v>
      </c>
      <c r="J4" s="67" t="s">
        <v>235</v>
      </c>
      <c r="K4" s="67" t="s">
        <v>95</v>
      </c>
      <c r="L4" s="67" t="s">
        <v>216</v>
      </c>
      <c r="M4" s="207"/>
      <c r="N4" s="207"/>
      <c r="O4" s="67" t="s">
        <v>156</v>
      </c>
      <c r="P4" s="67" t="s">
        <v>217</v>
      </c>
      <c r="Q4" s="68" t="s">
        <v>218</v>
      </c>
    </row>
    <row r="5" spans="2:17" ht="16.5" thickTop="1" thickBot="1" x14ac:dyDescent="0.3">
      <c r="B5" s="132" t="s">
        <v>22</v>
      </c>
      <c r="C5" s="41"/>
      <c r="D5" s="69" t="s">
        <v>35</v>
      </c>
      <c r="E5" s="40"/>
      <c r="F5" s="40"/>
      <c r="G5" s="40"/>
      <c r="H5" s="40"/>
      <c r="I5" s="40"/>
      <c r="J5" s="138">
        <f>I5+H5+G5</f>
        <v>0</v>
      </c>
      <c r="K5" s="40"/>
      <c r="L5" s="40"/>
      <c r="M5" s="40"/>
      <c r="N5" s="40"/>
      <c r="O5" s="40"/>
      <c r="P5" s="40"/>
      <c r="Q5" s="133"/>
    </row>
    <row r="6" spans="2:17" ht="16.5" thickTop="1" thickBot="1" x14ac:dyDescent="0.3">
      <c r="B6" s="132" t="s">
        <v>22</v>
      </c>
      <c r="C6" s="41"/>
      <c r="D6" s="70" t="s">
        <v>36</v>
      </c>
      <c r="E6" s="40"/>
      <c r="F6" s="40"/>
      <c r="G6" s="40"/>
      <c r="H6" s="40"/>
      <c r="I6" s="40"/>
      <c r="J6" s="138">
        <f t="shared" ref="J6:J14" si="0">I6+H6+G6</f>
        <v>0</v>
      </c>
      <c r="K6" s="40"/>
      <c r="L6" s="40"/>
      <c r="M6" s="40"/>
      <c r="N6" s="40"/>
      <c r="O6" s="40"/>
      <c r="P6" s="40"/>
      <c r="Q6" s="133"/>
    </row>
    <row r="7" spans="2:17" ht="16.5" thickTop="1" thickBot="1" x14ac:dyDescent="0.3">
      <c r="B7" s="132" t="s">
        <v>22</v>
      </c>
      <c r="C7" s="41"/>
      <c r="D7" s="70" t="s">
        <v>37</v>
      </c>
      <c r="E7" s="40"/>
      <c r="F7" s="40"/>
      <c r="G7" s="40"/>
      <c r="H7" s="40"/>
      <c r="I7" s="40"/>
      <c r="J7" s="138">
        <f t="shared" si="0"/>
        <v>0</v>
      </c>
      <c r="K7" s="40"/>
      <c r="L7" s="40"/>
      <c r="M7" s="40"/>
      <c r="N7" s="40"/>
      <c r="O7" s="40"/>
      <c r="P7" s="40"/>
      <c r="Q7" s="133"/>
    </row>
    <row r="8" spans="2:17" ht="16.5" thickTop="1" thickBot="1" x14ac:dyDescent="0.3">
      <c r="B8" s="132" t="s">
        <v>22</v>
      </c>
      <c r="C8" s="42"/>
      <c r="D8" s="70" t="s">
        <v>241</v>
      </c>
      <c r="E8" s="40"/>
      <c r="F8" s="40"/>
      <c r="G8" s="40"/>
      <c r="H8" s="40"/>
      <c r="I8" s="40"/>
      <c r="J8" s="138">
        <f t="shared" si="0"/>
        <v>0</v>
      </c>
      <c r="K8" s="40"/>
      <c r="L8" s="40"/>
      <c r="M8" s="40"/>
      <c r="N8" s="40"/>
      <c r="O8" s="40"/>
      <c r="P8" s="40"/>
      <c r="Q8" s="133"/>
    </row>
    <row r="9" spans="2:17" ht="16.5" thickTop="1" thickBot="1" x14ac:dyDescent="0.3">
      <c r="B9" s="132" t="s">
        <v>22</v>
      </c>
      <c r="C9" s="42"/>
      <c r="D9" s="70" t="s">
        <v>39</v>
      </c>
      <c r="E9" s="40"/>
      <c r="F9" s="40"/>
      <c r="G9" s="40"/>
      <c r="H9" s="40"/>
      <c r="I9" s="40"/>
      <c r="J9" s="138">
        <f t="shared" si="0"/>
        <v>0</v>
      </c>
      <c r="K9" s="40"/>
      <c r="L9" s="40"/>
      <c r="M9" s="40"/>
      <c r="N9" s="40"/>
      <c r="O9" s="40"/>
      <c r="P9" s="40"/>
      <c r="Q9" s="133"/>
    </row>
    <row r="10" spans="2:17" ht="16.5" thickTop="1" thickBot="1" x14ac:dyDescent="0.3">
      <c r="B10" s="132" t="s">
        <v>22</v>
      </c>
      <c r="C10" s="42"/>
      <c r="D10" s="70" t="s">
        <v>40</v>
      </c>
      <c r="E10" s="40"/>
      <c r="F10" s="40"/>
      <c r="G10" s="40"/>
      <c r="H10" s="40"/>
      <c r="I10" s="40"/>
      <c r="J10" s="138">
        <f t="shared" si="0"/>
        <v>0</v>
      </c>
      <c r="K10" s="40"/>
      <c r="L10" s="40"/>
      <c r="M10" s="40"/>
      <c r="N10" s="40"/>
      <c r="O10" s="40"/>
      <c r="P10" s="40"/>
      <c r="Q10" s="133"/>
    </row>
    <row r="11" spans="2:17" ht="16.5" thickTop="1" thickBot="1" x14ac:dyDescent="0.3">
      <c r="B11" s="132" t="s">
        <v>22</v>
      </c>
      <c r="C11" s="42"/>
      <c r="D11" s="70" t="s">
        <v>41</v>
      </c>
      <c r="E11" s="40"/>
      <c r="F11" s="40"/>
      <c r="G11" s="40"/>
      <c r="H11" s="40"/>
      <c r="I11" s="40"/>
      <c r="J11" s="138">
        <f t="shared" si="0"/>
        <v>0</v>
      </c>
      <c r="K11" s="40"/>
      <c r="L11" s="40"/>
      <c r="M11" s="40"/>
      <c r="N11" s="40"/>
      <c r="O11" s="40"/>
      <c r="P11" s="40"/>
      <c r="Q11" s="133"/>
    </row>
    <row r="12" spans="2:17" ht="16.5" thickTop="1" thickBot="1" x14ac:dyDescent="0.3">
      <c r="B12" s="132" t="s">
        <v>22</v>
      </c>
      <c r="C12" s="42"/>
      <c r="D12" s="70" t="s">
        <v>42</v>
      </c>
      <c r="E12" s="40"/>
      <c r="F12" s="40"/>
      <c r="G12" s="40"/>
      <c r="H12" s="40"/>
      <c r="I12" s="40"/>
      <c r="J12" s="138">
        <f t="shared" si="0"/>
        <v>0</v>
      </c>
      <c r="K12" s="40"/>
      <c r="L12" s="40"/>
      <c r="M12" s="40"/>
      <c r="N12" s="40"/>
      <c r="O12" s="40"/>
      <c r="P12" s="40"/>
      <c r="Q12" s="133"/>
    </row>
    <row r="13" spans="2:17" ht="16.5" thickTop="1" thickBot="1" x14ac:dyDescent="0.3">
      <c r="B13" s="132" t="s">
        <v>22</v>
      </c>
      <c r="C13" s="42"/>
      <c r="D13" s="70" t="s">
        <v>43</v>
      </c>
      <c r="E13" s="40"/>
      <c r="F13" s="40"/>
      <c r="G13" s="40"/>
      <c r="H13" s="40"/>
      <c r="I13" s="40"/>
      <c r="J13" s="138">
        <f t="shared" si="0"/>
        <v>0</v>
      </c>
      <c r="K13" s="40"/>
      <c r="L13" s="40"/>
      <c r="M13" s="40"/>
      <c r="N13" s="40"/>
      <c r="O13" s="40"/>
      <c r="P13" s="40"/>
      <c r="Q13" s="133"/>
    </row>
    <row r="14" spans="2:17" ht="31.5" thickTop="1" thickBot="1" x14ac:dyDescent="0.3">
      <c r="B14" s="132" t="s">
        <v>22</v>
      </c>
      <c r="C14" s="134"/>
      <c r="D14" s="135" t="s">
        <v>44</v>
      </c>
      <c r="E14" s="136"/>
      <c r="F14" s="136"/>
      <c r="G14" s="136"/>
      <c r="H14" s="136"/>
      <c r="I14" s="136"/>
      <c r="J14" s="138">
        <f t="shared" si="0"/>
        <v>0</v>
      </c>
      <c r="K14" s="136"/>
      <c r="L14" s="136"/>
      <c r="M14" s="136"/>
      <c r="N14" s="136"/>
      <c r="O14" s="136"/>
      <c r="P14" s="136"/>
      <c r="Q14" s="137"/>
    </row>
    <row r="15" spans="2:17" ht="15.75" thickTop="1" x14ac:dyDescent="0.25"/>
  </sheetData>
  <sheetProtection algorithmName="SHA-512" hashValue="tgHhblZWFC88clESmhpkKr39YUV8VcUajOKLGVJHIXWbomWm9DRVP31Zw0P8yrQ+f89LUz++c4VHXWyhRHYFGw==" saltValue="Il4o1smqQivuOStJe7y9Pg==" spinCount="100000" sheet="1" objects="1" scenarios="1" selectLockedCells="1"/>
  <autoFilter ref="A1:Y65" xr:uid="{00000000-0009-0000-0000-000004000000}"/>
  <mergeCells count="7">
    <mergeCell ref="B2:Q2"/>
    <mergeCell ref="E3:J3"/>
    <mergeCell ref="K3:L3"/>
    <mergeCell ref="M3:M4"/>
    <mergeCell ref="N3:N4"/>
    <mergeCell ref="O3:Q3"/>
    <mergeCell ref="B3:C3"/>
  </mergeCells>
  <dataValidations xWindow="1240" yWindow="689" count="1">
    <dataValidation allowBlank="1" showErrorMessage="1" errorTitle="FORMATO INCOMPLETO" error="no dejar espacios en blanco en caso de no tener datos colocar el numero 0" sqref="E5:Q14" xr:uid="{00000000-0002-0000-0400-000000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180"/>
  <sheetViews>
    <sheetView tabSelected="1" workbookViewId="0">
      <pane xSplit="3" ySplit="3" topLeftCell="D4" activePane="bottomRight" state="frozen"/>
      <selection activeCell="C2" sqref="C2"/>
      <selection pane="topRight" activeCell="C2" sqref="C2"/>
      <selection pane="bottomLeft" activeCell="C2" sqref="C2"/>
      <selection pane="bottomRight" activeCell="H22" sqref="H22"/>
    </sheetView>
  </sheetViews>
  <sheetFormatPr baseColWidth="10" defaultColWidth="11.5703125" defaultRowHeight="15" x14ac:dyDescent="0.25"/>
  <cols>
    <col min="1" max="1" width="6.28515625" style="4" customWidth="1"/>
    <col min="2" max="2" width="19.42578125" style="11" customWidth="1"/>
    <col min="3" max="3" width="60.85546875" style="4" customWidth="1"/>
    <col min="4" max="4" width="14.5703125" style="4" bestFit="1" customWidth="1"/>
    <col min="5" max="5" width="14.7109375" style="4" customWidth="1"/>
    <col min="6" max="6" width="16" style="4" customWidth="1"/>
    <col min="7" max="7" width="29.42578125" style="4" customWidth="1"/>
    <col min="8" max="8" width="15.140625" style="4" customWidth="1"/>
    <col min="9" max="9" width="18.28515625" style="4" customWidth="1"/>
    <col min="10" max="10" width="44.42578125" style="4" bestFit="1" customWidth="1"/>
    <col min="11" max="11" width="6.7109375" style="4" bestFit="1" customWidth="1"/>
    <col min="12" max="12" width="16.7109375" style="4" bestFit="1" customWidth="1"/>
    <col min="13" max="13" width="6.7109375" style="4" bestFit="1" customWidth="1"/>
    <col min="14" max="14" width="14.42578125" style="4" bestFit="1" customWidth="1"/>
    <col min="15" max="15" width="6.7109375" style="4" bestFit="1" customWidth="1"/>
    <col min="16" max="16384" width="11.5703125" style="4"/>
  </cols>
  <sheetData>
    <row r="1" spans="1:9" ht="18.75" x14ac:dyDescent="0.3">
      <c r="B1" s="4"/>
      <c r="C1" s="82" t="s">
        <v>22</v>
      </c>
    </row>
    <row r="2" spans="1:9" ht="21.75" thickBot="1" x14ac:dyDescent="0.4">
      <c r="A2" s="10"/>
      <c r="B2" s="83" t="s">
        <v>0</v>
      </c>
      <c r="C2" s="84">
        <f>'EST. FUR'!C2</f>
        <v>46113</v>
      </c>
    </row>
    <row r="3" spans="1:9" ht="45" x14ac:dyDescent="0.25">
      <c r="A3" s="85" t="s">
        <v>1</v>
      </c>
      <c r="B3" s="1" t="s">
        <v>2</v>
      </c>
      <c r="C3" s="86" t="s">
        <v>3</v>
      </c>
      <c r="D3" s="87" t="s">
        <v>4</v>
      </c>
      <c r="E3" s="87" t="s">
        <v>5</v>
      </c>
      <c r="F3" s="87" t="s">
        <v>6</v>
      </c>
      <c r="G3" s="88" t="s">
        <v>7</v>
      </c>
      <c r="H3" s="80" t="s">
        <v>8</v>
      </c>
      <c r="I3" s="81" t="s">
        <v>240</v>
      </c>
    </row>
    <row r="4" spans="1:9" x14ac:dyDescent="0.25">
      <c r="A4" s="212">
        <v>1</v>
      </c>
      <c r="B4" s="213" t="s">
        <v>9</v>
      </c>
      <c r="C4" s="89" t="s">
        <v>10</v>
      </c>
      <c r="D4" s="101"/>
      <c r="E4" s="101"/>
      <c r="F4" s="101"/>
      <c r="G4" s="101"/>
      <c r="H4" s="101"/>
      <c r="I4" s="102"/>
    </row>
    <row r="5" spans="1:9" x14ac:dyDescent="0.25">
      <c r="A5" s="212"/>
      <c r="B5" s="213"/>
      <c r="C5" s="89" t="s">
        <v>11</v>
      </c>
      <c r="D5" s="101"/>
      <c r="E5" s="101"/>
      <c r="F5" s="101"/>
      <c r="G5" s="101"/>
      <c r="H5" s="101"/>
      <c r="I5" s="102"/>
    </row>
    <row r="6" spans="1:9" x14ac:dyDescent="0.25">
      <c r="A6" s="212"/>
      <c r="B6" s="213"/>
      <c r="C6" s="89" t="s">
        <v>12</v>
      </c>
      <c r="D6" s="101"/>
      <c r="E6" s="101"/>
      <c r="F6" s="101"/>
      <c r="G6" s="101"/>
      <c r="H6" s="101"/>
      <c r="I6" s="102"/>
    </row>
    <row r="7" spans="1:9" x14ac:dyDescent="0.25">
      <c r="A7" s="212"/>
      <c r="B7" s="213"/>
      <c r="C7" s="89" t="s">
        <v>13</v>
      </c>
      <c r="D7" s="101"/>
      <c r="E7" s="101"/>
      <c r="F7" s="101"/>
      <c r="G7" s="101"/>
      <c r="H7" s="101"/>
      <c r="I7" s="102"/>
    </row>
    <row r="8" spans="1:9" x14ac:dyDescent="0.25">
      <c r="A8" s="212"/>
      <c r="B8" s="213"/>
      <c r="C8" s="89" t="s">
        <v>14</v>
      </c>
      <c r="D8" s="101"/>
      <c r="E8" s="101"/>
      <c r="F8" s="101"/>
      <c r="G8" s="101"/>
      <c r="H8" s="101"/>
      <c r="I8" s="102"/>
    </row>
    <row r="9" spans="1:9" x14ac:dyDescent="0.25">
      <c r="A9" s="212"/>
      <c r="B9" s="213"/>
      <c r="C9" s="89" t="s">
        <v>15</v>
      </c>
      <c r="D9" s="101"/>
      <c r="E9" s="101"/>
      <c r="F9" s="101"/>
      <c r="G9" s="101"/>
      <c r="H9" s="101"/>
      <c r="I9" s="102"/>
    </row>
    <row r="10" spans="1:9" x14ac:dyDescent="0.25">
      <c r="A10" s="212"/>
      <c r="B10" s="213"/>
      <c r="C10" s="89" t="s">
        <v>16</v>
      </c>
      <c r="D10" s="101"/>
      <c r="E10" s="101"/>
      <c r="F10" s="101"/>
      <c r="G10" s="101"/>
      <c r="H10" s="101"/>
      <c r="I10" s="102"/>
    </row>
    <row r="11" spans="1:9" x14ac:dyDescent="0.25">
      <c r="A11" s="212"/>
      <c r="B11" s="213"/>
      <c r="C11" s="89" t="s">
        <v>17</v>
      </c>
      <c r="D11" s="101"/>
      <c r="E11" s="101"/>
      <c r="F11" s="101"/>
      <c r="G11" s="101"/>
      <c r="H11" s="101"/>
      <c r="I11" s="102"/>
    </row>
    <row r="12" spans="1:9" x14ac:dyDescent="0.25">
      <c r="A12" s="214">
        <v>2</v>
      </c>
      <c r="B12" s="217" t="s">
        <v>18</v>
      </c>
      <c r="C12" s="90" t="s">
        <v>19</v>
      </c>
      <c r="D12" s="103"/>
      <c r="E12" s="103"/>
      <c r="F12" s="103"/>
      <c r="G12" s="103"/>
      <c r="H12" s="103"/>
      <c r="I12" s="104"/>
    </row>
    <row r="13" spans="1:9" x14ac:dyDescent="0.25">
      <c r="A13" s="215"/>
      <c r="B13" s="218"/>
      <c r="C13" s="90" t="s">
        <v>20</v>
      </c>
      <c r="D13" s="103"/>
      <c r="E13" s="103"/>
      <c r="F13" s="103"/>
      <c r="G13" s="103"/>
      <c r="H13" s="103"/>
      <c r="I13" s="104"/>
    </row>
    <row r="14" spans="1:9" x14ac:dyDescent="0.25">
      <c r="A14" s="215"/>
      <c r="B14" s="218"/>
      <c r="C14" s="90" t="s">
        <v>21</v>
      </c>
      <c r="D14" s="103"/>
      <c r="E14" s="103"/>
      <c r="F14" s="103"/>
      <c r="G14" s="103"/>
      <c r="H14" s="103"/>
      <c r="I14" s="104"/>
    </row>
    <row r="15" spans="1:9" x14ac:dyDescent="0.25">
      <c r="A15" s="215"/>
      <c r="B15" s="218"/>
      <c r="C15" s="90" t="s">
        <v>22</v>
      </c>
      <c r="D15" s="103"/>
      <c r="E15" s="103"/>
      <c r="F15" s="103"/>
      <c r="G15" s="103"/>
      <c r="H15" s="103"/>
      <c r="I15" s="104"/>
    </row>
    <row r="16" spans="1:9" x14ac:dyDescent="0.25">
      <c r="A16" s="215"/>
      <c r="B16" s="218"/>
      <c r="C16" s="90" t="s">
        <v>23</v>
      </c>
      <c r="D16" s="103">
        <v>9</v>
      </c>
      <c r="E16" s="103">
        <v>9</v>
      </c>
      <c r="F16" s="103">
        <v>9</v>
      </c>
      <c r="G16" s="103"/>
      <c r="H16" s="103">
        <v>17</v>
      </c>
      <c r="I16" s="104"/>
    </row>
    <row r="17" spans="1:9" x14ac:dyDescent="0.25">
      <c r="A17" s="215"/>
      <c r="B17" s="218"/>
      <c r="C17" s="90" t="s">
        <v>24</v>
      </c>
      <c r="D17" s="103"/>
      <c r="E17" s="103"/>
      <c r="F17" s="103"/>
      <c r="G17" s="103"/>
      <c r="H17" s="103"/>
      <c r="I17" s="104"/>
    </row>
    <row r="18" spans="1:9" x14ac:dyDescent="0.25">
      <c r="A18" s="216"/>
      <c r="B18" s="219"/>
      <c r="C18" s="90" t="s">
        <v>25</v>
      </c>
      <c r="D18" s="103"/>
      <c r="E18" s="103"/>
      <c r="F18" s="103"/>
      <c r="G18" s="103"/>
      <c r="H18" s="103"/>
      <c r="I18" s="104"/>
    </row>
    <row r="19" spans="1:9" x14ac:dyDescent="0.25">
      <c r="A19" s="212">
        <v>3</v>
      </c>
      <c r="B19" s="213" t="s">
        <v>26</v>
      </c>
      <c r="C19" s="89" t="s">
        <v>27</v>
      </c>
      <c r="D19" s="101"/>
      <c r="E19" s="101"/>
      <c r="F19" s="101"/>
      <c r="G19" s="101"/>
      <c r="H19" s="101"/>
      <c r="I19" s="102"/>
    </row>
    <row r="20" spans="1:9" x14ac:dyDescent="0.25">
      <c r="A20" s="212"/>
      <c r="B20" s="213"/>
      <c r="C20" s="89" t="s">
        <v>28</v>
      </c>
      <c r="D20" s="101">
        <v>9</v>
      </c>
      <c r="E20" s="101">
        <v>9</v>
      </c>
      <c r="F20" s="101">
        <v>9</v>
      </c>
      <c r="G20" s="101"/>
      <c r="H20" s="101"/>
      <c r="I20" s="102"/>
    </row>
    <row r="21" spans="1:9" x14ac:dyDescent="0.25">
      <c r="A21" s="212"/>
      <c r="B21" s="213"/>
      <c r="C21" s="89" t="s">
        <v>29</v>
      </c>
      <c r="D21" s="101"/>
      <c r="E21" s="101"/>
      <c r="F21" s="101"/>
      <c r="G21" s="101"/>
      <c r="H21" s="101"/>
      <c r="I21" s="102"/>
    </row>
    <row r="22" spans="1:9" x14ac:dyDescent="0.25">
      <c r="A22" s="212"/>
      <c r="B22" s="213"/>
      <c r="C22" s="89" t="s">
        <v>30</v>
      </c>
      <c r="D22" s="101"/>
      <c r="E22" s="101"/>
      <c r="F22" s="101"/>
      <c r="G22" s="101"/>
      <c r="H22" s="101"/>
      <c r="I22" s="102"/>
    </row>
    <row r="23" spans="1:9" x14ac:dyDescent="0.25">
      <c r="A23" s="212"/>
      <c r="B23" s="213"/>
      <c r="C23" s="89" t="s">
        <v>31</v>
      </c>
      <c r="D23" s="101"/>
      <c r="E23" s="101"/>
      <c r="F23" s="101"/>
      <c r="G23" s="101"/>
      <c r="H23" s="101"/>
      <c r="I23" s="102"/>
    </row>
    <row r="24" spans="1:9" x14ac:dyDescent="0.25">
      <c r="A24" s="212"/>
      <c r="B24" s="213"/>
      <c r="C24" s="89" t="s">
        <v>32</v>
      </c>
      <c r="D24" s="101"/>
      <c r="E24" s="101"/>
      <c r="F24" s="101"/>
      <c r="G24" s="101"/>
      <c r="H24" s="101"/>
      <c r="I24" s="102"/>
    </row>
    <row r="25" spans="1:9" x14ac:dyDescent="0.25">
      <c r="A25" s="212"/>
      <c r="B25" s="213"/>
      <c r="C25" s="89" t="s">
        <v>33</v>
      </c>
      <c r="D25" s="101"/>
      <c r="E25" s="101"/>
      <c r="F25" s="101"/>
      <c r="G25" s="101"/>
      <c r="H25" s="101"/>
      <c r="I25" s="102"/>
    </row>
    <row r="26" spans="1:9" x14ac:dyDescent="0.25">
      <c r="A26" s="214">
        <v>4</v>
      </c>
      <c r="B26" s="217" t="s">
        <v>34</v>
      </c>
      <c r="C26" s="90" t="s">
        <v>35</v>
      </c>
      <c r="D26" s="106">
        <f>OPERATIVOS!E5</f>
        <v>0</v>
      </c>
      <c r="E26" s="103"/>
      <c r="F26" s="103"/>
      <c r="G26" s="103"/>
      <c r="H26" s="103"/>
      <c r="I26" s="104"/>
    </row>
    <row r="27" spans="1:9" x14ac:dyDescent="0.25">
      <c r="A27" s="215"/>
      <c r="B27" s="218"/>
      <c r="C27" s="90" t="s">
        <v>36</v>
      </c>
      <c r="D27" s="106">
        <f>OPERATIVOS!E6</f>
        <v>0</v>
      </c>
      <c r="E27" s="140">
        <f>CARRUSEL!K4</f>
        <v>0</v>
      </c>
      <c r="F27" s="140">
        <f>CARRUSEL!G4</f>
        <v>0</v>
      </c>
      <c r="G27" s="140">
        <f>CARRUSEL!H4</f>
        <v>0</v>
      </c>
      <c r="H27" s="103"/>
      <c r="I27" s="141">
        <f>CARRUSEL!R4</f>
        <v>0</v>
      </c>
    </row>
    <row r="28" spans="1:9" x14ac:dyDescent="0.25">
      <c r="A28" s="215"/>
      <c r="B28" s="218"/>
      <c r="C28" s="90" t="s">
        <v>37</v>
      </c>
      <c r="D28" s="106">
        <f>OPERATIVOS!E7</f>
        <v>0</v>
      </c>
      <c r="E28" s="103"/>
      <c r="F28" s="103"/>
      <c r="G28" s="103"/>
      <c r="H28" s="103"/>
      <c r="I28" s="104"/>
    </row>
    <row r="29" spans="1:9" x14ac:dyDescent="0.25">
      <c r="A29" s="215"/>
      <c r="B29" s="218"/>
      <c r="C29" s="90" t="s">
        <v>38</v>
      </c>
      <c r="D29" s="106">
        <f>OPERATIVOS!E8</f>
        <v>0</v>
      </c>
      <c r="E29" s="103"/>
      <c r="F29" s="103"/>
      <c r="G29" s="103"/>
      <c r="H29" s="103"/>
      <c r="I29" s="104"/>
    </row>
    <row r="30" spans="1:9" x14ac:dyDescent="0.25">
      <c r="A30" s="215"/>
      <c r="B30" s="218"/>
      <c r="C30" s="90" t="s">
        <v>39</v>
      </c>
      <c r="D30" s="106">
        <f>OPERATIVOS!E9</f>
        <v>0</v>
      </c>
      <c r="E30" s="103"/>
      <c r="F30" s="103"/>
      <c r="G30" s="103"/>
      <c r="H30" s="103"/>
      <c r="I30" s="104"/>
    </row>
    <row r="31" spans="1:9" x14ac:dyDescent="0.25">
      <c r="A31" s="215"/>
      <c r="B31" s="218"/>
      <c r="C31" s="90" t="s">
        <v>40</v>
      </c>
      <c r="D31" s="106">
        <f>OPERATIVOS!E10</f>
        <v>0</v>
      </c>
      <c r="E31" s="103"/>
      <c r="F31" s="103"/>
      <c r="G31" s="103"/>
      <c r="H31" s="103"/>
      <c r="I31" s="104"/>
    </row>
    <row r="32" spans="1:9" x14ac:dyDescent="0.25">
      <c r="A32" s="215"/>
      <c r="B32" s="218"/>
      <c r="C32" s="90" t="s">
        <v>41</v>
      </c>
      <c r="D32" s="106">
        <f>OPERATIVOS!E11</f>
        <v>0</v>
      </c>
      <c r="E32" s="103"/>
      <c r="F32" s="103"/>
      <c r="G32" s="103"/>
      <c r="H32" s="103"/>
      <c r="I32" s="104"/>
    </row>
    <row r="33" spans="1:9" x14ac:dyDescent="0.25">
      <c r="A33" s="215"/>
      <c r="B33" s="218"/>
      <c r="C33" s="90" t="s">
        <v>42</v>
      </c>
      <c r="D33" s="106">
        <f>OPERATIVOS!E12</f>
        <v>0</v>
      </c>
      <c r="E33" s="103"/>
      <c r="F33" s="103"/>
      <c r="G33" s="103"/>
      <c r="H33" s="103"/>
      <c r="I33" s="104"/>
    </row>
    <row r="34" spans="1:9" x14ac:dyDescent="0.25">
      <c r="A34" s="215"/>
      <c r="B34" s="218"/>
      <c r="C34" s="90" t="s">
        <v>43</v>
      </c>
      <c r="D34" s="106">
        <f>OPERATIVOS!E13</f>
        <v>0</v>
      </c>
      <c r="E34" s="103"/>
      <c r="F34" s="103"/>
      <c r="G34" s="103"/>
      <c r="H34" s="103"/>
      <c r="I34" s="104"/>
    </row>
    <row r="35" spans="1:9" x14ac:dyDescent="0.25">
      <c r="A35" s="215"/>
      <c r="B35" s="218"/>
      <c r="C35" s="90" t="s">
        <v>44</v>
      </c>
      <c r="D35" s="106">
        <f>OPERATIVOS!E14</f>
        <v>0</v>
      </c>
      <c r="E35" s="103"/>
      <c r="F35" s="103"/>
      <c r="G35" s="103"/>
      <c r="H35" s="103"/>
      <c r="I35" s="104"/>
    </row>
    <row r="36" spans="1:9" x14ac:dyDescent="0.25">
      <c r="A36" s="220">
        <v>5</v>
      </c>
      <c r="B36" s="222" t="s">
        <v>45</v>
      </c>
      <c r="C36" s="89" t="s">
        <v>46</v>
      </c>
      <c r="D36" s="101"/>
      <c r="E36" s="101"/>
      <c r="F36" s="101"/>
      <c r="G36" s="101"/>
      <c r="H36" s="101"/>
      <c r="I36" s="102"/>
    </row>
    <row r="37" spans="1:9" x14ac:dyDescent="0.25">
      <c r="A37" s="221"/>
      <c r="B37" s="223"/>
      <c r="C37" s="89" t="s">
        <v>47</v>
      </c>
      <c r="D37" s="101"/>
      <c r="E37" s="101"/>
      <c r="F37" s="101"/>
      <c r="G37" s="101"/>
      <c r="H37" s="101"/>
      <c r="I37" s="102"/>
    </row>
    <row r="38" spans="1:9" x14ac:dyDescent="0.25">
      <c r="A38" s="214">
        <v>6</v>
      </c>
      <c r="B38" s="217" t="s">
        <v>48</v>
      </c>
      <c r="C38" s="90" t="s">
        <v>49</v>
      </c>
      <c r="D38" s="103"/>
      <c r="E38" s="103"/>
      <c r="F38" s="103"/>
      <c r="G38" s="103"/>
      <c r="H38" s="103"/>
      <c r="I38" s="104"/>
    </row>
    <row r="39" spans="1:9" x14ac:dyDescent="0.25">
      <c r="A39" s="215"/>
      <c r="B39" s="218"/>
      <c r="C39" s="90" t="s">
        <v>50</v>
      </c>
      <c r="D39" s="103"/>
      <c r="E39" s="103"/>
      <c r="F39" s="103"/>
      <c r="G39" s="103"/>
      <c r="H39" s="103"/>
      <c r="I39" s="104"/>
    </row>
    <row r="40" spans="1:9" x14ac:dyDescent="0.25">
      <c r="A40" s="215"/>
      <c r="B40" s="218"/>
      <c r="C40" s="90" t="s">
        <v>51</v>
      </c>
      <c r="D40" s="103"/>
      <c r="E40" s="103"/>
      <c r="F40" s="103"/>
      <c r="G40" s="103"/>
      <c r="H40" s="103"/>
      <c r="I40" s="104"/>
    </row>
    <row r="41" spans="1:9" x14ac:dyDescent="0.25">
      <c r="A41" s="215"/>
      <c r="B41" s="218"/>
      <c r="C41" s="90" t="s">
        <v>52</v>
      </c>
      <c r="D41" s="103"/>
      <c r="E41" s="103"/>
      <c r="F41" s="103"/>
      <c r="G41" s="103"/>
      <c r="H41" s="103"/>
      <c r="I41" s="104"/>
    </row>
    <row r="42" spans="1:9" x14ac:dyDescent="0.25">
      <c r="A42" s="215"/>
      <c r="B42" s="218"/>
      <c r="C42" s="90" t="s">
        <v>53</v>
      </c>
      <c r="D42" s="103"/>
      <c r="E42" s="103"/>
      <c r="F42" s="103"/>
      <c r="G42" s="103"/>
      <c r="H42" s="103"/>
      <c r="I42" s="104"/>
    </row>
    <row r="43" spans="1:9" x14ac:dyDescent="0.25">
      <c r="A43" s="215"/>
      <c r="B43" s="218"/>
      <c r="C43" s="90" t="s">
        <v>54</v>
      </c>
      <c r="D43" s="103"/>
      <c r="E43" s="103"/>
      <c r="F43" s="103"/>
      <c r="G43" s="103"/>
      <c r="H43" s="103"/>
      <c r="I43" s="104"/>
    </row>
    <row r="44" spans="1:9" x14ac:dyDescent="0.25">
      <c r="A44" s="215"/>
      <c r="B44" s="218"/>
      <c r="C44" s="90" t="s">
        <v>55</v>
      </c>
      <c r="D44" s="103"/>
      <c r="E44" s="103"/>
      <c r="F44" s="103"/>
      <c r="G44" s="103"/>
      <c r="H44" s="103"/>
      <c r="I44" s="104"/>
    </row>
    <row r="45" spans="1:9" x14ac:dyDescent="0.25">
      <c r="A45" s="215"/>
      <c r="B45" s="218"/>
      <c r="C45" s="90" t="s">
        <v>56</v>
      </c>
      <c r="D45" s="103"/>
      <c r="E45" s="103"/>
      <c r="F45" s="103"/>
      <c r="G45" s="103"/>
      <c r="H45" s="103"/>
      <c r="I45" s="104"/>
    </row>
    <row r="46" spans="1:9" x14ac:dyDescent="0.25">
      <c r="A46" s="216"/>
      <c r="B46" s="219"/>
      <c r="C46" s="90" t="s">
        <v>57</v>
      </c>
      <c r="D46" s="103"/>
      <c r="E46" s="103"/>
      <c r="F46" s="103"/>
      <c r="G46" s="103"/>
      <c r="H46" s="103"/>
      <c r="I46" s="104"/>
    </row>
    <row r="47" spans="1:9" x14ac:dyDescent="0.25">
      <c r="A47" s="220">
        <v>7</v>
      </c>
      <c r="B47" s="222" t="s">
        <v>58</v>
      </c>
      <c r="C47" s="89" t="s">
        <v>59</v>
      </c>
      <c r="D47" s="101"/>
      <c r="E47" s="101"/>
      <c r="F47" s="101"/>
      <c r="G47" s="101"/>
      <c r="H47" s="101"/>
      <c r="I47" s="102"/>
    </row>
    <row r="48" spans="1:9" x14ac:dyDescent="0.25">
      <c r="A48" s="226"/>
      <c r="B48" s="227"/>
      <c r="C48" s="91" t="s">
        <v>60</v>
      </c>
      <c r="D48" s="101"/>
      <c r="E48" s="101"/>
      <c r="F48" s="101"/>
      <c r="G48" s="101"/>
      <c r="H48" s="101"/>
      <c r="I48" s="102"/>
    </row>
    <row r="49" spans="1:9" x14ac:dyDescent="0.25">
      <c r="A49" s="226"/>
      <c r="B49" s="227"/>
      <c r="C49" s="89" t="s">
        <v>61</v>
      </c>
      <c r="D49" s="101"/>
      <c r="E49" s="101"/>
      <c r="F49" s="101"/>
      <c r="G49" s="101"/>
      <c r="H49" s="101"/>
      <c r="I49" s="102"/>
    </row>
    <row r="50" spans="1:9" x14ac:dyDescent="0.25">
      <c r="A50" s="226"/>
      <c r="B50" s="227"/>
      <c r="C50" s="92" t="s">
        <v>62</v>
      </c>
      <c r="D50" s="101"/>
      <c r="E50" s="101"/>
      <c r="F50" s="101"/>
      <c r="G50" s="101"/>
      <c r="H50" s="101"/>
      <c r="I50" s="102"/>
    </row>
    <row r="51" spans="1:9" x14ac:dyDescent="0.25">
      <c r="A51" s="221"/>
      <c r="B51" s="223"/>
      <c r="C51" s="92" t="s">
        <v>63</v>
      </c>
      <c r="D51" s="101"/>
      <c r="E51" s="101"/>
      <c r="F51" s="101"/>
      <c r="G51" s="101"/>
      <c r="H51" s="101"/>
      <c r="I51" s="102"/>
    </row>
    <row r="52" spans="1:9" x14ac:dyDescent="0.25">
      <c r="A52" s="214">
        <v>8</v>
      </c>
      <c r="B52" s="217" t="s">
        <v>64</v>
      </c>
      <c r="C52" s="90" t="s">
        <v>65</v>
      </c>
      <c r="D52" s="103">
        <v>4</v>
      </c>
      <c r="E52" s="103">
        <v>4</v>
      </c>
      <c r="F52" s="103">
        <v>4</v>
      </c>
      <c r="G52" s="103"/>
      <c r="H52" s="103"/>
      <c r="I52" s="104"/>
    </row>
    <row r="53" spans="1:9" x14ac:dyDescent="0.25">
      <c r="A53" s="215"/>
      <c r="B53" s="218"/>
      <c r="C53" s="90" t="s">
        <v>66</v>
      </c>
      <c r="D53" s="103"/>
      <c r="E53" s="103"/>
      <c r="F53" s="103"/>
      <c r="G53" s="103"/>
      <c r="H53" s="103"/>
      <c r="I53" s="104"/>
    </row>
    <row r="54" spans="1:9" x14ac:dyDescent="0.25">
      <c r="A54" s="215"/>
      <c r="B54" s="218"/>
      <c r="C54" s="90" t="s">
        <v>67</v>
      </c>
      <c r="D54" s="103"/>
      <c r="E54" s="103"/>
      <c r="F54" s="103"/>
      <c r="G54" s="103"/>
      <c r="H54" s="103"/>
      <c r="I54" s="104"/>
    </row>
    <row r="55" spans="1:9" x14ac:dyDescent="0.25">
      <c r="A55" s="215"/>
      <c r="B55" s="218"/>
      <c r="C55" s="90" t="s">
        <v>68</v>
      </c>
      <c r="D55" s="103"/>
      <c r="E55" s="103"/>
      <c r="F55" s="103"/>
      <c r="G55" s="103"/>
      <c r="H55" s="103"/>
      <c r="I55" s="104"/>
    </row>
    <row r="56" spans="1:9" x14ac:dyDescent="0.25">
      <c r="A56" s="215"/>
      <c r="B56" s="218"/>
      <c r="C56" s="90" t="s">
        <v>69</v>
      </c>
      <c r="D56" s="103"/>
      <c r="E56" s="103"/>
      <c r="F56" s="103"/>
      <c r="G56" s="103"/>
      <c r="H56" s="103"/>
      <c r="I56" s="104"/>
    </row>
    <row r="57" spans="1:9" x14ac:dyDescent="0.25">
      <c r="A57" s="215"/>
      <c r="B57" s="218"/>
      <c r="C57" s="93" t="s">
        <v>70</v>
      </c>
      <c r="D57" s="103">
        <v>13</v>
      </c>
      <c r="E57" s="103">
        <v>15</v>
      </c>
      <c r="F57" s="103">
        <v>13</v>
      </c>
      <c r="G57" s="164"/>
      <c r="H57" s="103"/>
      <c r="I57" s="104"/>
    </row>
    <row r="58" spans="1:9" x14ac:dyDescent="0.25">
      <c r="A58" s="215"/>
      <c r="B58" s="218"/>
      <c r="C58" s="90" t="s">
        <v>71</v>
      </c>
      <c r="D58" s="103"/>
      <c r="E58" s="103"/>
      <c r="F58" s="103"/>
      <c r="G58" s="103"/>
      <c r="H58" s="103"/>
      <c r="I58" s="104"/>
    </row>
    <row r="59" spans="1:9" x14ac:dyDescent="0.25">
      <c r="A59" s="216"/>
      <c r="B59" s="219"/>
      <c r="C59" s="90" t="s">
        <v>72</v>
      </c>
      <c r="D59" s="103"/>
      <c r="E59" s="103"/>
      <c r="F59" s="103"/>
      <c r="G59" s="103"/>
      <c r="H59" s="103"/>
      <c r="I59" s="104"/>
    </row>
    <row r="60" spans="1:9" x14ac:dyDescent="0.25">
      <c r="A60" s="220">
        <v>9</v>
      </c>
      <c r="B60" s="222" t="s">
        <v>73</v>
      </c>
      <c r="C60" s="89" t="s">
        <v>74</v>
      </c>
      <c r="D60" s="101"/>
      <c r="E60" s="101"/>
      <c r="F60" s="101"/>
      <c r="G60" s="101"/>
      <c r="H60" s="101"/>
      <c r="I60" s="102"/>
    </row>
    <row r="61" spans="1:9" x14ac:dyDescent="0.25">
      <c r="A61" s="226"/>
      <c r="B61" s="227"/>
      <c r="C61" s="89" t="s">
        <v>75</v>
      </c>
      <c r="D61" s="101"/>
      <c r="E61" s="101"/>
      <c r="F61" s="101"/>
      <c r="G61" s="101"/>
      <c r="H61" s="101"/>
      <c r="I61" s="102"/>
    </row>
    <row r="62" spans="1:9" x14ac:dyDescent="0.25">
      <c r="A62" s="226"/>
      <c r="B62" s="227"/>
      <c r="C62" s="89" t="s">
        <v>76</v>
      </c>
      <c r="D62" s="101"/>
      <c r="E62" s="101"/>
      <c r="F62" s="101"/>
      <c r="G62" s="101"/>
      <c r="H62" s="101"/>
      <c r="I62" s="102"/>
    </row>
    <row r="63" spans="1:9" x14ac:dyDescent="0.25">
      <c r="A63" s="226"/>
      <c r="B63" s="227"/>
      <c r="C63" s="89" t="s">
        <v>77</v>
      </c>
      <c r="D63" s="101"/>
      <c r="E63" s="101"/>
      <c r="F63" s="101"/>
      <c r="G63" s="101"/>
      <c r="H63" s="101"/>
      <c r="I63" s="102"/>
    </row>
    <row r="64" spans="1:9" x14ac:dyDescent="0.25">
      <c r="A64" s="226"/>
      <c r="B64" s="227"/>
      <c r="C64" s="89" t="s">
        <v>78</v>
      </c>
      <c r="D64" s="101"/>
      <c r="E64" s="101"/>
      <c r="F64" s="101"/>
      <c r="G64" s="101"/>
      <c r="H64" s="101"/>
      <c r="I64" s="102"/>
    </row>
    <row r="65" spans="1:9" x14ac:dyDescent="0.25">
      <c r="A65" s="226"/>
      <c r="B65" s="227"/>
      <c r="C65" s="89" t="s">
        <v>79</v>
      </c>
      <c r="D65" s="101"/>
      <c r="E65" s="101"/>
      <c r="F65" s="101"/>
      <c r="G65" s="101"/>
      <c r="H65" s="101"/>
      <c r="I65" s="102"/>
    </row>
    <row r="66" spans="1:9" x14ac:dyDescent="0.25">
      <c r="A66" s="221"/>
      <c r="B66" s="223"/>
      <c r="C66" s="89" t="s">
        <v>80</v>
      </c>
      <c r="D66" s="101"/>
      <c r="E66" s="101"/>
      <c r="F66" s="101"/>
      <c r="G66" s="101"/>
      <c r="H66" s="101"/>
      <c r="I66" s="102"/>
    </row>
    <row r="67" spans="1:9" x14ac:dyDescent="0.25">
      <c r="A67" s="228">
        <v>10</v>
      </c>
      <c r="B67" s="229" t="s">
        <v>81</v>
      </c>
      <c r="C67" s="90" t="s">
        <v>82</v>
      </c>
      <c r="D67" s="103"/>
      <c r="E67" s="103"/>
      <c r="F67" s="103"/>
      <c r="G67" s="103"/>
      <c r="H67" s="103"/>
      <c r="I67" s="104"/>
    </row>
    <row r="68" spans="1:9" x14ac:dyDescent="0.25">
      <c r="A68" s="228"/>
      <c r="B68" s="229"/>
      <c r="C68" s="90" t="s">
        <v>83</v>
      </c>
      <c r="D68" s="103"/>
      <c r="E68" s="103"/>
      <c r="F68" s="103"/>
      <c r="G68" s="103"/>
      <c r="H68" s="103"/>
      <c r="I68" s="104"/>
    </row>
    <row r="69" spans="1:9" x14ac:dyDescent="0.25">
      <c r="A69" s="228"/>
      <c r="B69" s="229"/>
      <c r="C69" s="90" t="s">
        <v>84</v>
      </c>
      <c r="D69" s="103">
        <v>8</v>
      </c>
      <c r="E69" s="103">
        <v>6</v>
      </c>
      <c r="F69" s="103">
        <v>3</v>
      </c>
      <c r="G69" s="103"/>
      <c r="H69" s="103"/>
      <c r="I69" s="104"/>
    </row>
    <row r="70" spans="1:9" x14ac:dyDescent="0.25">
      <c r="A70" s="228"/>
      <c r="B70" s="229"/>
      <c r="C70" s="90" t="s">
        <v>80</v>
      </c>
      <c r="D70" s="103">
        <v>9</v>
      </c>
      <c r="E70" s="103">
        <v>9</v>
      </c>
      <c r="F70" s="103">
        <v>9</v>
      </c>
      <c r="G70" s="103"/>
      <c r="H70" s="103">
        <v>17</v>
      </c>
      <c r="I70" s="104">
        <v>17</v>
      </c>
    </row>
    <row r="71" spans="1:9" x14ac:dyDescent="0.25">
      <c r="A71" s="212">
        <v>11</v>
      </c>
      <c r="B71" s="213" t="s">
        <v>85</v>
      </c>
      <c r="C71" s="92" t="s">
        <v>86</v>
      </c>
      <c r="D71" s="101"/>
      <c r="E71" s="101"/>
      <c r="F71" s="101"/>
      <c r="G71" s="101"/>
      <c r="H71" s="101"/>
      <c r="I71" s="102"/>
    </row>
    <row r="72" spans="1:9" x14ac:dyDescent="0.25">
      <c r="A72" s="212"/>
      <c r="B72" s="213"/>
      <c r="C72" s="89" t="s">
        <v>87</v>
      </c>
      <c r="D72" s="101"/>
      <c r="E72" s="101"/>
      <c r="F72" s="101"/>
      <c r="G72" s="101"/>
      <c r="H72" s="101"/>
      <c r="I72" s="102"/>
    </row>
    <row r="73" spans="1:9" x14ac:dyDescent="0.25">
      <c r="A73" s="212"/>
      <c r="B73" s="213"/>
      <c r="C73" s="89" t="s">
        <v>88</v>
      </c>
      <c r="D73" s="101"/>
      <c r="E73" s="101"/>
      <c r="F73" s="101"/>
      <c r="G73" s="101"/>
      <c r="H73" s="101"/>
      <c r="I73" s="102"/>
    </row>
    <row r="74" spans="1:9" x14ac:dyDescent="0.25">
      <c r="A74" s="212"/>
      <c r="B74" s="213"/>
      <c r="C74" s="94" t="s">
        <v>89</v>
      </c>
      <c r="D74" s="101"/>
      <c r="E74" s="101"/>
      <c r="F74" s="101"/>
      <c r="G74" s="101"/>
      <c r="H74" s="101"/>
      <c r="I74" s="102"/>
    </row>
    <row r="75" spans="1:9" x14ac:dyDescent="0.25">
      <c r="A75" s="212"/>
      <c r="B75" s="213"/>
      <c r="C75" s="94" t="s">
        <v>90</v>
      </c>
      <c r="D75" s="101"/>
      <c r="E75" s="101"/>
      <c r="F75" s="101"/>
      <c r="G75" s="101"/>
      <c r="H75" s="101"/>
      <c r="I75" s="102"/>
    </row>
    <row r="76" spans="1:9" x14ac:dyDescent="0.25">
      <c r="A76" s="212"/>
      <c r="B76" s="213"/>
      <c r="C76" s="89" t="s">
        <v>91</v>
      </c>
      <c r="D76" s="101"/>
      <c r="E76" s="101"/>
      <c r="F76" s="101"/>
      <c r="G76" s="101"/>
      <c r="H76" s="101"/>
      <c r="I76" s="102"/>
    </row>
    <row r="77" spans="1:9" ht="15.75" thickBot="1" x14ac:dyDescent="0.3">
      <c r="A77" s="212"/>
      <c r="B77" s="213"/>
      <c r="C77" s="94" t="s">
        <v>80</v>
      </c>
      <c r="D77" s="101"/>
      <c r="E77" s="101"/>
      <c r="F77" s="101"/>
      <c r="G77" s="101"/>
      <c r="H77" s="101"/>
      <c r="I77" s="102"/>
    </row>
    <row r="78" spans="1:9" ht="15.75" thickBot="1" x14ac:dyDescent="0.3">
      <c r="A78" s="230" t="s">
        <v>92</v>
      </c>
      <c r="B78" s="231"/>
      <c r="C78" s="95" t="s">
        <v>93</v>
      </c>
      <c r="D78" s="96">
        <f t="shared" ref="D78:I78" si="0">SUM(D4:D77)</f>
        <v>52</v>
      </c>
      <c r="E78" s="96">
        <f t="shared" si="0"/>
        <v>52</v>
      </c>
      <c r="F78" s="96">
        <f t="shared" si="0"/>
        <v>47</v>
      </c>
      <c r="G78" s="96">
        <f>Tabla134567810111213141516171819202122232425262728292456789101112131415161718192021222324345678910121314151617181920212223242526272829303123456789101112131415161718192021222324252627282930234567891011121314151617181920212223242526272834567891011121314131[[#Totals],[DIFERENCIA ]]</f>
        <v>2295</v>
      </c>
      <c r="H78" s="96">
        <f t="shared" si="0"/>
        <v>34</v>
      </c>
      <c r="I78" s="97">
        <f t="shared" si="0"/>
        <v>17</v>
      </c>
    </row>
    <row r="79" spans="1:9" ht="15.75" thickBot="1" x14ac:dyDescent="0.3">
      <c r="B79" s="10"/>
      <c r="D79" s="11"/>
      <c r="G79" s="11"/>
      <c r="H79" s="11"/>
      <c r="I79" s="11"/>
    </row>
    <row r="80" spans="1:9" x14ac:dyDescent="0.25">
      <c r="A80" s="10"/>
      <c r="B80" s="1" t="s">
        <v>1</v>
      </c>
      <c r="C80" s="2" t="s">
        <v>94</v>
      </c>
      <c r="D80" s="2" t="s">
        <v>95</v>
      </c>
      <c r="E80" s="2" t="s">
        <v>96</v>
      </c>
      <c r="F80" s="2" t="s">
        <v>97</v>
      </c>
      <c r="G80" s="3" t="s">
        <v>98</v>
      </c>
    </row>
    <row r="81" spans="1:8" x14ac:dyDescent="0.25">
      <c r="B81" s="5">
        <v>1</v>
      </c>
      <c r="C81" s="6" t="s">
        <v>99</v>
      </c>
      <c r="D81" s="101">
        <v>11</v>
      </c>
      <c r="E81" s="101">
        <v>2</v>
      </c>
      <c r="F81" s="101">
        <v>1</v>
      </c>
      <c r="G81" s="102"/>
    </row>
    <row r="82" spans="1:8" x14ac:dyDescent="0.25">
      <c r="B82" s="5">
        <v>2</v>
      </c>
      <c r="C82" s="7" t="s">
        <v>100</v>
      </c>
      <c r="D82" s="101"/>
      <c r="E82" s="101"/>
      <c r="F82" s="101"/>
      <c r="G82" s="102"/>
    </row>
    <row r="83" spans="1:8" x14ac:dyDescent="0.25">
      <c r="B83" s="5">
        <v>3</v>
      </c>
      <c r="C83" s="7" t="s">
        <v>101</v>
      </c>
      <c r="D83" s="101"/>
      <c r="E83" s="101"/>
      <c r="F83" s="101"/>
      <c r="G83" s="102"/>
    </row>
    <row r="84" spans="1:8" x14ac:dyDescent="0.25">
      <c r="B84" s="5">
        <v>4</v>
      </c>
      <c r="C84" s="7" t="s">
        <v>102</v>
      </c>
      <c r="D84" s="101"/>
      <c r="E84" s="101"/>
      <c r="F84" s="101"/>
      <c r="G84" s="102"/>
    </row>
    <row r="85" spans="1:8" x14ac:dyDescent="0.25">
      <c r="B85" s="5">
        <v>5</v>
      </c>
      <c r="C85" s="7" t="s">
        <v>103</v>
      </c>
      <c r="D85" s="101"/>
      <c r="E85" s="101"/>
      <c r="F85" s="101"/>
      <c r="G85" s="102"/>
    </row>
    <row r="86" spans="1:8" x14ac:dyDescent="0.25">
      <c r="B86" s="5">
        <v>6</v>
      </c>
      <c r="C86" s="7" t="s">
        <v>104</v>
      </c>
      <c r="D86" s="101"/>
      <c r="E86" s="101"/>
      <c r="F86" s="101"/>
      <c r="G86" s="102"/>
    </row>
    <row r="87" spans="1:8" x14ac:dyDescent="0.25">
      <c r="B87" s="5">
        <v>7</v>
      </c>
      <c r="C87" s="99" t="s">
        <v>105</v>
      </c>
      <c r="D87" s="101"/>
      <c r="E87" s="101"/>
      <c r="F87" s="101"/>
      <c r="G87" s="102"/>
    </row>
    <row r="88" spans="1:8" x14ac:dyDescent="0.25">
      <c r="B88" s="5">
        <v>8</v>
      </c>
      <c r="C88" s="7" t="s">
        <v>106</v>
      </c>
      <c r="D88" s="101"/>
      <c r="E88" s="101"/>
      <c r="F88" s="101"/>
      <c r="G88" s="102"/>
    </row>
    <row r="89" spans="1:8" x14ac:dyDescent="0.25">
      <c r="B89" s="5">
        <v>9</v>
      </c>
      <c r="C89" s="7" t="s">
        <v>107</v>
      </c>
      <c r="D89" s="101"/>
      <c r="E89" s="101"/>
      <c r="F89" s="101"/>
      <c r="G89" s="102"/>
    </row>
    <row r="90" spans="1:8" ht="14.45" customHeight="1" x14ac:dyDescent="0.25">
      <c r="B90" s="5">
        <v>10</v>
      </c>
      <c r="C90" s="7" t="s">
        <v>108</v>
      </c>
      <c r="D90" s="101"/>
      <c r="E90" s="101"/>
      <c r="F90" s="101"/>
      <c r="G90" s="102"/>
    </row>
    <row r="91" spans="1:8" x14ac:dyDescent="0.25">
      <c r="B91" s="5">
        <v>11</v>
      </c>
      <c r="C91" s="7" t="s">
        <v>109</v>
      </c>
      <c r="D91" s="101"/>
      <c r="E91" s="101"/>
      <c r="F91" s="101"/>
      <c r="G91" s="102"/>
    </row>
    <row r="92" spans="1:8" x14ac:dyDescent="0.25">
      <c r="B92" s="5">
        <v>12</v>
      </c>
      <c r="C92" s="7" t="s">
        <v>110</v>
      </c>
      <c r="D92" s="101"/>
      <c r="E92" s="101"/>
      <c r="F92" s="101"/>
      <c r="G92" s="102"/>
    </row>
    <row r="93" spans="1:8" ht="15.75" thickBot="1" x14ac:dyDescent="0.3">
      <c r="A93" s="10"/>
      <c r="B93" s="5">
        <v>13</v>
      </c>
      <c r="C93" s="99" t="s">
        <v>111</v>
      </c>
      <c r="D93" s="101"/>
      <c r="E93" s="101"/>
      <c r="F93" s="101"/>
      <c r="G93" s="102"/>
    </row>
    <row r="94" spans="1:8" ht="15.75" thickBot="1" x14ac:dyDescent="0.3">
      <c r="B94" s="224" t="s">
        <v>92</v>
      </c>
      <c r="C94" s="225"/>
      <c r="D94" s="8">
        <f>SUM(D81:D93)</f>
        <v>11</v>
      </c>
      <c r="E94" s="8">
        <f t="shared" ref="E94:F94" si="1">SUM(E81:E93)</f>
        <v>2</v>
      </c>
      <c r="F94" s="8">
        <f t="shared" si="1"/>
        <v>1</v>
      </c>
      <c r="G94" s="9">
        <f>SUM(G81:G93)</f>
        <v>0</v>
      </c>
    </row>
    <row r="95" spans="1:8" ht="15.75" thickBot="1" x14ac:dyDescent="0.3">
      <c r="B95" s="10"/>
      <c r="D95" s="11"/>
      <c r="H95" s="11"/>
    </row>
    <row r="96" spans="1:8" ht="21.75" thickBot="1" x14ac:dyDescent="0.3">
      <c r="B96" s="236" t="s">
        <v>112</v>
      </c>
      <c r="C96" s="237"/>
      <c r="D96" s="237"/>
      <c r="E96" s="237"/>
      <c r="F96" s="237"/>
      <c r="G96" s="237"/>
      <c r="H96" s="238"/>
    </row>
    <row r="97" spans="1:9" x14ac:dyDescent="0.25">
      <c r="B97" s="1" t="s">
        <v>1</v>
      </c>
      <c r="C97" s="2" t="s">
        <v>113</v>
      </c>
      <c r="D97" s="3" t="s">
        <v>92</v>
      </c>
      <c r="E97" s="100" t="s">
        <v>114</v>
      </c>
      <c r="F97" s="78" t="s">
        <v>92</v>
      </c>
      <c r="G97" s="78" t="s">
        <v>115</v>
      </c>
      <c r="H97" s="78" t="s">
        <v>92</v>
      </c>
      <c r="I97" s="98"/>
    </row>
    <row r="98" spans="1:9" x14ac:dyDescent="0.25">
      <c r="B98" s="5">
        <v>1</v>
      </c>
      <c r="C98" s="12" t="s">
        <v>116</v>
      </c>
      <c r="D98" s="102">
        <v>17</v>
      </c>
      <c r="E98" s="13" t="s">
        <v>114</v>
      </c>
      <c r="F98" s="102"/>
      <c r="G98" s="14" t="s">
        <v>115</v>
      </c>
      <c r="H98" s="102"/>
      <c r="I98" s="98"/>
    </row>
    <row r="99" spans="1:9" x14ac:dyDescent="0.25">
      <c r="A99" s="10"/>
      <c r="B99" s="5">
        <v>2</v>
      </c>
      <c r="C99" s="12" t="s">
        <v>117</v>
      </c>
      <c r="D99" s="102"/>
      <c r="E99" s="13" t="s">
        <v>118</v>
      </c>
      <c r="F99" s="102"/>
      <c r="G99" s="14" t="s">
        <v>119</v>
      </c>
      <c r="H99" s="102"/>
      <c r="I99" s="98"/>
    </row>
    <row r="100" spans="1:9" x14ac:dyDescent="0.25">
      <c r="B100" s="5">
        <v>3</v>
      </c>
      <c r="C100" s="12" t="s">
        <v>120</v>
      </c>
      <c r="D100" s="102"/>
      <c r="E100" s="13" t="s">
        <v>121</v>
      </c>
      <c r="F100" s="102"/>
      <c r="G100" s="14" t="s">
        <v>122</v>
      </c>
      <c r="H100" s="102"/>
      <c r="I100" s="98"/>
    </row>
    <row r="101" spans="1:9" x14ac:dyDescent="0.25">
      <c r="B101" s="5">
        <v>4</v>
      </c>
      <c r="C101" s="12" t="s">
        <v>123</v>
      </c>
      <c r="D101" s="102"/>
      <c r="E101" s="13" t="s">
        <v>124</v>
      </c>
      <c r="F101" s="102"/>
      <c r="G101" s="14" t="s">
        <v>125</v>
      </c>
      <c r="H101" s="102"/>
      <c r="I101" s="98"/>
    </row>
    <row r="102" spans="1:9" x14ac:dyDescent="0.25">
      <c r="B102" s="5">
        <v>5</v>
      </c>
      <c r="C102" s="12" t="s">
        <v>126</v>
      </c>
      <c r="D102" s="102"/>
      <c r="E102" s="13" t="s">
        <v>127</v>
      </c>
      <c r="F102" s="102"/>
      <c r="G102" s="14" t="s">
        <v>128</v>
      </c>
      <c r="H102" s="102"/>
      <c r="I102" s="98"/>
    </row>
    <row r="103" spans="1:9" x14ac:dyDescent="0.25">
      <c r="B103" s="5">
        <v>6</v>
      </c>
      <c r="C103" s="12" t="s">
        <v>129</v>
      </c>
      <c r="D103" s="102"/>
      <c r="E103" s="13" t="s">
        <v>130</v>
      </c>
      <c r="F103" s="102"/>
      <c r="G103" s="14" t="s">
        <v>131</v>
      </c>
      <c r="H103" s="102"/>
      <c r="I103" s="98"/>
    </row>
    <row r="104" spans="1:9" ht="30" x14ac:dyDescent="0.25">
      <c r="B104" s="5">
        <v>7</v>
      </c>
      <c r="C104" s="12" t="s">
        <v>132</v>
      </c>
      <c r="D104" s="102"/>
      <c r="E104" s="13" t="s">
        <v>133</v>
      </c>
      <c r="F104" s="102"/>
      <c r="G104" s="14" t="s">
        <v>134</v>
      </c>
      <c r="H104" s="102"/>
      <c r="I104" s="98"/>
    </row>
    <row r="105" spans="1:9" ht="30.75" thickBot="1" x14ac:dyDescent="0.3">
      <c r="B105" s="5">
        <v>8</v>
      </c>
      <c r="C105" s="12" t="s">
        <v>135</v>
      </c>
      <c r="D105" s="102"/>
      <c r="E105" s="15" t="s">
        <v>136</v>
      </c>
      <c r="F105" s="102"/>
      <c r="G105" s="16" t="s">
        <v>137</v>
      </c>
      <c r="H105" s="102"/>
      <c r="I105" s="98"/>
    </row>
    <row r="106" spans="1:9" ht="15.75" thickBot="1" x14ac:dyDescent="0.3">
      <c r="B106" s="5">
        <v>9</v>
      </c>
      <c r="C106" s="12" t="s">
        <v>138</v>
      </c>
      <c r="D106" s="102"/>
      <c r="E106" s="17" t="s">
        <v>92</v>
      </c>
      <c r="F106" s="18">
        <f>SUM(F98:F105)</f>
        <v>0</v>
      </c>
      <c r="G106" s="19" t="s">
        <v>92</v>
      </c>
      <c r="H106" s="18">
        <f>SUM(H98:H105)</f>
        <v>0</v>
      </c>
      <c r="I106" s="98"/>
    </row>
    <row r="107" spans="1:9" x14ac:dyDescent="0.25">
      <c r="B107" s="5">
        <v>10</v>
      </c>
      <c r="C107" s="12" t="s">
        <v>139</v>
      </c>
      <c r="D107" s="102"/>
      <c r="H107" s="11"/>
      <c r="I107" s="98"/>
    </row>
    <row r="108" spans="1:9" x14ac:dyDescent="0.25">
      <c r="B108" s="5">
        <v>11</v>
      </c>
      <c r="C108" s="12" t="s">
        <v>140</v>
      </c>
      <c r="D108" s="102"/>
      <c r="H108" s="11"/>
      <c r="I108" s="98"/>
    </row>
    <row r="109" spans="1:9" x14ac:dyDescent="0.25">
      <c r="B109" s="5">
        <v>12</v>
      </c>
      <c r="C109" s="12" t="s">
        <v>141</v>
      </c>
      <c r="D109" s="102"/>
      <c r="H109" s="11"/>
      <c r="I109" s="98"/>
    </row>
    <row r="110" spans="1:9" ht="15.75" thickBot="1" x14ac:dyDescent="0.3">
      <c r="B110" s="230" t="s">
        <v>92</v>
      </c>
      <c r="C110" s="231"/>
      <c r="D110" s="20">
        <f>SUM(D98:D109)</f>
        <v>17</v>
      </c>
      <c r="H110" s="11"/>
      <c r="I110" s="98"/>
    </row>
    <row r="111" spans="1:9" ht="15.75" thickBot="1" x14ac:dyDescent="0.3">
      <c r="H111" s="11"/>
      <c r="I111" s="98"/>
    </row>
    <row r="112" spans="1:9" x14ac:dyDescent="0.25">
      <c r="B112" s="78" t="s">
        <v>1</v>
      </c>
      <c r="C112" s="78" t="s">
        <v>142</v>
      </c>
      <c r="D112" s="78" t="s">
        <v>92</v>
      </c>
      <c r="H112" s="11"/>
      <c r="I112" s="98"/>
    </row>
    <row r="113" spans="1:10" x14ac:dyDescent="0.25">
      <c r="B113" s="21">
        <v>1</v>
      </c>
      <c r="C113" s="22" t="s">
        <v>143</v>
      </c>
      <c r="D113" s="102"/>
      <c r="H113" s="11"/>
      <c r="I113" s="98"/>
    </row>
    <row r="114" spans="1:10" x14ac:dyDescent="0.25">
      <c r="B114" s="21">
        <v>2</v>
      </c>
      <c r="C114" s="22" t="s">
        <v>144</v>
      </c>
      <c r="D114" s="102"/>
      <c r="H114" s="11"/>
      <c r="I114" s="98"/>
    </row>
    <row r="115" spans="1:10" x14ac:dyDescent="0.25">
      <c r="B115" s="21">
        <v>3</v>
      </c>
      <c r="C115" s="22" t="s">
        <v>145</v>
      </c>
      <c r="D115" s="102"/>
      <c r="H115" s="11"/>
      <c r="I115" s="98"/>
    </row>
    <row r="116" spans="1:10" ht="15.75" thickBot="1" x14ac:dyDescent="0.3">
      <c r="B116" s="23">
        <v>4</v>
      </c>
      <c r="C116" s="24" t="s">
        <v>146</v>
      </c>
      <c r="D116" s="102"/>
      <c r="H116" s="11"/>
      <c r="I116" s="98"/>
    </row>
    <row r="117" spans="1:10" ht="15.75" thickBot="1" x14ac:dyDescent="0.3">
      <c r="A117" s="30"/>
      <c r="B117" s="232" t="s">
        <v>92</v>
      </c>
      <c r="C117" s="239"/>
      <c r="D117" s="18">
        <f>SUM(D113:D116)</f>
        <v>0</v>
      </c>
      <c r="H117" s="11"/>
      <c r="I117" s="98"/>
    </row>
    <row r="118" spans="1:10" ht="15.75" thickBot="1" x14ac:dyDescent="0.3">
      <c r="B118" s="10"/>
      <c r="D118" s="11"/>
      <c r="H118" s="11"/>
      <c r="I118" s="98"/>
    </row>
    <row r="119" spans="1:10" x14ac:dyDescent="0.25">
      <c r="A119" s="10"/>
      <c r="B119" s="1" t="s">
        <v>1</v>
      </c>
      <c r="C119" s="2" t="s">
        <v>23</v>
      </c>
      <c r="D119" s="3" t="s">
        <v>4</v>
      </c>
      <c r="F119" s="1" t="s">
        <v>1</v>
      </c>
      <c r="G119" s="2" t="s">
        <v>23</v>
      </c>
      <c r="H119" s="3" t="s">
        <v>4</v>
      </c>
      <c r="I119" s="98"/>
    </row>
    <row r="120" spans="1:10" x14ac:dyDescent="0.25">
      <c r="B120" s="5">
        <v>1</v>
      </c>
      <c r="C120" s="7" t="s">
        <v>147</v>
      </c>
      <c r="D120" s="102">
        <v>9</v>
      </c>
      <c r="F120" s="5">
        <v>1</v>
      </c>
      <c r="G120" s="7" t="s">
        <v>148</v>
      </c>
      <c r="H120" s="102">
        <v>11</v>
      </c>
      <c r="I120" s="11"/>
    </row>
    <row r="121" spans="1:10" x14ac:dyDescent="0.25">
      <c r="B121" s="5">
        <v>2</v>
      </c>
      <c r="C121" s="7" t="s">
        <v>149</v>
      </c>
      <c r="D121" s="102"/>
      <c r="F121" s="5">
        <v>2</v>
      </c>
      <c r="G121" s="7" t="s">
        <v>150</v>
      </c>
      <c r="H121" s="102">
        <v>4</v>
      </c>
      <c r="I121" s="11"/>
    </row>
    <row r="122" spans="1:10" ht="15.75" thickBot="1" x14ac:dyDescent="0.3">
      <c r="B122" s="25">
        <v>3</v>
      </c>
      <c r="C122" s="26" t="s">
        <v>151</v>
      </c>
      <c r="D122" s="102"/>
      <c r="F122" s="25">
        <v>3</v>
      </c>
      <c r="G122" s="27" t="s">
        <v>152</v>
      </c>
      <c r="H122" s="102"/>
      <c r="I122" s="11"/>
    </row>
    <row r="123" spans="1:10" ht="15.75" thickBot="1" x14ac:dyDescent="0.3">
      <c r="B123" s="232" t="s">
        <v>92</v>
      </c>
      <c r="C123" s="233"/>
      <c r="D123" s="9">
        <f>SUM(D120:D122)</f>
        <v>9</v>
      </c>
      <c r="F123" s="224" t="s">
        <v>92</v>
      </c>
      <c r="G123" s="225"/>
      <c r="H123" s="9">
        <f>SUM(H120:H122)</f>
        <v>15</v>
      </c>
      <c r="I123" s="11"/>
    </row>
    <row r="124" spans="1:10" ht="15.75" thickBot="1" x14ac:dyDescent="0.3">
      <c r="D124" s="4" t="b">
        <f>IF(D123=D143,TRUE)</f>
        <v>1</v>
      </c>
      <c r="H124" s="11"/>
      <c r="I124" s="11"/>
    </row>
    <row r="125" spans="1:10" x14ac:dyDescent="0.25">
      <c r="B125" s="1" t="s">
        <v>1</v>
      </c>
      <c r="C125" s="2" t="s">
        <v>23</v>
      </c>
      <c r="D125" s="2" t="s">
        <v>4</v>
      </c>
      <c r="E125" s="2" t="s">
        <v>153</v>
      </c>
      <c r="F125" s="2" t="s">
        <v>154</v>
      </c>
      <c r="G125" s="2" t="s">
        <v>155</v>
      </c>
      <c r="H125" s="3" t="s">
        <v>156</v>
      </c>
      <c r="I125" s="11"/>
    </row>
    <row r="126" spans="1:10" x14ac:dyDescent="0.25">
      <c r="A126" s="30"/>
      <c r="B126" s="5">
        <v>1</v>
      </c>
      <c r="C126" s="7" t="s">
        <v>157</v>
      </c>
      <c r="D126" s="101"/>
      <c r="E126" s="101"/>
      <c r="F126" s="101"/>
      <c r="G126" s="101"/>
      <c r="H126" s="102"/>
      <c r="I126" s="10"/>
      <c r="J126" s="30"/>
    </row>
    <row r="127" spans="1:10" x14ac:dyDescent="0.25">
      <c r="B127" s="5">
        <v>2</v>
      </c>
      <c r="C127" s="7" t="s">
        <v>158</v>
      </c>
      <c r="D127" s="101"/>
      <c r="E127" s="101"/>
      <c r="F127" s="101"/>
      <c r="G127" s="101"/>
      <c r="H127" s="102"/>
      <c r="I127" s="11"/>
    </row>
    <row r="128" spans="1:10" x14ac:dyDescent="0.25">
      <c r="A128" s="10"/>
      <c r="B128" s="5">
        <v>3</v>
      </c>
      <c r="C128" s="7" t="s">
        <v>159</v>
      </c>
      <c r="D128" s="101"/>
      <c r="E128" s="101"/>
      <c r="F128" s="101"/>
      <c r="G128" s="101"/>
      <c r="H128" s="102"/>
      <c r="I128" s="11"/>
    </row>
    <row r="129" spans="1:9" x14ac:dyDescent="0.25">
      <c r="B129" s="5">
        <v>4</v>
      </c>
      <c r="C129" s="7" t="s">
        <v>160</v>
      </c>
      <c r="D129" s="101"/>
      <c r="E129" s="101"/>
      <c r="F129" s="101"/>
      <c r="G129" s="101"/>
      <c r="H129" s="102"/>
      <c r="I129" s="11"/>
    </row>
    <row r="130" spans="1:9" x14ac:dyDescent="0.25">
      <c r="B130" s="5">
        <v>5</v>
      </c>
      <c r="C130" s="7" t="s">
        <v>161</v>
      </c>
      <c r="D130" s="101">
        <v>1</v>
      </c>
      <c r="E130" s="101"/>
      <c r="F130" s="101"/>
      <c r="G130" s="101"/>
      <c r="H130" s="102"/>
      <c r="I130" s="11"/>
    </row>
    <row r="131" spans="1:9" x14ac:dyDescent="0.25">
      <c r="B131" s="5">
        <v>6</v>
      </c>
      <c r="C131" s="7" t="s">
        <v>162</v>
      </c>
      <c r="D131" s="101"/>
      <c r="E131" s="101"/>
      <c r="F131" s="101"/>
      <c r="G131" s="101"/>
      <c r="H131" s="102"/>
      <c r="I131" s="11"/>
    </row>
    <row r="132" spans="1:9" x14ac:dyDescent="0.25">
      <c r="B132" s="5">
        <v>7</v>
      </c>
      <c r="C132" s="7" t="s">
        <v>163</v>
      </c>
      <c r="D132" s="101"/>
      <c r="E132" s="101"/>
      <c r="F132" s="101"/>
      <c r="G132" s="101"/>
      <c r="H132" s="102"/>
      <c r="I132" s="11"/>
    </row>
    <row r="133" spans="1:9" x14ac:dyDescent="0.25">
      <c r="B133" s="5">
        <v>8</v>
      </c>
      <c r="C133" s="7" t="s">
        <v>164</v>
      </c>
      <c r="D133" s="101"/>
      <c r="E133" s="101"/>
      <c r="F133" s="101"/>
      <c r="G133" s="101"/>
      <c r="H133" s="102"/>
    </row>
    <row r="134" spans="1:9" x14ac:dyDescent="0.25">
      <c r="A134" s="10"/>
      <c r="B134" s="5">
        <v>9</v>
      </c>
      <c r="C134" s="7" t="s">
        <v>165</v>
      </c>
      <c r="D134" s="101">
        <v>1</v>
      </c>
      <c r="E134" s="101"/>
      <c r="F134" s="101"/>
      <c r="G134" s="101"/>
      <c r="H134" s="102"/>
      <c r="I134" s="11"/>
    </row>
    <row r="135" spans="1:9" x14ac:dyDescent="0.25">
      <c r="B135" s="5">
        <v>10</v>
      </c>
      <c r="C135" s="7" t="s">
        <v>166</v>
      </c>
      <c r="D135" s="101"/>
      <c r="E135" s="101"/>
      <c r="F135" s="101"/>
      <c r="G135" s="101"/>
      <c r="H135" s="102"/>
      <c r="I135" s="11"/>
    </row>
    <row r="136" spans="1:9" x14ac:dyDescent="0.25">
      <c r="B136" s="5">
        <v>11</v>
      </c>
      <c r="C136" s="7" t="s">
        <v>167</v>
      </c>
      <c r="D136" s="101">
        <v>1</v>
      </c>
      <c r="E136" s="101"/>
      <c r="F136" s="101"/>
      <c r="G136" s="101"/>
      <c r="H136" s="102"/>
      <c r="I136" s="11"/>
    </row>
    <row r="137" spans="1:9" x14ac:dyDescent="0.25">
      <c r="B137" s="5">
        <v>12</v>
      </c>
      <c r="C137" s="7" t="s">
        <v>168</v>
      </c>
      <c r="D137" s="101">
        <v>1</v>
      </c>
      <c r="E137" s="101"/>
      <c r="F137" s="101"/>
      <c r="G137" s="101"/>
      <c r="H137" s="102"/>
      <c r="I137" s="11"/>
    </row>
    <row r="138" spans="1:9" x14ac:dyDescent="0.25">
      <c r="B138" s="5">
        <v>13</v>
      </c>
      <c r="C138" s="7" t="s">
        <v>169</v>
      </c>
      <c r="D138" s="101">
        <v>3</v>
      </c>
      <c r="E138" s="101"/>
      <c r="F138" s="101"/>
      <c r="G138" s="101"/>
      <c r="H138" s="102"/>
      <c r="I138" s="11"/>
    </row>
    <row r="139" spans="1:9" x14ac:dyDescent="0.25">
      <c r="B139" s="5">
        <v>14</v>
      </c>
      <c r="C139" s="7" t="s">
        <v>170</v>
      </c>
      <c r="D139" s="101">
        <v>1</v>
      </c>
      <c r="E139" s="101"/>
      <c r="F139" s="101"/>
      <c r="G139" s="101"/>
      <c r="H139" s="102"/>
      <c r="I139" s="11"/>
    </row>
    <row r="140" spans="1:9" x14ac:dyDescent="0.25">
      <c r="B140" s="5">
        <v>15</v>
      </c>
      <c r="C140" s="7" t="s">
        <v>171</v>
      </c>
      <c r="D140" s="101"/>
      <c r="E140" s="101"/>
      <c r="F140" s="101"/>
      <c r="G140" s="101"/>
      <c r="H140" s="102"/>
      <c r="I140" s="11"/>
    </row>
    <row r="141" spans="1:9" x14ac:dyDescent="0.25">
      <c r="B141" s="5">
        <v>16</v>
      </c>
      <c r="C141" s="7" t="s">
        <v>172</v>
      </c>
      <c r="D141" s="101"/>
      <c r="E141" s="101"/>
      <c r="F141" s="101"/>
      <c r="G141" s="101"/>
      <c r="H141" s="102"/>
      <c r="I141" s="11"/>
    </row>
    <row r="142" spans="1:9" ht="15.75" thickBot="1" x14ac:dyDescent="0.3">
      <c r="B142" s="25">
        <v>17</v>
      </c>
      <c r="C142" s="26" t="s">
        <v>173</v>
      </c>
      <c r="D142" s="101">
        <v>1</v>
      </c>
      <c r="E142" s="101"/>
      <c r="F142" s="101"/>
      <c r="G142" s="101"/>
      <c r="H142" s="102"/>
      <c r="I142" s="11"/>
    </row>
    <row r="143" spans="1:9" ht="15.75" thickBot="1" x14ac:dyDescent="0.3">
      <c r="B143" s="232" t="s">
        <v>92</v>
      </c>
      <c r="C143" s="233"/>
      <c r="D143" s="8">
        <f>SUM(D126:D142)</f>
        <v>9</v>
      </c>
      <c r="E143" s="8">
        <f>SUM(E126:E142)</f>
        <v>0</v>
      </c>
      <c r="F143" s="8">
        <f>SUM(F126:F142)</f>
        <v>0</v>
      </c>
      <c r="G143" s="8">
        <f>SUM(G126:G142)</f>
        <v>0</v>
      </c>
      <c r="H143" s="9">
        <f>SUM(H126:H142)</f>
        <v>0</v>
      </c>
      <c r="I143" s="11"/>
    </row>
    <row r="144" spans="1:9" ht="15.75" thickBot="1" x14ac:dyDescent="0.3">
      <c r="B144" s="10"/>
      <c r="D144" s="11" t="b">
        <f>IF(D143=D123,TRUE)</f>
        <v>1</v>
      </c>
      <c r="H144" s="11"/>
      <c r="I144" s="11"/>
    </row>
    <row r="145" spans="1:9" ht="21.6" customHeight="1" x14ac:dyDescent="0.25">
      <c r="B145" s="1" t="s">
        <v>1</v>
      </c>
      <c r="C145" s="2" t="s">
        <v>23</v>
      </c>
      <c r="D145" s="3" t="s">
        <v>4</v>
      </c>
      <c r="F145" s="1" t="s">
        <v>1</v>
      </c>
      <c r="G145" s="2" t="s">
        <v>23</v>
      </c>
      <c r="H145" s="3" t="s">
        <v>4</v>
      </c>
      <c r="I145" s="11"/>
    </row>
    <row r="146" spans="1:9" x14ac:dyDescent="0.25">
      <c r="B146" s="5">
        <v>1</v>
      </c>
      <c r="C146" s="7" t="s">
        <v>174</v>
      </c>
      <c r="D146" s="102"/>
      <c r="F146" s="5">
        <v>1</v>
      </c>
      <c r="G146" s="7" t="s">
        <v>175</v>
      </c>
      <c r="H146" s="163">
        <v>127000</v>
      </c>
      <c r="I146" s="11"/>
    </row>
    <row r="147" spans="1:9" x14ac:dyDescent="0.25">
      <c r="B147" s="5">
        <v>2</v>
      </c>
      <c r="C147" s="7" t="s">
        <v>176</v>
      </c>
      <c r="D147" s="102">
        <v>1</v>
      </c>
      <c r="F147" s="5">
        <v>2</v>
      </c>
      <c r="G147" s="7" t="s">
        <v>177</v>
      </c>
      <c r="H147" s="163"/>
      <c r="I147" s="11"/>
    </row>
    <row r="148" spans="1:9" ht="15.75" thickBot="1" x14ac:dyDescent="0.3">
      <c r="B148" s="5">
        <v>3</v>
      </c>
      <c r="C148" s="7" t="s">
        <v>178</v>
      </c>
      <c r="D148" s="102"/>
      <c r="F148" s="25">
        <v>3</v>
      </c>
      <c r="G148" s="26" t="s">
        <v>179</v>
      </c>
      <c r="H148" s="102"/>
      <c r="I148" s="11"/>
    </row>
    <row r="149" spans="1:9" ht="15.75" thickBot="1" x14ac:dyDescent="0.3">
      <c r="B149" s="5">
        <v>4</v>
      </c>
      <c r="C149" s="7" t="s">
        <v>180</v>
      </c>
      <c r="D149" s="102">
        <v>4</v>
      </c>
      <c r="F149" s="232" t="s">
        <v>92</v>
      </c>
      <c r="G149" s="233"/>
      <c r="H149" s="28">
        <f>SUM(H146:H148)</f>
        <v>127000</v>
      </c>
      <c r="I149" s="11"/>
    </row>
    <row r="150" spans="1:9" x14ac:dyDescent="0.25">
      <c r="B150" s="5">
        <v>5</v>
      </c>
      <c r="C150" s="7" t="s">
        <v>181</v>
      </c>
      <c r="D150" s="102">
        <v>2</v>
      </c>
      <c r="H150" s="11"/>
      <c r="I150" s="11"/>
    </row>
    <row r="151" spans="1:9" x14ac:dyDescent="0.25">
      <c r="A151" s="10"/>
      <c r="B151" s="25">
        <v>6</v>
      </c>
      <c r="C151" s="26" t="s">
        <v>182</v>
      </c>
      <c r="D151" s="102">
        <v>1</v>
      </c>
      <c r="H151" s="11"/>
    </row>
    <row r="152" spans="1:9" ht="15.75" thickBot="1" x14ac:dyDescent="0.3">
      <c r="A152" s="10"/>
      <c r="B152" s="29">
        <v>7</v>
      </c>
      <c r="C152" s="26" t="s">
        <v>183</v>
      </c>
      <c r="D152" s="105">
        <v>1</v>
      </c>
      <c r="H152" s="11"/>
    </row>
    <row r="153" spans="1:9" ht="15.75" thickBot="1" x14ac:dyDescent="0.3">
      <c r="A153" s="10"/>
      <c r="B153" s="224" t="s">
        <v>92</v>
      </c>
      <c r="C153" s="225"/>
      <c r="D153" s="9">
        <f>SUM(D146:D152)</f>
        <v>9</v>
      </c>
      <c r="E153" s="30"/>
      <c r="F153" s="30"/>
      <c r="H153" s="10"/>
    </row>
    <row r="154" spans="1:9" ht="15.75" thickBot="1" x14ac:dyDescent="0.3">
      <c r="B154" s="10"/>
      <c r="D154" s="11" t="b">
        <f>IF(D153=D143,TRUE)</f>
        <v>1</v>
      </c>
      <c r="H154" s="11"/>
    </row>
    <row r="155" spans="1:9" ht="28.9" customHeight="1" x14ac:dyDescent="0.25">
      <c r="B155" s="1" t="s">
        <v>1</v>
      </c>
      <c r="C155" s="2" t="s">
        <v>23</v>
      </c>
      <c r="D155" s="3" t="s">
        <v>4</v>
      </c>
      <c r="F155" s="1" t="s">
        <v>1</v>
      </c>
      <c r="G155" s="2" t="s">
        <v>23</v>
      </c>
      <c r="H155" s="3" t="s">
        <v>4</v>
      </c>
    </row>
    <row r="156" spans="1:9" ht="14.45" customHeight="1" x14ac:dyDescent="0.25">
      <c r="B156" s="5">
        <v>1</v>
      </c>
      <c r="C156" s="7" t="s">
        <v>184</v>
      </c>
      <c r="D156" s="102"/>
      <c r="F156" s="5">
        <v>1</v>
      </c>
      <c r="G156" s="7" t="s">
        <v>185</v>
      </c>
      <c r="H156" s="102">
        <v>14</v>
      </c>
    </row>
    <row r="157" spans="1:9" ht="30" x14ac:dyDescent="0.25">
      <c r="B157" s="5">
        <v>2</v>
      </c>
      <c r="C157" s="7" t="s">
        <v>186</v>
      </c>
      <c r="D157" s="102"/>
      <c r="F157" s="5">
        <v>2</v>
      </c>
      <c r="G157" s="7" t="s">
        <v>187</v>
      </c>
      <c r="H157" s="102">
        <v>1</v>
      </c>
    </row>
    <row r="158" spans="1:9" x14ac:dyDescent="0.25">
      <c r="B158" s="5">
        <v>3</v>
      </c>
      <c r="C158" s="7" t="s">
        <v>188</v>
      </c>
      <c r="D158" s="102">
        <v>7</v>
      </c>
      <c r="F158" s="5">
        <v>3</v>
      </c>
      <c r="G158" s="7" t="s">
        <v>189</v>
      </c>
      <c r="H158" s="102">
        <v>2</v>
      </c>
    </row>
    <row r="159" spans="1:9" ht="15.75" thickBot="1" x14ac:dyDescent="0.3">
      <c r="B159" s="5">
        <v>4</v>
      </c>
      <c r="C159" s="7" t="s">
        <v>190</v>
      </c>
      <c r="D159" s="102">
        <v>5</v>
      </c>
      <c r="F159" s="31">
        <v>4</v>
      </c>
      <c r="G159" s="32" t="s">
        <v>191</v>
      </c>
      <c r="H159" s="130"/>
    </row>
    <row r="160" spans="1:9" ht="15.75" thickBot="1" x14ac:dyDescent="0.3">
      <c r="B160" s="5">
        <v>5</v>
      </c>
      <c r="C160" s="7" t="s">
        <v>192</v>
      </c>
      <c r="D160" s="102">
        <v>1</v>
      </c>
    </row>
    <row r="161" spans="1:9" x14ac:dyDescent="0.25">
      <c r="B161" s="5">
        <v>6</v>
      </c>
      <c r="C161" s="7" t="s">
        <v>193</v>
      </c>
      <c r="D161" s="102"/>
      <c r="F161" s="79" t="s">
        <v>1</v>
      </c>
      <c r="G161" s="80" t="s">
        <v>194</v>
      </c>
      <c r="H161" s="81" t="s">
        <v>4</v>
      </c>
      <c r="I161" s="11"/>
    </row>
    <row r="162" spans="1:9" x14ac:dyDescent="0.25">
      <c r="B162" s="5">
        <v>7</v>
      </c>
      <c r="C162" s="7" t="s">
        <v>195</v>
      </c>
      <c r="D162" s="102"/>
      <c r="F162" s="5">
        <v>1</v>
      </c>
      <c r="G162" s="7" t="s">
        <v>196</v>
      </c>
      <c r="H162" s="102">
        <v>1</v>
      </c>
      <c r="I162" s="11"/>
    </row>
    <row r="163" spans="1:9" x14ac:dyDescent="0.25">
      <c r="B163" s="5">
        <v>8</v>
      </c>
      <c r="C163" s="7" t="s">
        <v>197</v>
      </c>
      <c r="D163" s="102"/>
      <c r="F163" s="5">
        <v>2</v>
      </c>
      <c r="G163" s="7" t="s">
        <v>198</v>
      </c>
      <c r="H163" s="102">
        <v>3</v>
      </c>
      <c r="I163" s="11"/>
    </row>
    <row r="164" spans="1:9" x14ac:dyDescent="0.25">
      <c r="B164" s="5">
        <v>9</v>
      </c>
      <c r="C164" s="7" t="s">
        <v>199</v>
      </c>
      <c r="D164" s="102"/>
      <c r="F164" s="5">
        <v>3</v>
      </c>
      <c r="G164" s="7" t="s">
        <v>200</v>
      </c>
      <c r="H164" s="102"/>
      <c r="I164" s="11"/>
    </row>
    <row r="165" spans="1:9" ht="15.75" thickBot="1" x14ac:dyDescent="0.3">
      <c r="B165" s="5">
        <v>10</v>
      </c>
      <c r="C165" s="7" t="s">
        <v>201</v>
      </c>
      <c r="D165" s="102">
        <v>1</v>
      </c>
      <c r="F165" s="31">
        <v>4</v>
      </c>
      <c r="G165" s="32" t="s">
        <v>202</v>
      </c>
      <c r="H165" s="102"/>
      <c r="I165" s="11"/>
    </row>
    <row r="166" spans="1:9" ht="15.75" thickBot="1" x14ac:dyDescent="0.3">
      <c r="B166" s="5">
        <v>11</v>
      </c>
      <c r="C166" s="7" t="s">
        <v>203</v>
      </c>
      <c r="D166" s="102"/>
      <c r="F166" s="234" t="s">
        <v>92</v>
      </c>
      <c r="G166" s="235"/>
      <c r="H166" s="33">
        <f>SUM(H162:H165)</f>
        <v>4</v>
      </c>
      <c r="I166" s="11"/>
    </row>
    <row r="167" spans="1:9" ht="15.75" thickBot="1" x14ac:dyDescent="0.3">
      <c r="B167" s="5">
        <v>12</v>
      </c>
      <c r="C167" s="7" t="s">
        <v>204</v>
      </c>
      <c r="D167" s="102">
        <v>2</v>
      </c>
      <c r="F167" s="10"/>
      <c r="H167" s="11"/>
      <c r="I167" s="11"/>
    </row>
    <row r="168" spans="1:9" x14ac:dyDescent="0.25">
      <c r="B168" s="5">
        <v>13</v>
      </c>
      <c r="C168" s="7" t="s">
        <v>205</v>
      </c>
      <c r="D168" s="102"/>
      <c r="F168" s="79" t="s">
        <v>1</v>
      </c>
      <c r="G168" s="80" t="s">
        <v>206</v>
      </c>
      <c r="H168" s="81" t="s">
        <v>4</v>
      </c>
      <c r="I168" s="11"/>
    </row>
    <row r="169" spans="1:9" ht="15.75" thickBot="1" x14ac:dyDescent="0.3">
      <c r="A169" s="10"/>
      <c r="B169" s="5">
        <v>14</v>
      </c>
      <c r="C169" s="7" t="s">
        <v>207</v>
      </c>
      <c r="D169" s="102"/>
      <c r="F169" s="31">
        <v>1</v>
      </c>
      <c r="G169" s="32" t="s">
        <v>208</v>
      </c>
      <c r="H169" s="130"/>
      <c r="I169" s="11"/>
    </row>
    <row r="170" spans="1:9" ht="15.75" thickBot="1" x14ac:dyDescent="0.3">
      <c r="B170" s="31">
        <v>15</v>
      </c>
      <c r="C170" s="32" t="s">
        <v>209</v>
      </c>
      <c r="D170" s="130"/>
      <c r="H170" s="11"/>
      <c r="I170" s="11"/>
    </row>
    <row r="171" spans="1:9" x14ac:dyDescent="0.25">
      <c r="H171" s="11"/>
      <c r="I171" s="11"/>
    </row>
    <row r="172" spans="1:9" x14ac:dyDescent="0.25">
      <c r="H172" s="11"/>
      <c r="I172" s="11"/>
    </row>
    <row r="173" spans="1:9" x14ac:dyDescent="0.25">
      <c r="H173" s="11"/>
      <c r="I173" s="11"/>
    </row>
    <row r="174" spans="1:9" x14ac:dyDescent="0.25">
      <c r="H174" s="11"/>
      <c r="I174" s="11"/>
    </row>
    <row r="175" spans="1:9" x14ac:dyDescent="0.25">
      <c r="H175" s="11"/>
      <c r="I175" s="11"/>
    </row>
    <row r="176" spans="1:9" x14ac:dyDescent="0.25">
      <c r="A176" s="10"/>
      <c r="H176" s="11"/>
      <c r="I176" s="11"/>
    </row>
    <row r="177" spans="2:9" x14ac:dyDescent="0.25">
      <c r="H177" s="11"/>
      <c r="I177" s="11"/>
    </row>
    <row r="178" spans="2:9" x14ac:dyDescent="0.25">
      <c r="B178" s="10"/>
      <c r="D178" s="11"/>
      <c r="H178" s="11"/>
      <c r="I178" s="11"/>
    </row>
    <row r="179" spans="2:9" x14ac:dyDescent="0.25">
      <c r="H179" s="11"/>
      <c r="I179" s="11"/>
    </row>
    <row r="180" spans="2:9" x14ac:dyDescent="0.25">
      <c r="B180" s="10"/>
      <c r="D180" s="11"/>
      <c r="H180" s="11"/>
      <c r="I180" s="11"/>
    </row>
  </sheetData>
  <sheetProtection algorithmName="SHA-512" hashValue="49LGWa+EVgtN8a6N2eTAUvqnWtgWYCIJgPJwcSiPiKc7NwYAvl+1Li3fliJIY46xIRS876jiq8f69X1EsnG5nw==" saltValue="68FF3XCJXHBQwuZfuDZYuA==" spinCount="100000" sheet="1" objects="1" scenarios="1" selectLockedCells="1"/>
  <mergeCells count="33">
    <mergeCell ref="F149:G149"/>
    <mergeCell ref="B153:C153"/>
    <mergeCell ref="F166:G166"/>
    <mergeCell ref="B96:H96"/>
    <mergeCell ref="B110:C110"/>
    <mergeCell ref="B117:C117"/>
    <mergeCell ref="B123:C123"/>
    <mergeCell ref="F123:G123"/>
    <mergeCell ref="B143:C143"/>
    <mergeCell ref="B94:C94"/>
    <mergeCell ref="A47:A51"/>
    <mergeCell ref="B47:B51"/>
    <mergeCell ref="A52:A59"/>
    <mergeCell ref="B52:B59"/>
    <mergeCell ref="A60:A66"/>
    <mergeCell ref="B60:B66"/>
    <mergeCell ref="A67:A70"/>
    <mergeCell ref="B67:B70"/>
    <mergeCell ref="A71:A77"/>
    <mergeCell ref="B71:B77"/>
    <mergeCell ref="A78:B78"/>
    <mergeCell ref="A26:A35"/>
    <mergeCell ref="B26:B35"/>
    <mergeCell ref="A36:A37"/>
    <mergeCell ref="B36:B37"/>
    <mergeCell ref="A38:A46"/>
    <mergeCell ref="B38:B46"/>
    <mergeCell ref="A4:A11"/>
    <mergeCell ref="B4:B11"/>
    <mergeCell ref="A12:A18"/>
    <mergeCell ref="B12:B18"/>
    <mergeCell ref="A19:A25"/>
    <mergeCell ref="B19:B25"/>
  </mergeCells>
  <pageMargins left="0.7" right="0.7" top="0.75" bottom="0.75" header="0.3" footer="0.3"/>
  <pageSetup orientation="portrait" horizontalDpi="4294967293" verticalDpi="0" r:id="rId1"/>
  <ignoredErrors>
    <ignoredError sqref="E27:G27 I27" unlocked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13"/>
  <sheetViews>
    <sheetView zoomScale="30" zoomScaleNormal="30" zoomScaleSheetLayoutView="40" zoomScalePageLayoutView="50" workbookViewId="0">
      <selection activeCell="AD4" sqref="AD4"/>
    </sheetView>
  </sheetViews>
  <sheetFormatPr baseColWidth="10" defaultColWidth="11.5703125" defaultRowHeight="28.9" customHeight="1" x14ac:dyDescent="0.25"/>
  <cols>
    <col min="1" max="1" width="3.7109375" style="127" customWidth="1"/>
    <col min="2" max="2" width="6.140625" style="127" bestFit="1" customWidth="1"/>
    <col min="3" max="3" width="31.85546875" style="127" bestFit="1" customWidth="1"/>
    <col min="4" max="4" width="43.7109375" style="127" customWidth="1"/>
    <col min="5" max="5" width="45.7109375" style="127" customWidth="1"/>
    <col min="6" max="6" width="44.42578125" style="127" customWidth="1"/>
    <col min="7" max="9" width="38.7109375" style="127" customWidth="1"/>
    <col min="10" max="16384" width="11.5703125" style="127"/>
  </cols>
  <sheetData>
    <row r="1" spans="1:17" s="49" customFormat="1" ht="54.95" customHeight="1" thickTop="1" thickBot="1" x14ac:dyDescent="0.3">
      <c r="A1" s="121" t="s">
        <v>308</v>
      </c>
      <c r="B1" s="122" t="s">
        <v>309</v>
      </c>
      <c r="C1" s="122" t="s">
        <v>310</v>
      </c>
      <c r="D1" s="122" t="s">
        <v>311</v>
      </c>
      <c r="E1" s="122" t="s">
        <v>312</v>
      </c>
      <c r="F1" s="122" t="s">
        <v>316</v>
      </c>
      <c r="G1" s="122" t="s">
        <v>313</v>
      </c>
      <c r="H1" s="122" t="s">
        <v>314</v>
      </c>
      <c r="I1" s="122" t="s">
        <v>315</v>
      </c>
    </row>
    <row r="2" spans="1:17" s="49" customFormat="1" ht="300" customHeight="1" thickTop="1" thickBot="1" x14ac:dyDescent="0.3">
      <c r="A2" s="175">
        <v>1</v>
      </c>
      <c r="B2" s="174">
        <v>0.56944444444444442</v>
      </c>
      <c r="C2" s="176" t="s">
        <v>389</v>
      </c>
      <c r="D2" s="179" t="s">
        <v>390</v>
      </c>
      <c r="E2" s="178" t="s">
        <v>391</v>
      </c>
      <c r="F2" s="177" t="s">
        <v>392</v>
      </c>
      <c r="G2"/>
      <c r="H2" s="122"/>
      <c r="I2" s="122"/>
    </row>
    <row r="3" spans="1:17" ht="409.5" customHeight="1" thickTop="1" thickBot="1" x14ac:dyDescent="0.3">
      <c r="A3" s="123">
        <v>2</v>
      </c>
      <c r="B3" s="124">
        <v>0.21388888888888888</v>
      </c>
      <c r="C3" s="165" t="s">
        <v>393</v>
      </c>
      <c r="D3" s="125" t="s">
        <v>394</v>
      </c>
      <c r="E3" s="178" t="s">
        <v>395</v>
      </c>
      <c r="F3" s="172" t="s">
        <v>396</v>
      </c>
      <c r="G3" s="171"/>
      <c r="H3" s="126"/>
      <c r="I3" s="126"/>
      <c r="J3" s="128"/>
      <c r="K3" s="128"/>
      <c r="L3" s="128"/>
      <c r="M3" s="128"/>
      <c r="N3" s="128"/>
      <c r="O3" s="128"/>
      <c r="P3" s="128"/>
      <c r="Q3" s="128"/>
    </row>
    <row r="4" spans="1:17" ht="409.5" customHeight="1" thickTop="1" thickBot="1" x14ac:dyDescent="0.3">
      <c r="A4" s="123">
        <v>3</v>
      </c>
      <c r="B4" s="124">
        <v>3.472222222222222E-3</v>
      </c>
      <c r="C4" s="165" t="s">
        <v>397</v>
      </c>
      <c r="D4" s="125" t="s">
        <v>398</v>
      </c>
      <c r="E4" s="125" t="s">
        <v>399</v>
      </c>
      <c r="F4" s="172" t="s">
        <v>400</v>
      </c>
      <c r="G4" s="171"/>
      <c r="H4" s="126"/>
      <c r="I4" s="126"/>
      <c r="J4" s="128"/>
      <c r="K4" s="128"/>
      <c r="L4" s="128"/>
      <c r="M4" s="128"/>
      <c r="N4" s="128"/>
      <c r="O4" s="128"/>
      <c r="P4" s="128"/>
      <c r="Q4" s="128"/>
    </row>
    <row r="5" spans="1:17" ht="409.5" customHeight="1" thickTop="1" thickBot="1" x14ac:dyDescent="0.3">
      <c r="A5" s="123">
        <v>4</v>
      </c>
      <c r="B5" s="124"/>
      <c r="C5" s="165"/>
      <c r="D5" s="125"/>
      <c r="E5" s="125"/>
      <c r="F5" s="172"/>
      <c r="G5" s="167"/>
      <c r="H5" s="167"/>
      <c r="I5" s="167"/>
      <c r="J5" s="128"/>
      <c r="K5" s="128"/>
      <c r="L5" s="128"/>
      <c r="M5" s="128"/>
      <c r="N5" s="128"/>
      <c r="O5" s="128"/>
      <c r="P5" s="128"/>
      <c r="Q5" s="128"/>
    </row>
    <row r="6" spans="1:17" ht="409.5" customHeight="1" thickTop="1" thickBot="1" x14ac:dyDescent="0.3">
      <c r="A6" s="168">
        <v>5</v>
      </c>
      <c r="B6" s="169"/>
      <c r="C6" s="173"/>
      <c r="D6" s="170"/>
      <c r="E6" s="170"/>
      <c r="F6" s="170"/>
      <c r="G6" s="167"/>
      <c r="H6" s="167"/>
      <c r="I6" s="167"/>
      <c r="J6" s="128"/>
      <c r="K6" s="128"/>
      <c r="L6" s="128"/>
      <c r="M6" s="128"/>
      <c r="N6" s="128"/>
      <c r="O6" s="128"/>
      <c r="P6" s="128"/>
      <c r="Q6" s="128"/>
    </row>
    <row r="7" spans="1:17" ht="409.5" customHeight="1" thickTop="1" thickBot="1" x14ac:dyDescent="0.3">
      <c r="A7" s="168">
        <v>6</v>
      </c>
      <c r="B7" s="169"/>
      <c r="C7" s="173"/>
      <c r="D7" s="170"/>
      <c r="E7" s="170"/>
      <c r="F7" s="170"/>
      <c r="G7" s="167"/>
      <c r="H7" s="167"/>
      <c r="I7" s="167"/>
      <c r="J7" s="128"/>
      <c r="K7" s="128"/>
      <c r="L7" s="128"/>
      <c r="M7" s="128"/>
      <c r="N7" s="128"/>
      <c r="O7" s="128"/>
      <c r="P7" s="128"/>
      <c r="Q7" s="128"/>
    </row>
    <row r="8" spans="1:17" ht="409.5" customHeight="1" thickTop="1" thickBot="1" x14ac:dyDescent="0.3">
      <c r="A8" s="168">
        <v>7</v>
      </c>
      <c r="B8" s="169"/>
      <c r="C8" s="173"/>
      <c r="D8" s="170"/>
      <c r="E8" s="170"/>
      <c r="F8" s="170"/>
      <c r="G8" s="167"/>
      <c r="H8" s="167"/>
      <c r="I8" s="167"/>
      <c r="J8" s="128"/>
      <c r="K8" s="128"/>
      <c r="L8" s="128"/>
      <c r="M8" s="128"/>
      <c r="N8" s="128"/>
      <c r="O8" s="128"/>
      <c r="P8" s="128"/>
      <c r="Q8" s="128"/>
    </row>
    <row r="9" spans="1:17" ht="28.9" customHeight="1" thickTop="1" x14ac:dyDescent="0.25">
      <c r="A9" s="128"/>
      <c r="B9" s="128"/>
      <c r="C9" s="128"/>
      <c r="D9" s="128"/>
      <c r="E9" s="128"/>
      <c r="F9" s="128"/>
      <c r="G9" s="128"/>
      <c r="H9" s="128"/>
      <c r="I9" s="128"/>
      <c r="J9" s="128"/>
      <c r="K9" s="128"/>
      <c r="L9" s="128"/>
      <c r="M9" s="128"/>
      <c r="N9" s="128"/>
      <c r="O9" s="128"/>
      <c r="P9" s="128"/>
      <c r="Q9" s="128"/>
    </row>
    <row r="10" spans="1:17" ht="28.9" customHeight="1" x14ac:dyDescent="0.25">
      <c r="A10" s="128"/>
      <c r="B10" s="128"/>
      <c r="C10" s="128"/>
      <c r="D10" s="128"/>
      <c r="E10" s="128"/>
      <c r="F10" s="128"/>
      <c r="G10" s="128"/>
      <c r="H10" s="128"/>
      <c r="I10" s="128"/>
      <c r="J10" s="128"/>
      <c r="K10" s="128"/>
      <c r="L10" s="128"/>
      <c r="M10" s="128"/>
      <c r="N10" s="128"/>
      <c r="O10" s="128"/>
      <c r="P10" s="128"/>
      <c r="Q10" s="128"/>
    </row>
    <row r="11" spans="1:17" ht="28.9" customHeight="1" x14ac:dyDescent="0.25">
      <c r="A11" s="128"/>
      <c r="B11" s="128"/>
      <c r="C11" s="128"/>
      <c r="D11" s="128"/>
      <c r="E11" s="128"/>
      <c r="F11" s="128"/>
      <c r="G11" s="128"/>
      <c r="H11" s="128"/>
      <c r="I11" s="128"/>
      <c r="J11" s="128"/>
      <c r="K11" s="128"/>
      <c r="L11" s="128"/>
      <c r="M11" s="128"/>
      <c r="N11" s="128"/>
      <c r="O11" s="128"/>
      <c r="P11" s="128"/>
      <c r="Q11" s="128"/>
    </row>
    <row r="12" spans="1:17" ht="28.9" customHeight="1" x14ac:dyDescent="0.25">
      <c r="A12" s="128"/>
      <c r="B12" s="128"/>
      <c r="C12" s="128"/>
      <c r="D12" s="128"/>
      <c r="E12" s="128"/>
      <c r="F12" s="128"/>
      <c r="G12" s="128"/>
      <c r="H12" s="128"/>
      <c r="I12" s="128"/>
      <c r="J12" s="128"/>
      <c r="K12" s="128"/>
      <c r="L12" s="128"/>
      <c r="M12" s="128"/>
      <c r="N12" s="128"/>
      <c r="O12" s="128"/>
      <c r="P12" s="128"/>
      <c r="Q12" s="128"/>
    </row>
    <row r="13" spans="1:17" ht="28.9" customHeight="1" x14ac:dyDescent="0.25">
      <c r="D13" s="127">
        <v>8</v>
      </c>
    </row>
  </sheetData>
  <sheetProtection formatCells="0" formatColumns="0" formatRows="0" insertColumns="0" insertRows="0" insertHyperlinks="0" deleteColumns="0" deleteRows="0" selectLockedCells="1" sort="0" autoFilter="0" pivotTables="0"/>
  <phoneticPr fontId="50" type="noConversion"/>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J5"/>
  <sheetViews>
    <sheetView workbookViewId="0">
      <selection activeCell="C2" sqref="C2:J2"/>
    </sheetView>
  </sheetViews>
  <sheetFormatPr baseColWidth="10" defaultColWidth="11.5703125" defaultRowHeight="15" x14ac:dyDescent="0.25"/>
  <cols>
    <col min="1" max="1" width="4" style="48" customWidth="1"/>
    <col min="2" max="2" width="19.7109375" style="48" bestFit="1" customWidth="1"/>
    <col min="3" max="3" width="13.5703125" style="48" customWidth="1"/>
    <col min="4" max="4" width="11.5703125" style="48"/>
    <col min="5" max="6" width="15.7109375" style="48" customWidth="1"/>
    <col min="7" max="8" width="11.5703125" style="48"/>
    <col min="9" max="9" width="12.5703125" style="48" customWidth="1"/>
    <col min="10" max="10" width="14.85546875" style="48" customWidth="1"/>
    <col min="11" max="16384" width="11.5703125" style="48"/>
  </cols>
  <sheetData>
    <row r="1" spans="2:10" ht="15.75" thickBot="1" x14ac:dyDescent="0.3"/>
    <row r="2" spans="2:10" ht="26.45" customHeight="1" thickBot="1" x14ac:dyDescent="0.3">
      <c r="B2" s="74">
        <f>'EST. FUR'!C2</f>
        <v>46113</v>
      </c>
      <c r="C2" s="240" t="s">
        <v>81</v>
      </c>
      <c r="D2" s="240"/>
      <c r="E2" s="240"/>
      <c r="F2" s="240"/>
      <c r="G2" s="240"/>
      <c r="H2" s="240"/>
      <c r="I2" s="240"/>
      <c r="J2" s="241"/>
    </row>
    <row r="3" spans="2:10" ht="37.5" thickTop="1" thickBot="1" x14ac:dyDescent="0.3">
      <c r="B3" s="75" t="s">
        <v>317</v>
      </c>
      <c r="C3" s="72" t="s">
        <v>271</v>
      </c>
      <c r="D3" s="72" t="s">
        <v>236</v>
      </c>
      <c r="E3" s="72" t="s">
        <v>84</v>
      </c>
      <c r="F3" s="72" t="s">
        <v>80</v>
      </c>
      <c r="G3" s="72" t="s">
        <v>237</v>
      </c>
      <c r="H3" s="72" t="s">
        <v>238</v>
      </c>
      <c r="I3" s="72" t="s">
        <v>239</v>
      </c>
      <c r="J3" s="76" t="s">
        <v>240</v>
      </c>
    </row>
    <row r="4" spans="2:10" ht="16.5" thickTop="1" thickBot="1" x14ac:dyDescent="0.3">
      <c r="B4" s="77" t="s">
        <v>22</v>
      </c>
      <c r="C4" s="73">
        <f>TOTAL!D67</f>
        <v>0</v>
      </c>
      <c r="D4" s="73">
        <f>TOTAL!D68</f>
        <v>0</v>
      </c>
      <c r="E4" s="73">
        <f>TOTAL!D69</f>
        <v>8</v>
      </c>
      <c r="F4" s="73">
        <f>TOTAL!D70</f>
        <v>9</v>
      </c>
      <c r="G4" s="73">
        <f>SUM(TOTAL!E67:E70)</f>
        <v>15</v>
      </c>
      <c r="H4" s="73">
        <f>SUM(TOTAL!F67:F70)</f>
        <v>12</v>
      </c>
      <c r="I4" s="73">
        <f>SUM(TOTAL!H67:H70)</f>
        <v>17</v>
      </c>
      <c r="J4" s="73">
        <f>SUM(TOTAL!I67:I70)</f>
        <v>17</v>
      </c>
    </row>
    <row r="5" spans="2:10" ht="15.75" thickTop="1" x14ac:dyDescent="0.25"/>
  </sheetData>
  <sheetProtection algorithmName="SHA-512" hashValue="xIcODpyE+xu+b8yAyyUSjXW+2fz1P1FiIVRipU2TBYHRNUm6zGmH1kQ0NdR9FXAkxqitVYHQQLDYs70BrC0EOg==" saltValue="zneYZxwlkNB5G/1OgQc7EQ==" spinCount="100000" sheet="1" objects="1" scenarios="1" selectLockedCells="1"/>
  <autoFilter ref="A1:J5" xr:uid="{00000000-0009-0000-0000-000007000000}"/>
  <mergeCells count="1">
    <mergeCell ref="C2:J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C7DBC-0406-46BF-A0CB-D39445972F80}">
  <dimension ref="A1:G26"/>
  <sheetViews>
    <sheetView topLeftCell="A2" zoomScale="120" zoomScaleNormal="120" workbookViewId="0">
      <selection activeCell="F25" sqref="F25"/>
    </sheetView>
  </sheetViews>
  <sheetFormatPr baseColWidth="10" defaultRowHeight="15" x14ac:dyDescent="0.25"/>
  <cols>
    <col min="4" max="4" width="20.7109375" bestFit="1" customWidth="1"/>
    <col min="5" max="5" width="12.85546875" bestFit="1" customWidth="1"/>
    <col min="6" max="6" width="14.42578125" customWidth="1"/>
  </cols>
  <sheetData>
    <row r="1" spans="1:7" ht="28.5" x14ac:dyDescent="0.45">
      <c r="A1" s="242" t="s">
        <v>319</v>
      </c>
      <c r="B1" s="242"/>
      <c r="C1" s="242"/>
      <c r="D1" s="242"/>
      <c r="E1" s="242"/>
      <c r="F1" s="242"/>
    </row>
    <row r="2" spans="1:7" ht="46.5" x14ac:dyDescent="0.7">
      <c r="A2" s="144"/>
      <c r="E2" t="s">
        <v>320</v>
      </c>
      <c r="F2" t="s">
        <v>321</v>
      </c>
      <c r="G2" t="s">
        <v>322</v>
      </c>
    </row>
    <row r="3" spans="1:7" x14ac:dyDescent="0.25">
      <c r="A3" s="145" t="s">
        <v>323</v>
      </c>
      <c r="B3" s="146" t="s">
        <v>324</v>
      </c>
      <c r="C3" s="147" t="s">
        <v>325</v>
      </c>
      <c r="D3" s="146" t="s">
        <v>326</v>
      </c>
      <c r="E3" s="148" t="s">
        <v>327</v>
      </c>
      <c r="F3" s="148" t="s">
        <v>328</v>
      </c>
      <c r="G3" s="146" t="s">
        <v>329</v>
      </c>
    </row>
    <row r="4" spans="1:7" x14ac:dyDescent="0.25">
      <c r="A4" s="149">
        <v>1</v>
      </c>
      <c r="B4" s="150">
        <v>3386</v>
      </c>
      <c r="C4" s="151" t="s">
        <v>330</v>
      </c>
      <c r="D4" s="152" t="s">
        <v>331</v>
      </c>
      <c r="E4" s="153">
        <v>437699</v>
      </c>
      <c r="F4" s="153">
        <v>437699</v>
      </c>
      <c r="G4">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0</v>
      </c>
    </row>
    <row r="5" spans="1:7" x14ac:dyDescent="0.25">
      <c r="A5" s="149">
        <v>2</v>
      </c>
      <c r="B5" s="150">
        <v>3257</v>
      </c>
      <c r="C5" s="151" t="s">
        <v>332</v>
      </c>
      <c r="D5" s="152" t="s">
        <v>333</v>
      </c>
      <c r="E5" s="154">
        <v>377526</v>
      </c>
      <c r="F5" s="154">
        <v>377526</v>
      </c>
      <c r="G5">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0</v>
      </c>
    </row>
    <row r="6" spans="1:7" x14ac:dyDescent="0.25">
      <c r="A6" s="149">
        <v>3</v>
      </c>
      <c r="B6" s="150">
        <v>3153</v>
      </c>
      <c r="C6" s="151" t="s">
        <v>334</v>
      </c>
      <c r="D6" s="152" t="s">
        <v>335</v>
      </c>
      <c r="E6" s="155">
        <v>382772</v>
      </c>
      <c r="F6" s="155">
        <v>382772</v>
      </c>
      <c r="G6">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0</v>
      </c>
    </row>
    <row r="7" spans="1:7" x14ac:dyDescent="0.25">
      <c r="A7" s="149">
        <v>4</v>
      </c>
      <c r="B7" s="150">
        <v>3190</v>
      </c>
      <c r="C7" s="151" t="s">
        <v>336</v>
      </c>
      <c r="D7" s="152" t="s">
        <v>337</v>
      </c>
      <c r="E7" s="155">
        <v>318390</v>
      </c>
      <c r="F7" s="155">
        <v>318529</v>
      </c>
      <c r="G7">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139</v>
      </c>
    </row>
    <row r="8" spans="1:7" x14ac:dyDescent="0.25">
      <c r="A8" s="149">
        <v>5</v>
      </c>
      <c r="B8" s="150">
        <v>3144</v>
      </c>
      <c r="C8" s="151" t="s">
        <v>338</v>
      </c>
      <c r="D8" s="152" t="s">
        <v>339</v>
      </c>
      <c r="E8" s="156">
        <v>365157</v>
      </c>
      <c r="F8" s="156">
        <v>365294</v>
      </c>
      <c r="G8">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137</v>
      </c>
    </row>
    <row r="9" spans="1:7" x14ac:dyDescent="0.25">
      <c r="A9" s="149">
        <v>6</v>
      </c>
      <c r="B9" s="150">
        <v>3165</v>
      </c>
      <c r="C9" s="151" t="s">
        <v>340</v>
      </c>
      <c r="D9" s="152" t="s">
        <v>341</v>
      </c>
      <c r="E9">
        <v>294914</v>
      </c>
      <c r="F9">
        <v>295026</v>
      </c>
      <c r="G9">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112</v>
      </c>
    </row>
    <row r="10" spans="1:7" x14ac:dyDescent="0.25">
      <c r="A10" s="149">
        <v>7</v>
      </c>
      <c r="B10" s="150" t="s">
        <v>385</v>
      </c>
      <c r="C10" s="151" t="s">
        <v>383</v>
      </c>
      <c r="D10" s="152" t="s">
        <v>384</v>
      </c>
      <c r="E10" s="155">
        <v>333984</v>
      </c>
      <c r="F10" s="155">
        <v>333984</v>
      </c>
      <c r="G10" s="166">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0</v>
      </c>
    </row>
    <row r="11" spans="1:7" x14ac:dyDescent="0.25">
      <c r="A11" s="149">
        <v>8</v>
      </c>
      <c r="B11" s="150" t="s">
        <v>377</v>
      </c>
      <c r="C11" s="151" t="s">
        <v>378</v>
      </c>
      <c r="D11" s="152" t="s">
        <v>379</v>
      </c>
      <c r="E11">
        <v>233225</v>
      </c>
      <c r="F11">
        <v>233225</v>
      </c>
      <c r="G11">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0</v>
      </c>
    </row>
    <row r="12" spans="1:7" x14ac:dyDescent="0.25">
      <c r="A12" s="149">
        <v>9</v>
      </c>
      <c r="B12" s="150" t="s">
        <v>342</v>
      </c>
      <c r="C12" s="151" t="s">
        <v>343</v>
      </c>
      <c r="D12" s="152" t="s">
        <v>344</v>
      </c>
      <c r="E12" s="157">
        <v>300912</v>
      </c>
      <c r="F12" s="157">
        <v>301106</v>
      </c>
      <c r="G12">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194</v>
      </c>
    </row>
    <row r="13" spans="1:7" x14ac:dyDescent="0.25">
      <c r="A13" s="149">
        <v>10</v>
      </c>
      <c r="B13" s="150" t="s">
        <v>386</v>
      </c>
      <c r="C13" s="151" t="s">
        <v>387</v>
      </c>
      <c r="D13" s="152" t="s">
        <v>388</v>
      </c>
      <c r="E13" s="155">
        <v>25906</v>
      </c>
      <c r="F13" s="155">
        <v>26152</v>
      </c>
      <c r="G13">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246</v>
      </c>
    </row>
    <row r="14" spans="1:7" x14ac:dyDescent="0.25">
      <c r="A14" s="149">
        <v>11</v>
      </c>
      <c r="B14" s="150">
        <v>3252</v>
      </c>
      <c r="C14" s="151" t="s">
        <v>355</v>
      </c>
      <c r="D14" s="152" t="s">
        <v>356</v>
      </c>
      <c r="E14" s="157">
        <v>171759</v>
      </c>
      <c r="F14" s="157">
        <v>171902</v>
      </c>
      <c r="G14" s="166">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143</v>
      </c>
    </row>
    <row r="15" spans="1:7" x14ac:dyDescent="0.25">
      <c r="A15" s="149">
        <v>12</v>
      </c>
      <c r="B15" s="150" t="s">
        <v>359</v>
      </c>
      <c r="C15" s="151" t="s">
        <v>360</v>
      </c>
      <c r="D15" s="152" t="s">
        <v>361</v>
      </c>
      <c r="E15" s="157">
        <v>168681</v>
      </c>
      <c r="F15" s="157">
        <v>168785</v>
      </c>
      <c r="G15" s="166">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104</v>
      </c>
    </row>
    <row r="16" spans="1:7" x14ac:dyDescent="0.25">
      <c r="A16" s="149">
        <v>13</v>
      </c>
      <c r="B16" s="150" t="s">
        <v>365</v>
      </c>
      <c r="C16" s="151" t="s">
        <v>366</v>
      </c>
      <c r="D16" s="152" t="s">
        <v>367</v>
      </c>
      <c r="E16" s="157">
        <v>1169</v>
      </c>
      <c r="F16" s="157">
        <v>1169</v>
      </c>
      <c r="G16" s="166">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0</v>
      </c>
    </row>
    <row r="17" spans="1:7" x14ac:dyDescent="0.25">
      <c r="A17" s="149">
        <v>14</v>
      </c>
      <c r="B17" s="150" t="s">
        <v>351</v>
      </c>
      <c r="C17" s="151" t="s">
        <v>357</v>
      </c>
      <c r="D17" s="152" t="s">
        <v>358</v>
      </c>
      <c r="E17" s="157">
        <v>21025</v>
      </c>
      <c r="F17" s="157">
        <v>21112</v>
      </c>
      <c r="G17" s="166">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87</v>
      </c>
    </row>
    <row r="18" spans="1:7" x14ac:dyDescent="0.25">
      <c r="A18" s="149">
        <v>15</v>
      </c>
      <c r="B18" s="150" t="s">
        <v>345</v>
      </c>
      <c r="C18" s="151" t="s">
        <v>346</v>
      </c>
      <c r="D18" s="152" t="s">
        <v>347</v>
      </c>
      <c r="E18" s="157"/>
      <c r="F18" s="157"/>
      <c r="G18">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0</v>
      </c>
    </row>
    <row r="19" spans="1:7" x14ac:dyDescent="0.25">
      <c r="A19" s="149">
        <v>16</v>
      </c>
      <c r="B19" s="150" t="s">
        <v>348</v>
      </c>
      <c r="C19" s="151" t="s">
        <v>349</v>
      </c>
      <c r="D19" s="152" t="s">
        <v>350</v>
      </c>
      <c r="E19" s="157">
        <v>17196</v>
      </c>
      <c r="F19" s="157">
        <v>17196</v>
      </c>
      <c r="G19">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0</v>
      </c>
    </row>
    <row r="20" spans="1:7" x14ac:dyDescent="0.25">
      <c r="A20" s="149">
        <v>17</v>
      </c>
      <c r="B20" s="150" t="s">
        <v>352</v>
      </c>
      <c r="C20" s="151" t="s">
        <v>353</v>
      </c>
      <c r="D20" s="152" t="s">
        <v>354</v>
      </c>
      <c r="E20" s="158"/>
      <c r="F20" s="158"/>
      <c r="G20">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0</v>
      </c>
    </row>
    <row r="21" spans="1:7" x14ac:dyDescent="0.25">
      <c r="A21" s="159">
        <v>18</v>
      </c>
      <c r="B21" s="150" t="s">
        <v>362</v>
      </c>
      <c r="C21" s="151" t="s">
        <v>363</v>
      </c>
      <c r="D21" s="152" t="s">
        <v>364</v>
      </c>
      <c r="E21" s="155">
        <v>2980</v>
      </c>
      <c r="F21" s="155">
        <v>2980</v>
      </c>
      <c r="G21">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0</v>
      </c>
    </row>
    <row r="22" spans="1:7" x14ac:dyDescent="0.25">
      <c r="A22" s="159">
        <v>19</v>
      </c>
      <c r="B22" s="160" t="s">
        <v>372</v>
      </c>
      <c r="C22" s="161" t="s">
        <v>368</v>
      </c>
      <c r="D22" s="162" t="s">
        <v>369</v>
      </c>
      <c r="E22" s="158">
        <v>64036</v>
      </c>
      <c r="F22" s="158">
        <v>64452</v>
      </c>
      <c r="G22">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416</v>
      </c>
    </row>
    <row r="23" spans="1:7" x14ac:dyDescent="0.25">
      <c r="A23" s="149">
        <v>20</v>
      </c>
      <c r="B23" s="150" t="s">
        <v>373</v>
      </c>
      <c r="C23" s="151" t="s">
        <v>370</v>
      </c>
      <c r="D23" s="152" t="s">
        <v>371</v>
      </c>
      <c r="E23" s="157">
        <v>424135</v>
      </c>
      <c r="F23" s="157">
        <v>424250</v>
      </c>
      <c r="G23" s="166">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115</v>
      </c>
    </row>
    <row r="24" spans="1:7" x14ac:dyDescent="0.25">
      <c r="A24" s="149">
        <v>21</v>
      </c>
      <c r="B24" s="150" t="s">
        <v>380</v>
      </c>
      <c r="C24" s="151" t="s">
        <v>381</v>
      </c>
      <c r="D24" s="152" t="s">
        <v>382</v>
      </c>
      <c r="E24" s="157">
        <v>60680</v>
      </c>
      <c r="F24" s="157">
        <v>61282</v>
      </c>
      <c r="G24" s="166">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602</v>
      </c>
    </row>
    <row r="25" spans="1:7" x14ac:dyDescent="0.25">
      <c r="A25" s="149">
        <v>22</v>
      </c>
      <c r="B25" s="150" t="s">
        <v>374</v>
      </c>
      <c r="C25" s="151" t="s">
        <v>375</v>
      </c>
      <c r="D25" s="152" t="s">
        <v>376</v>
      </c>
      <c r="E25" s="157">
        <v>283235</v>
      </c>
      <c r="F25" s="157">
        <v>283235</v>
      </c>
      <c r="G25" s="166">
        <f>Tabla134567810111213141516171819202122232425262728292456789101112131415161718192021222324345678910121314151617181920212223242526272829303123456789101112131415161718192021222324252627282930234567891011121314151617181920212223242526272834567891011121314131[[#This Row],[FIN]]-Tabla134567810111213141516171819202122232425262728292456789101112131415161718192021222324345678910121314151617181920212223242526272829303123456789101112131415161718192021222324252627282930234567891011121314151617181920212223242526272834567891011121314131[[#This Row],[ENTRADA]]</f>
        <v>0</v>
      </c>
    </row>
    <row r="26" spans="1:7" x14ac:dyDescent="0.25">
      <c r="A26" s="159"/>
      <c r="B26" s="160"/>
      <c r="C26" s="161"/>
      <c r="D26" s="162"/>
      <c r="E26" s="157"/>
      <c r="F26" s="157"/>
      <c r="G26">
        <f>SUBTOTAL(109,Tabla134567810111213141516171819202122232425262728292456789101112131415161718192021222324345678910121314151617181920212223242526272829303123456789101112131415161718192021222324252627282930234567891011121314151617181920212223242526272834567891011121314131[[DIFERENCIA ]])</f>
        <v>2295</v>
      </c>
    </row>
  </sheetData>
  <mergeCells count="1">
    <mergeCell ref="A1:F1"/>
  </mergeCells>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EST. FUR</vt:lpstr>
      <vt:lpstr>EST. VEH</vt:lpstr>
      <vt:lpstr>ARM.</vt:lpstr>
      <vt:lpstr>CARRUSEL</vt:lpstr>
      <vt:lpstr>OPERATIVOS</vt:lpstr>
      <vt:lpstr>TOTAL</vt:lpstr>
      <vt:lpstr>NOV. REL</vt:lpstr>
      <vt:lpstr>CAMPAÑAS</vt:lpstr>
      <vt:lpstr>KILOMETRAJES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Omen</dc:creator>
  <cp:lastModifiedBy>PERITOS DEL ESTADO</cp:lastModifiedBy>
  <cp:lastPrinted>2025-01-13T23:15:08Z</cp:lastPrinted>
  <dcterms:created xsi:type="dcterms:W3CDTF">2024-06-03T21:10:30Z</dcterms:created>
  <dcterms:modified xsi:type="dcterms:W3CDTF">2026-04-01T23:57:01Z</dcterms:modified>
</cp:coreProperties>
</file>