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mesnash/Desktop/"/>
    </mc:Choice>
  </mc:AlternateContent>
  <xr:revisionPtr revIDLastSave="0" documentId="13_ncr:1_{F34EA676-3A6C-BD4F-A704-70684E67987D}" xr6:coauthVersionLast="47" xr6:coauthVersionMax="47" xr10:uidLastSave="{00000000-0000-0000-0000-000000000000}"/>
  <bookViews>
    <workbookView xWindow="0" yWindow="500" windowWidth="25600" windowHeight="15500" activeTab="1" xr2:uid="{51C94CC5-0C2F-6D4D-9C41-E0029B3FD163}"/>
  </bookViews>
  <sheets>
    <sheet name="Cover Page" sheetId="2" r:id="rId1"/>
    <sheet name="Forecasting 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G42" i="1"/>
  <c r="G18" i="1" s="1"/>
  <c r="F42" i="1"/>
  <c r="F18" i="1" s="1"/>
  <c r="E42" i="1"/>
  <c r="D42" i="1"/>
  <c r="H41" i="1"/>
  <c r="H17" i="1" s="1"/>
  <c r="G41" i="1"/>
  <c r="G17" i="1" s="1"/>
  <c r="F41" i="1"/>
  <c r="F17" i="1" s="1"/>
  <c r="E41" i="1"/>
  <c r="D41" i="1"/>
  <c r="D17" i="1" s="1"/>
  <c r="H40" i="1"/>
  <c r="H16" i="1" s="1"/>
  <c r="G40" i="1"/>
  <c r="F40" i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G16" i="1"/>
  <c r="D18" i="1"/>
  <c r="H18" i="1"/>
  <c r="D15" i="1"/>
  <c r="D30" i="1"/>
  <c r="E70" i="1"/>
  <c r="F70" i="1" s="1"/>
  <c r="G70" i="1" s="1"/>
  <c r="H70" i="1" s="1"/>
  <c r="E49" i="1"/>
  <c r="F49" i="1" s="1"/>
  <c r="G49" i="1" s="1"/>
  <c r="H49" i="1" s="1"/>
  <c r="F16" i="1"/>
  <c r="E17" i="1"/>
  <c r="E18" i="1"/>
  <c r="E2" i="1"/>
  <c r="F2" i="1" s="1"/>
  <c r="G2" i="1" s="1"/>
  <c r="H2" i="1" s="1"/>
  <c r="D7" i="1" l="1"/>
  <c r="D9" i="1" s="1"/>
  <c r="D8" i="1"/>
  <c r="G19" i="1"/>
  <c r="F19" i="1"/>
  <c r="H19" i="1"/>
  <c r="E19" i="1"/>
  <c r="D19" i="1"/>
  <c r="D5" i="1"/>
  <c r="E8" i="1"/>
  <c r="F8" i="1"/>
  <c r="F7" i="1"/>
  <c r="F5" i="1"/>
  <c r="E7" i="1"/>
  <c r="E5" i="1"/>
  <c r="D11" i="1" l="1"/>
  <c r="D12" i="1" s="1"/>
  <c r="D21" i="1"/>
  <c r="E9" i="1"/>
  <c r="E21" i="1" s="1"/>
  <c r="E22" i="1" s="1"/>
  <c r="G8" i="1"/>
  <c r="G7" i="1"/>
  <c r="G5" i="1"/>
  <c r="D24" i="1"/>
  <c r="D25" i="1" s="1"/>
  <c r="D22" i="1"/>
  <c r="F9" i="1"/>
  <c r="E11" i="1" l="1"/>
  <c r="E12" i="1" s="1"/>
  <c r="E24" i="1"/>
  <c r="E25" i="1" s="1"/>
  <c r="H8" i="1"/>
  <c r="H5" i="1"/>
  <c r="H7" i="1"/>
  <c r="G9" i="1"/>
  <c r="G11" i="1" s="1"/>
  <c r="G12" i="1" s="1"/>
  <c r="F11" i="1"/>
  <c r="F12" i="1" s="1"/>
  <c r="F21" i="1"/>
  <c r="F22" i="1" l="1"/>
  <c r="F24" i="1"/>
  <c r="F25" i="1" s="1"/>
  <c r="G21" i="1"/>
  <c r="H9" i="1"/>
  <c r="H11" i="1" s="1"/>
  <c r="H12" i="1" s="1"/>
  <c r="H21" i="1" l="1"/>
  <c r="G22" i="1"/>
  <c r="G24" i="1"/>
  <c r="G25" i="1" s="1"/>
  <c r="H22" i="1" l="1"/>
  <c r="H24" i="1"/>
  <c r="H25" i="1" s="1"/>
</calcChain>
</file>

<file path=xl/sharedStrings.xml><?xml version="1.0" encoding="utf-8"?>
<sst xmlns="http://schemas.openxmlformats.org/spreadsheetml/2006/main" count="120" uniqueCount="45">
  <si>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</si>
  <si>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</si>
  <si>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</si>
  <si>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</si>
  <si>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</si>
  <si>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</si>
  <si>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</si>
  <si>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</si>
  <si>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</si>
  <si>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</si>
  <si>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</si>
  <si>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</si>
  <si>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</si>
  <si>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</si>
  <si>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</si>
  <si>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</si>
  <si>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</si>
  <si>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</si>
  <si>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</si>
  <si>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</si>
  <si>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</si>
  <si>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</si>
  <si>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</si>
  <si>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</si>
  <si>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</si>
  <si>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</si>
  <si>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</si>
  <si>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</si>
  <si>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</si>
  <si>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</si>
  <si>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</si>
  <si>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</si>
  <si>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</si>
  <si>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</si>
  <si>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</si>
  <si>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</si>
  <si>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</si>
  <si>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</si>
  <si>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Get Our Complete Finance &amp; Valuation Course</t>
  </si>
  <si>
    <t>Financial Model Start File</t>
  </si>
  <si>
    <t>Upper Case(Scenario 1)</t>
  </si>
  <si>
    <t>Lower Case(Scenario 2)</t>
  </si>
  <si>
    <t>Live Case</t>
  </si>
  <si>
    <t>Scenario</t>
  </si>
  <si>
    <t>Order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</si>
</sst>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8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/>
    <xf numFmtId="0" fontId="7" fillId="0" borderId="2" xfId="0" applyFont="1" applyBorder="1"/>
    <xf numFmtId="165" fontId="7" fillId="0" borderId="2" xfId="0" applyNumberFormat="1" applyFont="1" applyBorder="1"/>
    <xf numFmtId="0" fontId="7" fillId="5" borderId="2" xfId="0" applyFont="1" applyFill="1" applyBorder="1"/>
    <xf numFmtId="165" fontId="7" fillId="5" borderId="2" xfId="0" applyNumberFormat="1" applyFont="1" applyFill="1" applyBorder="1"/>
    <xf numFmtId="165" fontId="7" fillId="0" borderId="0" xfId="0" applyNumberFormat="1" applyFont="1"/>
    <xf numFmtId="9" fontId="8" fillId="0" borderId="0" xfId="0" applyNumberFormat="1" applyFont="1"/>
    <xf numFmtId="0" fontId="9" fillId="0" borderId="0" xfId="0" applyFont="1"/>
    <xf numFmtId="165" fontId="6" fillId="0" borderId="0" xfId="0" applyNumberFormat="1" applyFont="1" applyAlignment="1">
      <alignment horizontal="right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3" fontId="5" fillId="0" borderId="0" xfId="0" applyNumberFormat="1" applyFont="1"/>
    <xf numFmtId="0" fontId="4" fillId="3" borderId="0" xfId="0" applyFont="1" applyFill="1"/>
    <xf numFmtId="9" fontId="5" fillId="0" borderId="0" xfId="2" applyFont="1"/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9" fillId="0" borderId="0" xfId="2" applyFont="1"/>
    <xf numFmtId="1" fontId="3" fillId="2" borderId="0" xfId="1" applyNumberFormat="1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0" fontId="1" fillId="0" borderId="3" xfId="4" applyBorder="1"/>
    <xf numFmtId="0" fontId="13" fillId="0" borderId="4" xfId="4" applyFont="1" applyBorder="1" applyAlignment="1">
      <alignment horizontal="center" vertical="center"/>
    </xf>
    <xf numFmtId="0" fontId="1" fillId="0" borderId="5" xfId="4" applyBorder="1"/>
    <xf numFmtId="0" fontId="1" fillId="4" borderId="0" xfId="4" applyFill="1"/>
    <xf numFmtId="0" fontId="1" fillId="0" borderId="6" xfId="4" applyBorder="1"/>
    <xf numFmtId="0" fontId="14" fillId="0" borderId="0" xfId="4" applyFont="1" applyAlignment="1">
      <alignment horizontal="center" vertical="center"/>
    </xf>
    <xf numFmtId="0" fontId="1" fillId="0" borderId="7" xfId="4" applyBorder="1"/>
    <xf numFmtId="0" fontId="1" fillId="0" borderId="0" xfId="4"/>
    <xf numFmtId="0" fontId="2" fillId="0" borderId="6" xfId="4" applyFont="1" applyBorder="1"/>
    <xf numFmtId="0" fontId="15" fillId="0" borderId="0" xfId="4" applyFont="1" applyAlignment="1">
      <alignment horizontal="center"/>
    </xf>
    <xf numFmtId="0" fontId="2" fillId="0" borderId="7" xfId="4" applyFont="1" applyBorder="1"/>
    <xf numFmtId="0" fontId="2" fillId="4" borderId="0" xfId="4" applyFont="1" applyFill="1"/>
    <xf numFmtId="0" fontId="15" fillId="0" borderId="0" xfId="4" applyFont="1"/>
    <xf numFmtId="0" fontId="1" fillId="0" borderId="6" xfId="4" applyBorder="1" applyAlignment="1">
      <alignment vertical="center"/>
    </xf>
    <xf numFmtId="0" fontId="1" fillId="0" borderId="7" xfId="4" applyBorder="1" applyAlignment="1">
      <alignment vertical="center"/>
    </xf>
    <xf numFmtId="0" fontId="1" fillId="4" borderId="0" xfId="4" applyFill="1" applyAlignment="1">
      <alignment vertical="center"/>
    </xf>
    <xf numFmtId="0" fontId="19" fillId="0" borderId="0" xfId="6" applyFont="1" applyFill="1" applyBorder="1"/>
    <xf numFmtId="0" fontId="7" fillId="0" borderId="9" xfId="4" applyFont="1" applyBorder="1"/>
    <xf numFmtId="0" fontId="1" fillId="0" borderId="0" xfId="4" applyAlignment="1">
      <alignment vertical="top" wrapText="1"/>
    </xf>
    <xf numFmtId="0" fontId="1" fillId="0" borderId="10" xfId="4" applyBorder="1"/>
    <xf numFmtId="0" fontId="1" fillId="0" borderId="9" xfId="4" applyBorder="1"/>
    <xf numFmtId="0" fontId="1" fillId="0" borderId="11" xfId="4" applyBorder="1"/>
    <xf numFmtId="0" fontId="18" fillId="8" borderId="8" xfId="3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7" fillId="9" borderId="1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5" fontId="1" fillId="10" borderId="0" xfId="0" applyNumberFormat="1" applyFont="1" applyFill="1"/>
    <xf numFmtId="9" fontId="1" fillId="10" borderId="0" xfId="2" applyFont="1" applyFill="1"/>
    <xf numFmtId="43" fontId="1" fillId="10" borderId="0" xfId="0" applyNumberFormat="1" applyFont="1" applyFill="1"/>
    <xf numFmtId="9" fontId="1" fillId="10" borderId="0" xfId="0" applyNumberFormat="1" applyFont="1" applyFill="1"/>
  </cellXfs>
  <cellStyles count="7">
    <cellStyle name="Comma" xfId="1" builtinId="3"/>
    <cellStyle name="Hyperlink" xfId="3" builtinId="8"/>
    <cellStyle name="Hyperlink 2" xfId="5" xr:uid="{5F59BA89-7615-4281-8BEF-2784D80BF483}"/>
    <cellStyle name="Hyperlink 2 2" xfId="6" xr:uid="{E46816E3-91A1-429A-9F57-9AA0637835E3}"/>
    <cellStyle name="Normal" xfId="0" builtinId="0"/>
    <cellStyle name="Normal 2 2" xfId="4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27B43E1E-B6CF-49AB-9A62-E8209207E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finance-valuation-course?utm_source=YTDownloadFile&amp;utm_medium=excel-financial-model-apr-30-2023&amp;utm_campaign=YTDownloa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DD8-9B40-4EC2-9E5C-82832308D8C6}">
  <sheetPr codeName="Sheet2"/>
  <dimension ref="B4:D19"/>
  <sheetViews>
    <sheetView showGridLines="0" zoomScale="70" zoomScaleNormal="70" workbookViewId="0">
      <selection activeCell="D7" sqref="D7"/>
    </sheetView>
  </sheetViews>
  <sheetFormatPr baseColWidth="10" defaultColWidth="9.5" defaultRowHeight="15" x14ac:dyDescent="0.2"/>
  <cols>
    <col min="1" max="1" width="9.5" style="40"/>
    <col min="2" max="2" width="7.33203125" style="40" customWidth="1"/>
    <col min="3" max="3" width="96.6640625" style="40" bestFit="1" customWidth="1"/>
    <col min="4" max="4" width="8.1640625" style="40" customWidth="1"/>
    <col min="5" max="16384" width="9.5" style="40"/>
  </cols>
  <sheetData>
    <row r="4" spans="2:4" ht="54" x14ac:dyDescent="0.2">
      <c r="B4" s="37"/>
      <c r="C4" s="38" t="s">
        <v>39</v>
      </c>
      <c r="D4" s="39"/>
    </row>
    <row r="5" spans="2:4" ht="64" x14ac:dyDescent="0.2">
      <c r="B5" s="41"/>
      <c r="C5" s="42"/>
      <c r="D5" s="43"/>
    </row>
    <row r="6" spans="2:4" x14ac:dyDescent="0.2">
      <c r="B6" s="41"/>
      <c r="C6" s="44"/>
      <c r="D6" s="43"/>
    </row>
    <row r="7" spans="2:4" x14ac:dyDescent="0.2">
      <c r="B7" s="41"/>
      <c r="C7" s="44"/>
      <c r="D7" s="43"/>
    </row>
    <row r="8" spans="2:4" x14ac:dyDescent="0.2">
      <c r="B8" s="41"/>
      <c r="C8" s="44"/>
      <c r="D8" s="43"/>
    </row>
    <row r="9" spans="2:4" s="48" customFormat="1" ht="21" x14ac:dyDescent="0.25">
      <c r="B9" s="45"/>
      <c r="C9" s="46" t="s">
        <v>33</v>
      </c>
      <c r="D9" s="47"/>
    </row>
    <row r="10" spans="2:4" s="48" customFormat="1" ht="21" x14ac:dyDescent="0.25">
      <c r="B10" s="45"/>
      <c r="C10" s="49"/>
      <c r="D10" s="47"/>
    </row>
    <row r="11" spans="2:4" s="52" customFormat="1" ht="23.5" customHeight="1" x14ac:dyDescent="0.2">
      <c r="B11" s="50"/>
      <c r="C11" s="59" t="s">
        <v>38</v>
      </c>
      <c r="D11" s="51"/>
    </row>
    <row r="12" spans="2:4" x14ac:dyDescent="0.2">
      <c r="B12" s="41"/>
      <c r="C12" s="44"/>
      <c r="D12" s="43"/>
    </row>
    <row r="13" spans="2:4" x14ac:dyDescent="0.2">
      <c r="B13" s="41"/>
      <c r="C13" s="44"/>
      <c r="D13" s="43"/>
    </row>
    <row r="14" spans="2:4" x14ac:dyDescent="0.2">
      <c r="B14" s="41"/>
      <c r="C14" s="44"/>
      <c r="D14" s="43"/>
    </row>
    <row r="15" spans="2:4" ht="19" x14ac:dyDescent="0.25">
      <c r="B15" s="41"/>
      <c r="C15" s="53" t="s">
        <v>34</v>
      </c>
      <c r="D15" s="43"/>
    </row>
    <row r="16" spans="2:4" x14ac:dyDescent="0.2">
      <c r="B16" s="41"/>
      <c r="C16" s="54" t="s">
        <v>35</v>
      </c>
      <c r="D16" s="43"/>
    </row>
    <row r="17" spans="2:4" x14ac:dyDescent="0.2">
      <c r="B17" s="41"/>
      <c r="C17" s="44" t="s">
        <v>36</v>
      </c>
      <c r="D17" s="43"/>
    </row>
    <row r="18" spans="2:4" ht="32" x14ac:dyDescent="0.2">
      <c r="B18" s="41"/>
      <c r="C18" s="55" t="s">
        <v>37</v>
      </c>
      <c r="D18" s="43"/>
    </row>
    <row r="19" spans="2:4" x14ac:dyDescent="0.2">
      <c r="B19" s="56"/>
      <c r="C19" s="57"/>
      <c r="D19" s="58"/>
    </row>
  </sheetData>
  <hyperlinks>
    <hyperlink ref="C11" r:id="rId1" xr:uid="{7AB64434-E6B6-4877-90B0-C2834D57318A}"/>
    <hyperlink ref="C15" r:id="rId2" display="Made by Kenji Explains" xr:uid="{386A39F8-F42A-4D89-8B86-9265C130E89F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J84"/>
  <sheetViews>
    <sheetView showGridLines="0" tabSelected="1" zoomScale="150" zoomScaleNormal="150" workbookViewId="0">
      <selection activeCell="J4" sqref="J4"/>
    </sheetView>
  </sheetViews>
  <sheetFormatPr baseColWidth="10" defaultColWidth="10.83203125" defaultRowHeight="15" x14ac:dyDescent="0.2"/>
  <cols>
    <col min="1" max="1" width="4.5" style="5" customWidth="1"/>
    <col min="2" max="2" width="22" style="5" customWidth="1"/>
    <col min="3" max="3" width="4.1640625" style="20" customWidth="1"/>
    <col min="4" max="8" width="8.83203125" style="5" customWidth="1"/>
    <col min="9" max="16384" width="10.83203125" style="5"/>
  </cols>
  <sheetData>
    <row r="2" spans="2:10" x14ac:dyDescent="0.2">
      <c r="B2" s="1"/>
      <c r="C2" s="2"/>
      <c r="D2" s="34">
        <v>2023</v>
      </c>
      <c r="E2" s="34">
        <f>D2+1</f>
        <v>2024</v>
      </c>
      <c r="F2" s="34">
        <f t="shared" ref="F2:H2" si="0">E2+1</f>
        <v>2025</v>
      </c>
      <c r="G2" s="34">
        <f t="shared" si="0"/>
        <v>2026</v>
      </c>
      <c r="H2" s="34">
        <f t="shared" si="0"/>
        <v>2027</v>
      </c>
    </row>
    <row r="3" spans="2:10" x14ac:dyDescent="0.2">
      <c r="B3" s="27" t="s">
        <v>13</v>
      </c>
      <c r="C3" s="29" t="s">
        <v>10</v>
      </c>
      <c r="D3" s="35" t="s">
        <v>17</v>
      </c>
      <c r="E3" s="36" t="s">
        <v>18</v>
      </c>
      <c r="F3" s="36" t="s">
        <v>19</v>
      </c>
      <c r="G3" s="36" t="s">
        <v>20</v>
      </c>
      <c r="H3" s="36" t="s">
        <v>21</v>
      </c>
    </row>
    <row r="4" spans="2:10" x14ac:dyDescent="0.2">
      <c r="B4" s="31" t="s">
        <v>0</v>
      </c>
      <c r="C4" s="32"/>
      <c r="D4" s="31"/>
      <c r="E4" s="31"/>
      <c r="F4" s="31"/>
      <c r="G4" s="31"/>
      <c r="H4" s="31"/>
      <c r="I4" s="63" t="s">
        <v>43</v>
      </c>
      <c r="J4" s="62">
        <v>2</v>
      </c>
    </row>
    <row r="5" spans="2:10" x14ac:dyDescent="0.2">
      <c r="B5" s="10" t="s">
        <v>3</v>
      </c>
      <c r="C5" s="22" t="s">
        <v>12</v>
      </c>
      <c r="D5" s="15">
        <f>D30*D32</f>
        <v>69900</v>
      </c>
      <c r="E5" s="15">
        <f t="shared" ref="E5:H5" si="1">E30*E32</f>
        <v>139800</v>
      </c>
      <c r="F5" s="15">
        <f t="shared" si="1"/>
        <v>244650.00000000003</v>
      </c>
      <c r="G5" s="15">
        <f t="shared" si="1"/>
        <v>366975.00000000006</v>
      </c>
      <c r="H5" s="15">
        <f t="shared" si="1"/>
        <v>495416.25000000012</v>
      </c>
    </row>
    <row r="6" spans="2:10" x14ac:dyDescent="0.2">
      <c r="B6" s="10" t="s">
        <v>26</v>
      </c>
      <c r="D6" s="4"/>
      <c r="E6" s="4"/>
      <c r="F6" s="4"/>
      <c r="G6" s="4"/>
      <c r="H6" s="4"/>
    </row>
    <row r="7" spans="2:10" x14ac:dyDescent="0.2">
      <c r="B7" s="7" t="s">
        <v>31</v>
      </c>
      <c r="C7" s="20" t="s">
        <v>12</v>
      </c>
      <c r="D7" s="4">
        <f>D$30*D35</f>
        <v>16000</v>
      </c>
      <c r="E7" s="4">
        <f t="shared" ref="E7:H7" si="2">E$30*E35</f>
        <v>32000</v>
      </c>
      <c r="F7" s="4">
        <f t="shared" si="2"/>
        <v>56000</v>
      </c>
      <c r="G7" s="4">
        <f t="shared" si="2"/>
        <v>84000</v>
      </c>
      <c r="H7" s="4">
        <f t="shared" si="2"/>
        <v>113400.00000000001</v>
      </c>
    </row>
    <row r="8" spans="2:10" x14ac:dyDescent="0.2">
      <c r="B8" s="7" t="s">
        <v>32</v>
      </c>
      <c r="C8" s="20" t="s">
        <v>12</v>
      </c>
      <c r="D8" s="4">
        <f>D$30*D36</f>
        <v>4500</v>
      </c>
      <c r="E8" s="4">
        <f t="shared" ref="E8:H8" si="3">E$30*E36</f>
        <v>9000</v>
      </c>
      <c r="F8" s="4">
        <f t="shared" si="3"/>
        <v>15750</v>
      </c>
      <c r="G8" s="4">
        <f t="shared" si="3"/>
        <v>23625</v>
      </c>
      <c r="H8" s="4">
        <f t="shared" si="3"/>
        <v>31893.750000000004</v>
      </c>
    </row>
    <row r="9" spans="2:10" x14ac:dyDescent="0.2">
      <c r="B9" s="8" t="s">
        <v>27</v>
      </c>
      <c r="C9" s="21" t="s">
        <v>12</v>
      </c>
      <c r="D9" s="9">
        <f>SUM(D7:D8)</f>
        <v>20500</v>
      </c>
      <c r="E9" s="9">
        <f t="shared" ref="E9:H9" si="4">SUM(E7:E8)</f>
        <v>41000</v>
      </c>
      <c r="F9" s="9">
        <f t="shared" si="4"/>
        <v>71750</v>
      </c>
      <c r="G9" s="9">
        <f t="shared" si="4"/>
        <v>107625</v>
      </c>
      <c r="H9" s="9">
        <f t="shared" si="4"/>
        <v>145293.75000000003</v>
      </c>
    </row>
    <row r="10" spans="2:10" x14ac:dyDescent="0.2">
      <c r="B10" s="7"/>
      <c r="D10" s="4"/>
      <c r="E10" s="4"/>
      <c r="F10" s="4"/>
      <c r="G10" s="4"/>
      <c r="H10" s="4"/>
    </row>
    <row r="11" spans="2:10" x14ac:dyDescent="0.2">
      <c r="B11" s="11" t="s">
        <v>4</v>
      </c>
      <c r="C11" s="23" t="s">
        <v>12</v>
      </c>
      <c r="D11" s="12">
        <f>D5-D9</f>
        <v>49400</v>
      </c>
      <c r="E11" s="12">
        <f t="shared" ref="E11:H11" si="5">E5-E9</f>
        <v>98800</v>
      </c>
      <c r="F11" s="12">
        <f t="shared" si="5"/>
        <v>172900.00000000003</v>
      </c>
      <c r="G11" s="12">
        <f t="shared" si="5"/>
        <v>259350.00000000006</v>
      </c>
      <c r="H11" s="12">
        <f t="shared" si="5"/>
        <v>350122.50000000012</v>
      </c>
    </row>
    <row r="12" spans="2:10" x14ac:dyDescent="0.2">
      <c r="B12" s="17" t="s">
        <v>5</v>
      </c>
      <c r="C12" s="20" t="s">
        <v>11</v>
      </c>
      <c r="D12" s="33">
        <f>D11/D5</f>
        <v>0.70672389127324753</v>
      </c>
      <c r="E12" s="33">
        <f t="shared" ref="E12:H12" si="6">E11/E5</f>
        <v>0.70672389127324753</v>
      </c>
      <c r="F12" s="33">
        <f t="shared" si="6"/>
        <v>0.70672389127324753</v>
      </c>
      <c r="G12" s="33">
        <f t="shared" si="6"/>
        <v>0.70672389127324753</v>
      </c>
      <c r="H12" s="33">
        <f t="shared" si="6"/>
        <v>0.70672389127324753</v>
      </c>
    </row>
    <row r="14" spans="2:10" x14ac:dyDescent="0.2">
      <c r="B14" s="10" t="s">
        <v>22</v>
      </c>
      <c r="C14" s="22"/>
    </row>
    <row r="15" spans="2:10" x14ac:dyDescent="0.2">
      <c r="B15" s="7" t="s">
        <v>1</v>
      </c>
      <c r="C15" s="25" t="s">
        <v>12</v>
      </c>
      <c r="D15" s="4">
        <f>D39</f>
        <v>20000</v>
      </c>
      <c r="E15" s="4">
        <f t="shared" ref="E15:H15" si="7">E39</f>
        <v>20000</v>
      </c>
      <c r="F15" s="4">
        <f t="shared" si="7"/>
        <v>30000</v>
      </c>
      <c r="G15" s="4">
        <f t="shared" si="7"/>
        <v>30000</v>
      </c>
      <c r="H15" s="4">
        <f t="shared" si="7"/>
        <v>30000</v>
      </c>
    </row>
    <row r="16" spans="2:10" x14ac:dyDescent="0.2">
      <c r="B16" s="7" t="s">
        <v>24</v>
      </c>
      <c r="C16" s="25" t="s">
        <v>12</v>
      </c>
      <c r="D16" s="4">
        <f t="shared" ref="D16:H18" si="8">D40</f>
        <v>50000</v>
      </c>
      <c r="E16" s="4">
        <f t="shared" si="8"/>
        <v>50000</v>
      </c>
      <c r="F16" s="4">
        <f t="shared" si="8"/>
        <v>100000</v>
      </c>
      <c r="G16" s="4">
        <f t="shared" si="8"/>
        <v>100000</v>
      </c>
      <c r="H16" s="4">
        <f t="shared" si="8"/>
        <v>100000</v>
      </c>
    </row>
    <row r="17" spans="2:8" x14ac:dyDescent="0.2">
      <c r="B17" s="7" t="s">
        <v>6</v>
      </c>
      <c r="C17" s="20" t="s">
        <v>12</v>
      </c>
      <c r="D17" s="4">
        <f t="shared" si="8"/>
        <v>25000</v>
      </c>
      <c r="E17" s="4">
        <f t="shared" si="8"/>
        <v>25000</v>
      </c>
      <c r="F17" s="4">
        <f t="shared" si="8"/>
        <v>50000</v>
      </c>
      <c r="G17" s="4">
        <f t="shared" si="8"/>
        <v>100000</v>
      </c>
      <c r="H17" s="4">
        <f t="shared" si="8"/>
        <v>100000</v>
      </c>
    </row>
    <row r="18" spans="2:8" x14ac:dyDescent="0.2">
      <c r="B18" s="7" t="s">
        <v>2</v>
      </c>
      <c r="C18" s="20" t="s">
        <v>12</v>
      </c>
      <c r="D18" s="4">
        <f t="shared" si="8"/>
        <v>5000</v>
      </c>
      <c r="E18" s="4">
        <f t="shared" si="8"/>
        <v>5000</v>
      </c>
      <c r="F18" s="4">
        <f t="shared" si="8"/>
        <v>5000</v>
      </c>
      <c r="G18" s="4">
        <f t="shared" si="8"/>
        <v>5000</v>
      </c>
      <c r="H18" s="4">
        <f t="shared" si="8"/>
        <v>5000</v>
      </c>
    </row>
    <row r="19" spans="2:8" x14ac:dyDescent="0.2">
      <c r="B19" s="8" t="s">
        <v>28</v>
      </c>
      <c r="C19" s="21" t="s">
        <v>12</v>
      </c>
      <c r="D19" s="9">
        <f>SUM(D15:D18)</f>
        <v>100000</v>
      </c>
      <c r="E19" s="9">
        <f t="shared" ref="E19:H19" si="9">SUM(E15:E18)</f>
        <v>100000</v>
      </c>
      <c r="F19" s="9">
        <f t="shared" si="9"/>
        <v>185000</v>
      </c>
      <c r="G19" s="9">
        <f t="shared" si="9"/>
        <v>235000</v>
      </c>
      <c r="H19" s="9">
        <f t="shared" si="9"/>
        <v>235000</v>
      </c>
    </row>
    <row r="20" spans="2:8" x14ac:dyDescent="0.2">
      <c r="B20" s="10"/>
      <c r="C20" s="22"/>
      <c r="D20" s="15"/>
      <c r="E20" s="15"/>
      <c r="F20" s="15"/>
      <c r="G20" s="15"/>
      <c r="H20" s="15"/>
    </row>
    <row r="21" spans="2:8" x14ac:dyDescent="0.2">
      <c r="B21" s="11" t="s">
        <v>29</v>
      </c>
      <c r="C21" s="23" t="s">
        <v>12</v>
      </c>
      <c r="D21" s="12">
        <f>D5-D9-D19</f>
        <v>-50600</v>
      </c>
      <c r="E21" s="12">
        <f t="shared" ref="E21:H21" si="10">E5-E9-E19</f>
        <v>-1200</v>
      </c>
      <c r="F21" s="12">
        <f t="shared" si="10"/>
        <v>-12099.999999999971</v>
      </c>
      <c r="G21" s="12">
        <f t="shared" si="10"/>
        <v>24350.000000000058</v>
      </c>
      <c r="H21" s="12">
        <f t="shared" si="10"/>
        <v>115122.50000000012</v>
      </c>
    </row>
    <row r="22" spans="2:8" x14ac:dyDescent="0.2">
      <c r="B22" s="17" t="s">
        <v>30</v>
      </c>
      <c r="C22" s="20" t="s">
        <v>11</v>
      </c>
      <c r="D22" s="33">
        <f>D21/D5</f>
        <v>-0.72389127324749647</v>
      </c>
      <c r="E22" s="33">
        <f t="shared" ref="E22:H22" si="11">E21/E5</f>
        <v>-8.5836909871244635E-3</v>
      </c>
      <c r="F22" s="33">
        <f t="shared" si="11"/>
        <v>-4.945840997343131E-2</v>
      </c>
      <c r="G22" s="33">
        <f t="shared" si="11"/>
        <v>6.6353293821105122E-2</v>
      </c>
      <c r="H22" s="33">
        <f t="shared" si="11"/>
        <v>0.23237530056795691</v>
      </c>
    </row>
    <row r="24" spans="2:8" x14ac:dyDescent="0.2">
      <c r="B24" s="5" t="s">
        <v>7</v>
      </c>
      <c r="C24" s="20" t="s">
        <v>12</v>
      </c>
      <c r="D24" s="18" t="str">
        <f>IF(D21&lt;0,"NA",D21*D44)</f>
        <v>NA</v>
      </c>
      <c r="E24" s="18" t="str">
        <f t="shared" ref="E24:H24" si="12">IF(E21&lt;0,"NA",E21*E44)</f>
        <v>NA</v>
      </c>
      <c r="F24" s="18" t="str">
        <f t="shared" si="12"/>
        <v>NA</v>
      </c>
      <c r="G24" s="18">
        <f t="shared" si="12"/>
        <v>6087.5000000000146</v>
      </c>
      <c r="H24" s="18">
        <f t="shared" si="12"/>
        <v>28780.625000000029</v>
      </c>
    </row>
    <row r="25" spans="2:8" x14ac:dyDescent="0.2">
      <c r="B25" s="13" t="s">
        <v>8</v>
      </c>
      <c r="C25" s="24" t="s">
        <v>12</v>
      </c>
      <c r="D25" s="14">
        <f>IFERROR(D21-D24,D21)</f>
        <v>-50600</v>
      </c>
      <c r="E25" s="14">
        <f t="shared" ref="E25:H25" si="13">IFERROR(E21-E24,E21)</f>
        <v>-1200</v>
      </c>
      <c r="F25" s="14">
        <f t="shared" si="13"/>
        <v>-12099.999999999971</v>
      </c>
      <c r="G25" s="14">
        <f t="shared" si="13"/>
        <v>18262.500000000044</v>
      </c>
      <c r="H25" s="14">
        <f t="shared" si="13"/>
        <v>86341.875000000087</v>
      </c>
    </row>
    <row r="27" spans="2:8" x14ac:dyDescent="0.2">
      <c r="B27" s="60"/>
    </row>
    <row r="28" spans="2:8" x14ac:dyDescent="0.2">
      <c r="B28" s="60" t="s">
        <v>42</v>
      </c>
      <c r="C28" s="19"/>
      <c r="D28" s="6"/>
      <c r="E28" s="6"/>
      <c r="F28" s="6"/>
      <c r="G28" s="6"/>
      <c r="H28" s="6"/>
    </row>
    <row r="29" spans="2:8" x14ac:dyDescent="0.2">
      <c r="B29" s="61" t="s">
        <v>3</v>
      </c>
    </row>
    <row r="30" spans="2:8" x14ac:dyDescent="0.2">
      <c r="B30" s="61" t="s">
        <v>15</v>
      </c>
      <c r="C30" s="20" t="s">
        <v>9</v>
      </c>
      <c r="D30" s="64">
        <f>CHOOSE($J$4,D49,D70)</f>
        <v>2000</v>
      </c>
      <c r="E30" s="64">
        <f t="shared" ref="E30:H30" si="14">CHOOSE($J$4,E49,E70)</f>
        <v>4000</v>
      </c>
      <c r="F30" s="64">
        <f t="shared" si="14"/>
        <v>7000</v>
      </c>
      <c r="G30" s="64">
        <f t="shared" si="14"/>
        <v>10500</v>
      </c>
      <c r="H30" s="64">
        <f t="shared" si="14"/>
        <v>14175.000000000002</v>
      </c>
    </row>
    <row r="31" spans="2:8" x14ac:dyDescent="0.2">
      <c r="B31" s="61" t="s">
        <v>44</v>
      </c>
      <c r="C31" s="20" t="s">
        <v>11</v>
      </c>
      <c r="D31" s="64">
        <f t="shared" ref="D31:H31" si="15">CHOOSE($J$4,D50,D71)</f>
        <v>0</v>
      </c>
      <c r="E31" s="65">
        <f t="shared" si="15"/>
        <v>1</v>
      </c>
      <c r="F31" s="65">
        <f t="shared" si="15"/>
        <v>0.75</v>
      </c>
      <c r="G31" s="65">
        <f t="shared" si="15"/>
        <v>0.5</v>
      </c>
      <c r="H31" s="65">
        <f t="shared" si="15"/>
        <v>0.35</v>
      </c>
    </row>
    <row r="32" spans="2:8" x14ac:dyDescent="0.2">
      <c r="B32" s="7" t="s">
        <v>14</v>
      </c>
      <c r="C32" s="20" t="s">
        <v>12</v>
      </c>
      <c r="D32" s="66">
        <f t="shared" ref="D32:H32" si="16">CHOOSE($J$4,D51,D72)</f>
        <v>34.950000000000003</v>
      </c>
      <c r="E32" s="66">
        <f t="shared" si="16"/>
        <v>34.950000000000003</v>
      </c>
      <c r="F32" s="66">
        <f t="shared" si="16"/>
        <v>34.950000000000003</v>
      </c>
      <c r="G32" s="66">
        <f t="shared" si="16"/>
        <v>34.950000000000003</v>
      </c>
      <c r="H32" s="66">
        <f t="shared" si="16"/>
        <v>34.950000000000003</v>
      </c>
    </row>
    <row r="33" spans="2:8" x14ac:dyDescent="0.2">
      <c r="D33" s="64"/>
      <c r="E33" s="64"/>
      <c r="F33" s="64"/>
      <c r="G33" s="64"/>
      <c r="H33" s="64"/>
    </row>
    <row r="34" spans="2:8" x14ac:dyDescent="0.2">
      <c r="B34" s="30" t="s">
        <v>25</v>
      </c>
      <c r="D34" s="64"/>
      <c r="E34" s="64"/>
      <c r="F34" s="64"/>
      <c r="G34" s="64"/>
      <c r="H34" s="64"/>
    </row>
    <row r="35" spans="2:8" x14ac:dyDescent="0.2">
      <c r="B35" s="7" t="s">
        <v>31</v>
      </c>
      <c r="C35" s="20" t="s">
        <v>12</v>
      </c>
      <c r="D35" s="66">
        <f t="shared" ref="D35:H35" si="17">CHOOSE($J$4,D54,D75)</f>
        <v>8</v>
      </c>
      <c r="E35" s="66">
        <f t="shared" si="17"/>
        <v>8</v>
      </c>
      <c r="F35" s="66">
        <f t="shared" si="17"/>
        <v>8</v>
      </c>
      <c r="G35" s="66">
        <f t="shared" si="17"/>
        <v>8</v>
      </c>
      <c r="H35" s="66">
        <f t="shared" si="17"/>
        <v>8</v>
      </c>
    </row>
    <row r="36" spans="2:8" x14ac:dyDescent="0.2">
      <c r="B36" s="7" t="s">
        <v>32</v>
      </c>
      <c r="C36" s="20" t="s">
        <v>12</v>
      </c>
      <c r="D36" s="66">
        <f t="shared" ref="D36:H36" si="18">CHOOSE($J$4,D55,D76)</f>
        <v>2.25</v>
      </c>
      <c r="E36" s="66">
        <f t="shared" si="18"/>
        <v>2.25</v>
      </c>
      <c r="F36" s="66">
        <f t="shared" si="18"/>
        <v>2.25</v>
      </c>
      <c r="G36" s="66">
        <f t="shared" si="18"/>
        <v>2.25</v>
      </c>
      <c r="H36" s="66">
        <f t="shared" si="18"/>
        <v>2.25</v>
      </c>
    </row>
    <row r="37" spans="2:8" x14ac:dyDescent="0.2">
      <c r="B37" s="7"/>
      <c r="D37" s="64"/>
      <c r="E37" s="64"/>
      <c r="F37" s="64"/>
      <c r="G37" s="64"/>
      <c r="H37" s="64"/>
    </row>
    <row r="38" spans="2:8" x14ac:dyDescent="0.2">
      <c r="B38" s="30" t="s">
        <v>22</v>
      </c>
      <c r="D38" s="64"/>
      <c r="E38" s="64"/>
      <c r="F38" s="64"/>
      <c r="G38" s="64"/>
      <c r="H38" s="64"/>
    </row>
    <row r="39" spans="2:8" x14ac:dyDescent="0.2">
      <c r="B39" s="7" t="s">
        <v>1</v>
      </c>
      <c r="C39" s="20" t="s">
        <v>12</v>
      </c>
      <c r="D39" s="64">
        <f t="shared" ref="D39:H39" si="19">CHOOSE($J$4,D58,D79)</f>
        <v>20000</v>
      </c>
      <c r="E39" s="64">
        <f t="shared" si="19"/>
        <v>20000</v>
      </c>
      <c r="F39" s="64">
        <f t="shared" si="19"/>
        <v>30000</v>
      </c>
      <c r="G39" s="64">
        <f t="shared" si="19"/>
        <v>30000</v>
      </c>
      <c r="H39" s="64">
        <f t="shared" si="19"/>
        <v>30000</v>
      </c>
    </row>
    <row r="40" spans="2:8" x14ac:dyDescent="0.2">
      <c r="B40" s="7" t="s">
        <v>24</v>
      </c>
      <c r="C40" s="20" t="s">
        <v>12</v>
      </c>
      <c r="D40" s="64">
        <f t="shared" ref="D40:H40" si="20">CHOOSE($J$4,D59,D80)</f>
        <v>50000</v>
      </c>
      <c r="E40" s="64">
        <f t="shared" si="20"/>
        <v>50000</v>
      </c>
      <c r="F40" s="64">
        <f t="shared" si="20"/>
        <v>100000</v>
      </c>
      <c r="G40" s="64">
        <f t="shared" si="20"/>
        <v>100000</v>
      </c>
      <c r="H40" s="64">
        <f t="shared" si="20"/>
        <v>100000</v>
      </c>
    </row>
    <row r="41" spans="2:8" x14ac:dyDescent="0.2">
      <c r="B41" s="7" t="s">
        <v>6</v>
      </c>
      <c r="C41" s="20" t="s">
        <v>12</v>
      </c>
      <c r="D41" s="64">
        <f t="shared" ref="D41:H41" si="21">CHOOSE($J$4,D60,D81)</f>
        <v>25000</v>
      </c>
      <c r="E41" s="64">
        <f t="shared" si="21"/>
        <v>25000</v>
      </c>
      <c r="F41" s="64">
        <f t="shared" si="21"/>
        <v>50000</v>
      </c>
      <c r="G41" s="64">
        <f t="shared" si="21"/>
        <v>100000</v>
      </c>
      <c r="H41" s="64">
        <f t="shared" si="21"/>
        <v>100000</v>
      </c>
    </row>
    <row r="42" spans="2:8" x14ac:dyDescent="0.2">
      <c r="B42" s="7" t="s">
        <v>2</v>
      </c>
      <c r="C42" s="20" t="s">
        <v>12</v>
      </c>
      <c r="D42" s="64">
        <f t="shared" ref="D42:H42" si="22">CHOOSE($J$4,D61,D82)</f>
        <v>5000</v>
      </c>
      <c r="E42" s="64">
        <f t="shared" si="22"/>
        <v>5000</v>
      </c>
      <c r="F42" s="64">
        <f t="shared" si="22"/>
        <v>5000</v>
      </c>
      <c r="G42" s="64">
        <f t="shared" si="22"/>
        <v>5000</v>
      </c>
      <c r="H42" s="64">
        <f t="shared" si="22"/>
        <v>5000</v>
      </c>
    </row>
    <row r="43" spans="2:8" x14ac:dyDescent="0.2">
      <c r="B43" s="7"/>
      <c r="D43" s="64"/>
      <c r="E43" s="64"/>
      <c r="F43" s="64"/>
      <c r="G43" s="64"/>
      <c r="H43" s="64"/>
    </row>
    <row r="44" spans="2:8" x14ac:dyDescent="0.2">
      <c r="B44" s="30" t="s">
        <v>23</v>
      </c>
      <c r="C44" s="20" t="s">
        <v>11</v>
      </c>
      <c r="D44" s="67">
        <f t="shared" ref="D44:H44" si="23">CHOOSE($J$4,D63,D84)</f>
        <v>0.25</v>
      </c>
      <c r="E44" s="67">
        <f t="shared" si="23"/>
        <v>0.25</v>
      </c>
      <c r="F44" s="67">
        <f t="shared" si="23"/>
        <v>0.25</v>
      </c>
      <c r="G44" s="67">
        <f t="shared" si="23"/>
        <v>0.25</v>
      </c>
      <c r="H44" s="67">
        <f t="shared" si="23"/>
        <v>0.25</v>
      </c>
    </row>
    <row r="46" spans="2:8" x14ac:dyDescent="0.2">
      <c r="B46" s="60"/>
    </row>
    <row r="47" spans="2:8" x14ac:dyDescent="0.2">
      <c r="B47" s="60" t="s">
        <v>40</v>
      </c>
      <c r="C47" s="19"/>
      <c r="D47" s="6"/>
      <c r="E47" s="6"/>
      <c r="F47" s="6"/>
      <c r="G47" s="6"/>
      <c r="H47" s="6"/>
    </row>
    <row r="48" spans="2:8" x14ac:dyDescent="0.2">
      <c r="B48" s="61" t="s">
        <v>3</v>
      </c>
    </row>
    <row r="49" spans="2:8" x14ac:dyDescent="0.2">
      <c r="B49" s="61" t="s">
        <v>15</v>
      </c>
      <c r="C49" s="20" t="s">
        <v>9</v>
      </c>
      <c r="D49" s="3">
        <v>3000</v>
      </c>
      <c r="E49" s="4">
        <f>D49*(1+E50)</f>
        <v>6000</v>
      </c>
      <c r="F49" s="4">
        <f t="shared" ref="F49" si="24">E49*(1+F50)</f>
        <v>10500</v>
      </c>
      <c r="G49" s="4">
        <f t="shared" ref="G49" si="25">F49*(1+G50)</f>
        <v>15750</v>
      </c>
      <c r="H49" s="4">
        <f t="shared" ref="H49" si="26">G49*(1+H50)</f>
        <v>21262.5</v>
      </c>
    </row>
    <row r="50" spans="2:8" x14ac:dyDescent="0.2">
      <c r="B50" s="61" t="s">
        <v>16</v>
      </c>
      <c r="C50" s="20" t="s">
        <v>11</v>
      </c>
      <c r="D50" s="3"/>
      <c r="E50" s="28">
        <v>1</v>
      </c>
      <c r="F50" s="28">
        <v>0.75</v>
      </c>
      <c r="G50" s="28">
        <v>0.5</v>
      </c>
      <c r="H50" s="28">
        <v>0.35</v>
      </c>
    </row>
    <row r="51" spans="2:8" x14ac:dyDescent="0.2">
      <c r="B51" s="61" t="s">
        <v>14</v>
      </c>
      <c r="C51" s="20" t="s">
        <v>12</v>
      </c>
      <c r="D51" s="26">
        <v>39.950000000000003</v>
      </c>
      <c r="E51" s="26">
        <v>39.950000000000003</v>
      </c>
      <c r="F51" s="26">
        <v>39.950000000000003</v>
      </c>
      <c r="G51" s="26">
        <v>39.950000000000003</v>
      </c>
      <c r="H51" s="26">
        <v>39.950000000000003</v>
      </c>
    </row>
    <row r="52" spans="2:8" x14ac:dyDescent="0.2">
      <c r="D52" s="3"/>
      <c r="E52" s="3"/>
      <c r="F52" s="3"/>
      <c r="G52" s="3"/>
      <c r="H52" s="3"/>
    </row>
    <row r="53" spans="2:8" x14ac:dyDescent="0.2">
      <c r="B53" s="30" t="s">
        <v>25</v>
      </c>
      <c r="D53" s="3"/>
      <c r="E53" s="3"/>
      <c r="F53" s="3"/>
      <c r="G53" s="3"/>
      <c r="H53" s="3"/>
    </row>
    <row r="54" spans="2:8" x14ac:dyDescent="0.2">
      <c r="B54" s="7" t="s">
        <v>31</v>
      </c>
      <c r="C54" s="20" t="s">
        <v>12</v>
      </c>
      <c r="D54" s="26">
        <v>6.5</v>
      </c>
      <c r="E54" s="26">
        <v>6.5</v>
      </c>
      <c r="F54" s="26">
        <v>6.5</v>
      </c>
      <c r="G54" s="26">
        <v>6.5</v>
      </c>
      <c r="H54" s="26">
        <v>6.5</v>
      </c>
    </row>
    <row r="55" spans="2:8" x14ac:dyDescent="0.2">
      <c r="B55" s="7" t="s">
        <v>32</v>
      </c>
      <c r="C55" s="20" t="s">
        <v>12</v>
      </c>
      <c r="D55" s="26">
        <v>2.25</v>
      </c>
      <c r="E55" s="26">
        <v>2.25</v>
      </c>
      <c r="F55" s="26">
        <v>2.25</v>
      </c>
      <c r="G55" s="26">
        <v>2.25</v>
      </c>
      <c r="H55" s="26">
        <v>2.25</v>
      </c>
    </row>
    <row r="56" spans="2:8" x14ac:dyDescent="0.2">
      <c r="B56" s="7"/>
      <c r="D56" s="3"/>
      <c r="E56" s="3"/>
      <c r="F56" s="3"/>
      <c r="G56" s="3"/>
      <c r="H56" s="3"/>
    </row>
    <row r="57" spans="2:8" x14ac:dyDescent="0.2">
      <c r="B57" s="30" t="s">
        <v>22</v>
      </c>
      <c r="D57" s="3"/>
      <c r="E57" s="3"/>
      <c r="F57" s="3"/>
      <c r="G57" s="3"/>
      <c r="H57" s="3"/>
    </row>
    <row r="58" spans="2:8" x14ac:dyDescent="0.2">
      <c r="B58" s="7" t="s">
        <v>1</v>
      </c>
      <c r="C58" s="20" t="s">
        <v>12</v>
      </c>
      <c r="D58" s="3">
        <v>20000</v>
      </c>
      <c r="E58" s="3">
        <v>20000</v>
      </c>
      <c r="F58" s="3">
        <v>30000</v>
      </c>
      <c r="G58" s="3">
        <v>30000</v>
      </c>
      <c r="H58" s="3">
        <v>30000</v>
      </c>
    </row>
    <row r="59" spans="2:8" x14ac:dyDescent="0.2">
      <c r="B59" s="7" t="s">
        <v>24</v>
      </c>
      <c r="C59" s="20" t="s">
        <v>12</v>
      </c>
      <c r="D59" s="3">
        <v>50000</v>
      </c>
      <c r="E59" s="3">
        <v>50000</v>
      </c>
      <c r="F59" s="3">
        <v>100000</v>
      </c>
      <c r="G59" s="3">
        <v>100000</v>
      </c>
      <c r="H59" s="3">
        <v>100000</v>
      </c>
    </row>
    <row r="60" spans="2:8" x14ac:dyDescent="0.2">
      <c r="B60" s="7" t="s">
        <v>6</v>
      </c>
      <c r="C60" s="20" t="s">
        <v>12</v>
      </c>
      <c r="D60" s="3">
        <v>25000</v>
      </c>
      <c r="E60" s="3">
        <v>25000</v>
      </c>
      <c r="F60" s="3">
        <v>50000</v>
      </c>
      <c r="G60" s="3">
        <v>100000</v>
      </c>
      <c r="H60" s="3">
        <v>100000</v>
      </c>
    </row>
    <row r="61" spans="2:8" x14ac:dyDescent="0.2">
      <c r="B61" s="7" t="s">
        <v>2</v>
      </c>
      <c r="C61" s="20" t="s">
        <v>12</v>
      </c>
      <c r="D61" s="3">
        <v>5000</v>
      </c>
      <c r="E61" s="3">
        <v>5000</v>
      </c>
      <c r="F61" s="3">
        <v>5000</v>
      </c>
      <c r="G61" s="3">
        <v>5000</v>
      </c>
      <c r="H61" s="3">
        <v>5000</v>
      </c>
    </row>
    <row r="62" spans="2:8" x14ac:dyDescent="0.2">
      <c r="B62" s="7"/>
      <c r="D62" s="3"/>
      <c r="E62" s="3"/>
      <c r="F62" s="3"/>
      <c r="G62" s="3"/>
      <c r="H62" s="3"/>
    </row>
    <row r="63" spans="2:8" x14ac:dyDescent="0.2">
      <c r="B63" s="30" t="s">
        <v>23</v>
      </c>
      <c r="C63" s="20" t="s">
        <v>11</v>
      </c>
      <c r="D63" s="16">
        <v>0.2</v>
      </c>
      <c r="E63" s="16">
        <v>0.2</v>
      </c>
      <c r="F63" s="16">
        <v>0.2</v>
      </c>
      <c r="G63" s="16">
        <v>0.2</v>
      </c>
      <c r="H63" s="16">
        <v>0.2</v>
      </c>
    </row>
    <row r="65" spans="2:8" x14ac:dyDescent="0.2">
      <c r="C65" s="19"/>
      <c r="D65" s="6"/>
      <c r="E65" s="6"/>
      <c r="F65" s="6"/>
      <c r="G65" s="6"/>
      <c r="H65" s="6"/>
    </row>
    <row r="66" spans="2:8" x14ac:dyDescent="0.2">
      <c r="B66" s="7"/>
    </row>
    <row r="67" spans="2:8" x14ac:dyDescent="0.2">
      <c r="B67" s="61"/>
      <c r="D67" s="3"/>
      <c r="E67" s="4"/>
      <c r="F67" s="4"/>
      <c r="G67" s="4"/>
      <c r="H67" s="4"/>
    </row>
    <row r="68" spans="2:8" x14ac:dyDescent="0.2">
      <c r="B68" s="60" t="s">
        <v>41</v>
      </c>
      <c r="C68" s="19"/>
      <c r="D68" s="6"/>
      <c r="E68" s="6"/>
      <c r="F68" s="6"/>
      <c r="G68" s="6"/>
      <c r="H68" s="6"/>
    </row>
    <row r="69" spans="2:8" x14ac:dyDescent="0.2">
      <c r="B69" s="61" t="s">
        <v>3</v>
      </c>
    </row>
    <row r="70" spans="2:8" x14ac:dyDescent="0.2">
      <c r="B70" s="61" t="s">
        <v>15</v>
      </c>
      <c r="C70" s="20" t="s">
        <v>9</v>
      </c>
      <c r="D70" s="3">
        <v>2000</v>
      </c>
      <c r="E70" s="4">
        <f>D70*(1+E71)</f>
        <v>4000</v>
      </c>
      <c r="F70" s="4">
        <f t="shared" ref="F70" si="27">E70*(1+F71)</f>
        <v>7000</v>
      </c>
      <c r="G70" s="4">
        <f t="shared" ref="G70" si="28">F70*(1+G71)</f>
        <v>10500</v>
      </c>
      <c r="H70" s="4">
        <f t="shared" ref="H70" si="29">G70*(1+H71)</f>
        <v>14175.000000000002</v>
      </c>
    </row>
    <row r="71" spans="2:8" x14ac:dyDescent="0.2">
      <c r="B71" s="61" t="s">
        <v>16</v>
      </c>
      <c r="C71" s="20" t="s">
        <v>11</v>
      </c>
      <c r="D71" s="3"/>
      <c r="E71" s="28">
        <v>1</v>
      </c>
      <c r="F71" s="28">
        <v>0.75</v>
      </c>
      <c r="G71" s="28">
        <v>0.5</v>
      </c>
      <c r="H71" s="28">
        <v>0.35</v>
      </c>
    </row>
    <row r="72" spans="2:8" x14ac:dyDescent="0.2">
      <c r="B72" s="61" t="s">
        <v>14</v>
      </c>
      <c r="C72" s="20" t="s">
        <v>12</v>
      </c>
      <c r="D72" s="26">
        <v>34.950000000000003</v>
      </c>
      <c r="E72" s="26">
        <v>34.950000000000003</v>
      </c>
      <c r="F72" s="26">
        <v>34.950000000000003</v>
      </c>
      <c r="G72" s="26">
        <v>34.950000000000003</v>
      </c>
      <c r="H72" s="26">
        <v>34.950000000000003</v>
      </c>
    </row>
    <row r="73" spans="2:8" x14ac:dyDescent="0.2">
      <c r="D73" s="3"/>
      <c r="E73" s="3"/>
      <c r="F73" s="3"/>
      <c r="G73" s="3"/>
      <c r="H73" s="3"/>
    </row>
    <row r="74" spans="2:8" x14ac:dyDescent="0.2">
      <c r="B74" s="30" t="s">
        <v>25</v>
      </c>
      <c r="D74" s="3"/>
      <c r="E74" s="3"/>
      <c r="F74" s="3"/>
      <c r="G74" s="3"/>
      <c r="H74" s="3"/>
    </row>
    <row r="75" spans="2:8" x14ac:dyDescent="0.2">
      <c r="B75" s="7" t="s">
        <v>31</v>
      </c>
      <c r="C75" s="20" t="s">
        <v>12</v>
      </c>
      <c r="D75" s="26">
        <v>8</v>
      </c>
      <c r="E75" s="26">
        <v>8</v>
      </c>
      <c r="F75" s="26">
        <v>8</v>
      </c>
      <c r="G75" s="26">
        <v>8</v>
      </c>
      <c r="H75" s="26">
        <v>8</v>
      </c>
    </row>
    <row r="76" spans="2:8" x14ac:dyDescent="0.2">
      <c r="B76" s="7" t="s">
        <v>32</v>
      </c>
      <c r="C76" s="20" t="s">
        <v>12</v>
      </c>
      <c r="D76" s="26">
        <v>2.25</v>
      </c>
      <c r="E76" s="26">
        <v>2.25</v>
      </c>
      <c r="F76" s="26">
        <v>2.25</v>
      </c>
      <c r="G76" s="26">
        <v>2.25</v>
      </c>
      <c r="H76" s="26">
        <v>2.25</v>
      </c>
    </row>
    <row r="77" spans="2:8" x14ac:dyDescent="0.2">
      <c r="B77" s="7"/>
      <c r="D77" s="3"/>
      <c r="E77" s="3"/>
      <c r="F77" s="3"/>
      <c r="G77" s="3"/>
      <c r="H77" s="3"/>
    </row>
    <row r="78" spans="2:8" x14ac:dyDescent="0.2">
      <c r="B78" s="30" t="s">
        <v>22</v>
      </c>
      <c r="D78" s="3"/>
      <c r="E78" s="3"/>
      <c r="F78" s="3"/>
      <c r="G78" s="3"/>
      <c r="H78" s="3"/>
    </row>
    <row r="79" spans="2:8" x14ac:dyDescent="0.2">
      <c r="B79" s="7" t="s">
        <v>1</v>
      </c>
      <c r="C79" s="20" t="s">
        <v>12</v>
      </c>
      <c r="D79" s="3">
        <v>20000</v>
      </c>
      <c r="E79" s="3">
        <v>20000</v>
      </c>
      <c r="F79" s="3">
        <v>30000</v>
      </c>
      <c r="G79" s="3">
        <v>30000</v>
      </c>
      <c r="H79" s="3">
        <v>30000</v>
      </c>
    </row>
    <row r="80" spans="2:8" x14ac:dyDescent="0.2">
      <c r="B80" s="7" t="s">
        <v>24</v>
      </c>
      <c r="C80" s="20" t="s">
        <v>12</v>
      </c>
      <c r="D80" s="3">
        <v>50000</v>
      </c>
      <c r="E80" s="3">
        <v>50000</v>
      </c>
      <c r="F80" s="3">
        <v>100000</v>
      </c>
      <c r="G80" s="3">
        <v>100000</v>
      </c>
      <c r="H80" s="3">
        <v>100000</v>
      </c>
    </row>
    <row r="81" spans="2:8" x14ac:dyDescent="0.2">
      <c r="B81" s="7" t="s">
        <v>6</v>
      </c>
      <c r="C81" s="20" t="s">
        <v>12</v>
      </c>
      <c r="D81" s="3">
        <v>25000</v>
      </c>
      <c r="E81" s="3">
        <v>25000</v>
      </c>
      <c r="F81" s="3">
        <v>50000</v>
      </c>
      <c r="G81" s="3">
        <v>100000</v>
      </c>
      <c r="H81" s="3">
        <v>100000</v>
      </c>
    </row>
    <row r="82" spans="2:8" x14ac:dyDescent="0.2">
      <c r="B82" s="7" t="s">
        <v>2</v>
      </c>
      <c r="C82" s="20" t="s">
        <v>12</v>
      </c>
      <c r="D82" s="3">
        <v>5000</v>
      </c>
      <c r="E82" s="3">
        <v>5000</v>
      </c>
      <c r="F82" s="3">
        <v>5000</v>
      </c>
      <c r="G82" s="3">
        <v>5000</v>
      </c>
      <c r="H82" s="3">
        <v>5000</v>
      </c>
    </row>
    <row r="83" spans="2:8" x14ac:dyDescent="0.2">
      <c r="B83" s="7"/>
      <c r="D83" s="3"/>
      <c r="E83" s="3"/>
      <c r="F83" s="3"/>
      <c r="G83" s="3"/>
      <c r="H83" s="3"/>
    </row>
    <row r="84" spans="2:8" x14ac:dyDescent="0.2">
      <c r="B84" s="30" t="s">
        <v>23</v>
      </c>
      <c r="C84" s="20" t="s">
        <v>11</v>
      </c>
      <c r="D84" s="16">
        <v>0.25</v>
      </c>
      <c r="E84" s="16">
        <v>0.25</v>
      </c>
      <c r="F84" s="16">
        <v>0.25</v>
      </c>
      <c r="G84" s="16">
        <v>0.25</v>
      </c>
      <c r="H84" s="16">
        <v>0.25</v>
      </c>
    </row>
  </sheetData>
  <phoneticPr fontId="10" type="noConversion"/>
  <dataValidations count="1">
    <dataValidation type="list" allowBlank="1" showInputMessage="1" showErrorMessage="1" sqref="J4" xr:uid="{412CB8B3-A6E9-7843-BBCD-401A99C52AE6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2022-08-22T01:16:26Z</dcterms:created>
  <dcterms:modified xsi:type="dcterms:W3CDTF">2024-10-05T16:57:22Z</dcterms:modified>
</cp:coreProperties>
</file>