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0" i="2" l="1"/>
  <c r="D30" i="2"/>
  <c r="F30" i="2"/>
  <c r="C27" i="2"/>
  <c r="D27" i="2"/>
  <c r="E27" i="2"/>
  <c r="B27" i="2"/>
  <c r="B26" i="2"/>
  <c r="C26" i="2"/>
  <c r="D26" i="2"/>
  <c r="E26" i="2"/>
  <c r="C25" i="2"/>
  <c r="D25" i="2"/>
  <c r="E25" i="2"/>
  <c r="B25" i="2"/>
  <c r="C23" i="2"/>
  <c r="D23" i="2"/>
  <c r="E23" i="2"/>
  <c r="B23" i="2"/>
  <c r="L23" i="2"/>
  <c r="M23" i="2"/>
  <c r="N23" i="2"/>
  <c r="K23" i="2"/>
  <c r="C22" i="2"/>
  <c r="D22" i="2"/>
  <c r="E22" i="2"/>
  <c r="B22" i="2"/>
  <c r="C21" i="2"/>
  <c r="D21" i="2"/>
  <c r="E21" i="2"/>
  <c r="B21" i="2"/>
  <c r="N19" i="2"/>
  <c r="C19" i="2"/>
  <c r="D19" i="2"/>
  <c r="E19" i="2"/>
  <c r="B19" i="2"/>
  <c r="E18" i="2"/>
  <c r="N18" i="2"/>
  <c r="D18" i="2"/>
  <c r="C18" i="2"/>
  <c r="B18" i="2"/>
  <c r="E17" i="2"/>
  <c r="L19" i="2"/>
  <c r="M19" i="2"/>
  <c r="K19" i="2"/>
  <c r="L18" i="2"/>
  <c r="M18" i="2"/>
  <c r="K18" i="2"/>
  <c r="D17" i="2"/>
  <c r="C17" i="2"/>
  <c r="B17" i="2"/>
  <c r="B13" i="2"/>
  <c r="B12" i="2"/>
  <c r="C10" i="2"/>
  <c r="H12" i="2" s="1"/>
  <c r="B10" i="2"/>
  <c r="C12" i="2" s="1"/>
  <c r="G8" i="2"/>
  <c r="F8" i="2"/>
  <c r="E8" i="2"/>
  <c r="D8" i="2"/>
  <c r="H8" i="2" s="1"/>
  <c r="G7" i="2"/>
  <c r="F7" i="2"/>
  <c r="E7" i="2"/>
  <c r="D7" i="2"/>
  <c r="H7" i="2" s="1"/>
  <c r="G6" i="2"/>
  <c r="F6" i="2"/>
  <c r="E6" i="2"/>
  <c r="D6" i="2"/>
  <c r="H6" i="2" s="1"/>
  <c r="G5" i="2"/>
  <c r="F5" i="2"/>
  <c r="E5" i="2"/>
  <c r="D5" i="2"/>
  <c r="H5" i="2" s="1"/>
  <c r="G4" i="2"/>
  <c r="F4" i="2"/>
  <c r="E4" i="2"/>
  <c r="D4" i="2"/>
  <c r="H4" i="2" s="1"/>
  <c r="G3" i="2"/>
  <c r="G10" i="2" s="1"/>
  <c r="H13" i="2" s="1"/>
  <c r="F3" i="2"/>
  <c r="F10" i="2" s="1"/>
  <c r="D14" i="2" s="1"/>
  <c r="E3" i="2"/>
  <c r="E10" i="2" s="1"/>
  <c r="D3" i="2"/>
  <c r="D10" i="2" s="1"/>
  <c r="S22" i="1"/>
  <c r="T22" i="1"/>
  <c r="U22" i="1"/>
  <c r="V22" i="1"/>
  <c r="S23" i="1"/>
  <c r="T23" i="1"/>
  <c r="U23" i="1"/>
  <c r="V23" i="1"/>
  <c r="T17" i="1"/>
  <c r="U17" i="1"/>
  <c r="V17" i="1"/>
  <c r="S17" i="1"/>
  <c r="T18" i="1"/>
  <c r="S27" i="1" s="1"/>
  <c r="U19" i="1"/>
  <c r="T27" i="1"/>
  <c r="V18" i="1"/>
  <c r="U18" i="1"/>
  <c r="S18" i="1"/>
  <c r="V19" i="1"/>
  <c r="T19" i="1"/>
  <c r="S19" i="1"/>
  <c r="U12" i="1"/>
  <c r="T12" i="1"/>
  <c r="W12" i="1"/>
  <c r="V12" i="1"/>
  <c r="S14" i="1"/>
  <c r="S13" i="1"/>
  <c r="S12" i="1"/>
  <c r="O39" i="1"/>
  <c r="O38" i="1"/>
  <c r="O37" i="1"/>
  <c r="Q35" i="1"/>
  <c r="P35" i="1"/>
  <c r="O35" i="1"/>
  <c r="N35" i="1"/>
  <c r="N34" i="1"/>
  <c r="O34" i="1"/>
  <c r="P34" i="1"/>
  <c r="Q34" i="1"/>
  <c r="O33" i="1"/>
  <c r="P33" i="1"/>
  <c r="Q33" i="1"/>
  <c r="N33" i="1"/>
  <c r="O31" i="1"/>
  <c r="P31" i="1"/>
  <c r="Q31" i="1"/>
  <c r="N31" i="1"/>
  <c r="N30" i="1"/>
  <c r="O30" i="1"/>
  <c r="P30" i="1"/>
  <c r="Q30" i="1"/>
  <c r="O29" i="1"/>
  <c r="P29" i="1"/>
  <c r="Q29" i="1"/>
  <c r="N29" i="1"/>
  <c r="Q27" i="1"/>
  <c r="P27" i="1"/>
  <c r="O27" i="1"/>
  <c r="N27" i="1"/>
  <c r="Q26" i="1"/>
  <c r="P26" i="1"/>
  <c r="O26" i="1"/>
  <c r="N26" i="1"/>
  <c r="O25" i="1"/>
  <c r="P25" i="1"/>
  <c r="Q25" i="1"/>
  <c r="N25" i="1"/>
  <c r="O23" i="1"/>
  <c r="P23" i="1"/>
  <c r="Q23" i="1"/>
  <c r="N23" i="1"/>
  <c r="O22" i="1"/>
  <c r="P22" i="1"/>
  <c r="Q22" i="1"/>
  <c r="N22" i="1"/>
  <c r="O21" i="1"/>
  <c r="P21" i="1"/>
  <c r="Q21" i="1"/>
  <c r="N21" i="1"/>
  <c r="Q19" i="1"/>
  <c r="P19" i="1"/>
  <c r="O19" i="1"/>
  <c r="N19" i="1"/>
  <c r="Q18" i="1"/>
  <c r="P18" i="1"/>
  <c r="O18" i="1"/>
  <c r="N18" i="1"/>
  <c r="Q15" i="1"/>
  <c r="O17" i="1"/>
  <c r="P17" i="1"/>
  <c r="Q17" i="1"/>
  <c r="N17" i="1"/>
  <c r="Q14" i="1"/>
  <c r="Q13" i="1"/>
  <c r="N14" i="1"/>
  <c r="O14" i="1"/>
  <c r="P14" i="1"/>
  <c r="N15" i="1"/>
  <c r="O15" i="1"/>
  <c r="P15" i="1"/>
  <c r="O13" i="1"/>
  <c r="P13" i="1"/>
  <c r="N13" i="1"/>
  <c r="D14" i="1"/>
  <c r="B14" i="1"/>
  <c r="H12" i="1"/>
  <c r="G12" i="1"/>
  <c r="F12" i="1"/>
  <c r="E12" i="1"/>
  <c r="D12" i="1"/>
  <c r="C12" i="1"/>
  <c r="B12" i="1"/>
  <c r="G10" i="1"/>
  <c r="F10" i="1"/>
  <c r="E10" i="1"/>
  <c r="D10" i="1"/>
  <c r="H10" i="1" s="1"/>
  <c r="G9" i="1"/>
  <c r="F9" i="1"/>
  <c r="E9" i="1"/>
  <c r="D9" i="1"/>
  <c r="H9" i="1" s="1"/>
  <c r="G8" i="1"/>
  <c r="F8" i="1"/>
  <c r="E8" i="1"/>
  <c r="D8" i="1"/>
  <c r="H8" i="1" s="1"/>
  <c r="G7" i="1"/>
  <c r="F7" i="1"/>
  <c r="E7" i="1"/>
  <c r="D7" i="1"/>
  <c r="H7" i="1" s="1"/>
  <c r="G6" i="1"/>
  <c r="F6" i="1"/>
  <c r="E6" i="1"/>
  <c r="D6" i="1"/>
  <c r="H6" i="1" s="1"/>
  <c r="G5" i="1"/>
  <c r="F5" i="1"/>
  <c r="E5" i="1"/>
  <c r="D5" i="1"/>
  <c r="D13" i="2" l="1"/>
  <c r="C14" i="2"/>
  <c r="D12" i="2"/>
  <c r="C13" i="2"/>
  <c r="B14" i="2"/>
  <c r="H3" i="2"/>
  <c r="H10" i="2" s="1"/>
  <c r="H14" i="2" s="1"/>
  <c r="U27" i="1"/>
  <c r="U31" i="1" s="1"/>
  <c r="V27" i="1"/>
  <c r="H5" i="1"/>
  <c r="V31" i="1" l="1"/>
  <c r="T31" i="1"/>
  <c r="S31" i="1"/>
  <c r="H14" i="1"/>
  <c r="B15" i="1"/>
  <c r="B16" i="1"/>
  <c r="C15" i="1"/>
  <c r="H15" i="1"/>
  <c r="H16" i="1"/>
  <c r="D15" i="1"/>
  <c r="C16" i="1"/>
  <c r="D16" i="1"/>
  <c r="C14" i="1" l="1"/>
  <c r="C19" i="1" s="1" a="1"/>
  <c r="E21" i="1" l="1"/>
  <c r="E20" i="1"/>
  <c r="E19" i="1"/>
  <c r="C21" i="1"/>
  <c r="C19" i="1"/>
  <c r="D20" i="1"/>
  <c r="D19" i="1"/>
  <c r="D21" i="1"/>
  <c r="C20" i="1"/>
  <c r="C24" i="1" l="1" a="1"/>
  <c r="C25" i="1" s="1"/>
  <c r="D28" i="1" s="1"/>
  <c r="C24" i="1" l="1"/>
  <c r="C26" i="1"/>
  <c r="F28" i="1" s="1"/>
  <c r="B28" i="1"/>
</calcChain>
</file>

<file path=xl/sharedStrings.xml><?xml version="1.0" encoding="utf-8"?>
<sst xmlns="http://schemas.openxmlformats.org/spreadsheetml/2006/main" count="59" uniqueCount="33">
  <si>
    <t>i</t>
  </si>
  <si>
    <t>xi</t>
  </si>
  <si>
    <t>yi</t>
  </si>
  <si>
    <r>
      <t>xi</t>
    </r>
    <r>
      <rPr>
        <vertAlign val="superscript"/>
        <sz val="10"/>
        <color theme="1"/>
        <rFont val="Calibri"/>
        <family val="2"/>
        <scheme val="minor"/>
      </rPr>
      <t>2</t>
    </r>
  </si>
  <si>
    <r>
      <t>xi</t>
    </r>
    <r>
      <rPr>
        <vertAlign val="superscript"/>
        <sz val="10"/>
        <color theme="1"/>
        <rFont val="Calibri"/>
        <family val="2"/>
        <scheme val="minor"/>
      </rPr>
      <t>3</t>
    </r>
  </si>
  <si>
    <r>
      <t>xi</t>
    </r>
    <r>
      <rPr>
        <vertAlign val="superscript"/>
        <sz val="10"/>
        <color theme="1"/>
        <rFont val="Calibri"/>
        <family val="2"/>
        <scheme val="minor"/>
      </rPr>
      <t>4</t>
    </r>
  </si>
  <si>
    <t>xi.yi</t>
  </si>
  <si>
    <r>
      <t>xi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yi</t>
    </r>
  </si>
  <si>
    <t>sum</t>
  </si>
  <si>
    <t>matriks:</t>
  </si>
  <si>
    <t>.</t>
  </si>
  <si>
    <t>a</t>
  </si>
  <si>
    <t>=</t>
  </si>
  <si>
    <t>b</t>
  </si>
  <si>
    <t>c</t>
  </si>
  <si>
    <t>A</t>
  </si>
  <si>
    <t>B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</si>
  <si>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</si>
  <si>
    <t>Pakai MINVERSE</t>
  </si>
  <si>
    <t>Pakai MMULT</t>
  </si>
  <si>
    <t>f(x) =</t>
  </si>
  <si>
    <t>+</t>
  </si>
  <si>
    <t>x         +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</si>
  <si>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</si>
  <si>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REGRESI NONLINEAR (KUADRATIS) : f(x) = y = a + bx + cx</t>
    </r>
    <r>
      <rPr>
        <vertAlign val="superscript"/>
        <sz val="11"/>
        <color theme="1"/>
        <rFont val="Calibri"/>
        <family val="2"/>
        <scheme val="minor"/>
      </rPr>
      <t>2</t>
    </r>
  </si>
  <si>
    <t>GAUSS</t>
  </si>
  <si>
    <t>a3 =</t>
  </si>
  <si>
    <t>a2 =</t>
  </si>
  <si>
    <t>a1 =</t>
  </si>
  <si>
    <t>M1:</t>
  </si>
  <si>
    <t>M3:</t>
  </si>
  <si>
    <t>M2:</t>
  </si>
  <si>
    <r>
      <t>ELIMINASI GAUSS : f(x) = y = a + bx + cx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</si>
</sst>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2" fontId="0" fillId="0" borderId="0" xfId="0" applyNumberFormat="1"/>
    <xf numFmtId="0" fontId="0" fillId="0" borderId="0" xfId="0" applyBorder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9"/>
  <sheetViews>
    <sheetView topLeftCell="A7" zoomScale="90" zoomScaleNormal="90" workbookViewId="0">
      <selection activeCell="Q16" sqref="Q16"/>
    </sheetView>
  </sheetViews>
  <sheetFormatPr defaultRowHeight="15" x14ac:dyDescent="0.25"/>
  <cols>
    <col min="14" max="14" width="8.7109375" customWidth="1"/>
  </cols>
  <sheetData>
    <row r="3" spans="1:23" ht="17.25" x14ac:dyDescent="0.25">
      <c r="A3" s="1" t="s">
        <v>24</v>
      </c>
      <c r="B3" s="1"/>
      <c r="C3" s="1"/>
      <c r="D3" s="1"/>
      <c r="E3" s="1"/>
      <c r="F3" s="1"/>
      <c r="G3" s="1"/>
    </row>
    <row r="4" spans="1:23" x14ac:dyDescent="0.25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3" t="s">
        <v>7</v>
      </c>
      <c r="I4" s="3"/>
      <c r="J4" s="4"/>
      <c r="K4" s="4"/>
      <c r="L4" s="4"/>
      <c r="N4" s="4"/>
    </row>
    <row r="5" spans="1:23" x14ac:dyDescent="0.25">
      <c r="A5">
        <v>1</v>
      </c>
      <c r="B5">
        <v>0.05</v>
      </c>
      <c r="C5">
        <v>0.95599999999999996</v>
      </c>
      <c r="D5">
        <f>B5^2</f>
        <v>2.5000000000000005E-3</v>
      </c>
      <c r="E5">
        <f>B5^3</f>
        <v>1.2500000000000003E-4</v>
      </c>
      <c r="F5">
        <f>B5^4</f>
        <v>6.2500000000000028E-6</v>
      </c>
      <c r="G5">
        <f>B5*C5</f>
        <v>4.7800000000000002E-2</v>
      </c>
      <c r="H5">
        <f>D5*C5</f>
        <v>2.3900000000000002E-3</v>
      </c>
      <c r="I5" s="5"/>
      <c r="J5" s="3"/>
    </row>
    <row r="6" spans="1:23" x14ac:dyDescent="0.25">
      <c r="A6">
        <v>2</v>
      </c>
      <c r="B6">
        <v>0.15</v>
      </c>
      <c r="C6">
        <v>0.83199999999999996</v>
      </c>
      <c r="D6">
        <f t="shared" ref="D6:D10" si="0">B6^2</f>
        <v>2.2499999999999999E-2</v>
      </c>
      <c r="E6">
        <f t="shared" ref="E6:E10" si="1">B6^3</f>
        <v>3.375E-3</v>
      </c>
      <c r="F6">
        <f t="shared" ref="F6:F10" si="2">B6^4</f>
        <v>5.0624999999999997E-4</v>
      </c>
      <c r="G6">
        <f t="shared" ref="G6:G10" si="3">B6*C6</f>
        <v>0.12479999999999999</v>
      </c>
      <c r="H6">
        <f t="shared" ref="H6:H10" si="4">D6*C6</f>
        <v>1.8719999999999997E-2</v>
      </c>
      <c r="J6" s="3"/>
    </row>
    <row r="7" spans="1:23" x14ac:dyDescent="0.25">
      <c r="A7">
        <v>3</v>
      </c>
      <c r="B7">
        <v>0.46</v>
      </c>
      <c r="C7">
        <v>0.57099999999999995</v>
      </c>
      <c r="D7">
        <f t="shared" si="0"/>
        <v>0.21160000000000001</v>
      </c>
      <c r="E7">
        <f t="shared" si="1"/>
        <v>9.7336000000000006E-2</v>
      </c>
      <c r="F7">
        <f t="shared" si="2"/>
        <v>4.4774560000000005E-2</v>
      </c>
      <c r="G7">
        <f t="shared" si="3"/>
        <v>0.26266</v>
      </c>
      <c r="H7">
        <f t="shared" si="4"/>
        <v>0.12082359999999999</v>
      </c>
      <c r="J7" s="3"/>
    </row>
    <row r="8" spans="1:23" x14ac:dyDescent="0.25">
      <c r="A8">
        <v>4</v>
      </c>
      <c r="B8">
        <v>0.7</v>
      </c>
      <c r="C8">
        <v>0.378</v>
      </c>
      <c r="D8">
        <f t="shared" si="0"/>
        <v>0.48999999999999994</v>
      </c>
      <c r="E8">
        <f t="shared" si="1"/>
        <v>0.34299999999999992</v>
      </c>
      <c r="F8">
        <f t="shared" si="2"/>
        <v>0.24009999999999992</v>
      </c>
      <c r="G8">
        <f t="shared" si="3"/>
        <v>0.2646</v>
      </c>
      <c r="H8">
        <f t="shared" si="4"/>
        <v>0.18521999999999997</v>
      </c>
      <c r="J8" s="3"/>
    </row>
    <row r="9" spans="1:23" x14ac:dyDescent="0.25">
      <c r="A9">
        <v>5</v>
      </c>
      <c r="B9">
        <v>0.82</v>
      </c>
      <c r="C9">
        <v>0.30599999999999999</v>
      </c>
      <c r="D9">
        <f t="shared" si="0"/>
        <v>0.67239999999999989</v>
      </c>
      <c r="E9">
        <f t="shared" si="1"/>
        <v>0.55136799999999986</v>
      </c>
      <c r="F9">
        <f t="shared" si="2"/>
        <v>0.45212175999999987</v>
      </c>
      <c r="G9">
        <f t="shared" si="3"/>
        <v>0.25091999999999998</v>
      </c>
      <c r="H9">
        <f t="shared" si="4"/>
        <v>0.20575439999999995</v>
      </c>
      <c r="J9" s="3"/>
    </row>
    <row r="10" spans="1:23" x14ac:dyDescent="0.25">
      <c r="A10">
        <v>6</v>
      </c>
      <c r="B10">
        <v>1.17</v>
      </c>
      <c r="C10">
        <v>0.104</v>
      </c>
      <c r="D10">
        <f t="shared" si="0"/>
        <v>1.3688999999999998</v>
      </c>
      <c r="E10">
        <f t="shared" si="1"/>
        <v>1.6016129999999997</v>
      </c>
      <c r="F10">
        <f t="shared" si="2"/>
        <v>1.8738872099999995</v>
      </c>
      <c r="G10">
        <f t="shared" si="3"/>
        <v>0.12167999999999998</v>
      </c>
      <c r="H10">
        <f t="shared" si="4"/>
        <v>0.14236559999999998</v>
      </c>
      <c r="J10" s="3"/>
    </row>
    <row r="11" spans="1:23" x14ac:dyDescent="0.25">
      <c r="J11" s="3"/>
    </row>
    <row r="12" spans="1:23" x14ac:dyDescent="0.25">
      <c r="A12" t="s">
        <v>8</v>
      </c>
      <c r="B12">
        <f>SUM(B5:B10)</f>
        <v>3.3499999999999996</v>
      </c>
      <c r="C12">
        <f>SUM(C5:C10)</f>
        <v>3.1470000000000002</v>
      </c>
      <c r="D12">
        <f>SUM(D5:D10)</f>
        <v>2.7678999999999996</v>
      </c>
      <c r="E12">
        <f>SUM(E5:E10)</f>
        <v>2.5968169999999997</v>
      </c>
      <c r="F12">
        <f>SUM(F5:F10)</f>
        <v>2.611396029999999</v>
      </c>
      <c r="G12">
        <f>SUM(G5:G10)</f>
        <v>1.07246</v>
      </c>
      <c r="H12">
        <f>SUM(H5:H10)</f>
        <v>0.67527359999999992</v>
      </c>
      <c r="N12" t="s">
        <v>25</v>
      </c>
      <c r="S12">
        <f>N13</f>
        <v>6</v>
      </c>
      <c r="T12">
        <f>N13/S12</f>
        <v>1</v>
      </c>
      <c r="U12">
        <f>O13/S12</f>
        <v>0.55833333333333324</v>
      </c>
      <c r="V12">
        <f>P13/S12</f>
        <v>0.4613166666666666</v>
      </c>
      <c r="W12">
        <f>Q13/S12</f>
        <v>0.52450000000000008</v>
      </c>
    </row>
    <row r="13" spans="1:23" x14ac:dyDescent="0.25">
      <c r="N13" s="15">
        <f>B14</f>
        <v>6</v>
      </c>
      <c r="O13" s="25">
        <f t="shared" ref="O13:P13" si="5">C14</f>
        <v>3.3499999999999996</v>
      </c>
      <c r="P13">
        <f t="shared" si="5"/>
        <v>2.7678999999999996</v>
      </c>
      <c r="Q13" s="17">
        <f>H14</f>
        <v>3.1470000000000002</v>
      </c>
      <c r="S13">
        <f>N14</f>
        <v>3.3499999999999996</v>
      </c>
    </row>
    <row r="14" spans="1:23" x14ac:dyDescent="0.25">
      <c r="A14" t="s">
        <v>9</v>
      </c>
      <c r="B14" s="6">
        <f>A10</f>
        <v>6</v>
      </c>
      <c r="C14" s="7">
        <f>B12</f>
        <v>3.3499999999999996</v>
      </c>
      <c r="D14" s="8">
        <f>D12</f>
        <v>2.7678999999999996</v>
      </c>
      <c r="E14" s="9" t="s">
        <v>10</v>
      </c>
      <c r="F14" s="10" t="s">
        <v>11</v>
      </c>
      <c r="G14" s="11" t="s">
        <v>12</v>
      </c>
      <c r="H14" s="10">
        <f>C12</f>
        <v>3.1470000000000002</v>
      </c>
      <c r="J14" s="2"/>
      <c r="N14" s="15">
        <f t="shared" ref="N14:N15" si="6">B15</f>
        <v>3.3499999999999996</v>
      </c>
      <c r="O14">
        <f t="shared" ref="O14:O15" si="7">C15</f>
        <v>2.7678999999999996</v>
      </c>
      <c r="P14">
        <f t="shared" ref="P14:P15" si="8">D15</f>
        <v>2.5968169999999997</v>
      </c>
      <c r="Q14" s="17">
        <f t="shared" ref="Q14:Q15" si="9">H15</f>
        <v>1.07246</v>
      </c>
      <c r="S14">
        <f>N15</f>
        <v>2.7678999999999996</v>
      </c>
    </row>
    <row r="15" spans="1:23" x14ac:dyDescent="0.25">
      <c r="B15" s="6">
        <f>B12</f>
        <v>3.3499999999999996</v>
      </c>
      <c r="C15" s="7">
        <f>D12</f>
        <v>2.7678999999999996</v>
      </c>
      <c r="D15" s="8">
        <f>E12</f>
        <v>2.5968169999999997</v>
      </c>
      <c r="E15" s="9"/>
      <c r="F15" s="10" t="s">
        <v>13</v>
      </c>
      <c r="G15" s="11"/>
      <c r="H15" s="10">
        <f>G12</f>
        <v>1.07246</v>
      </c>
      <c r="J15" s="2"/>
      <c r="N15" s="15">
        <f t="shared" si="6"/>
        <v>2.7678999999999996</v>
      </c>
      <c r="O15">
        <f t="shared" si="7"/>
        <v>2.5968169999999997</v>
      </c>
      <c r="P15">
        <f t="shared" si="8"/>
        <v>2.611396029999999</v>
      </c>
      <c r="Q15" s="17">
        <f>H16</f>
        <v>0.67527359999999992</v>
      </c>
    </row>
    <row r="16" spans="1:23" x14ac:dyDescent="0.25">
      <c r="B16" s="6">
        <f>D12</f>
        <v>2.7678999999999996</v>
      </c>
      <c r="C16" s="7">
        <f>E12</f>
        <v>2.5968169999999997</v>
      </c>
      <c r="D16" s="8">
        <f>F12</f>
        <v>2.611396029999999</v>
      </c>
      <c r="E16" s="9"/>
      <c r="F16" s="10" t="s">
        <v>14</v>
      </c>
      <c r="G16" s="11"/>
      <c r="H16" s="10">
        <f>H12</f>
        <v>0.67527359999999992</v>
      </c>
      <c r="J16" s="2"/>
    </row>
    <row r="17" spans="1:22" x14ac:dyDescent="0.25">
      <c r="B17" s="1" t="s">
        <v>15</v>
      </c>
      <c r="C17" s="1"/>
      <c r="D17" s="1"/>
      <c r="F17" s="12"/>
      <c r="H17" s="2" t="s">
        <v>16</v>
      </c>
      <c r="J17" s="2"/>
      <c r="N17">
        <f>N13/6</f>
        <v>1</v>
      </c>
      <c r="O17">
        <f t="shared" ref="O17:Q17" si="10">O13/6</f>
        <v>0.55833333333333324</v>
      </c>
      <c r="P17">
        <f t="shared" si="10"/>
        <v>0.4613166666666666</v>
      </c>
      <c r="Q17">
        <f t="shared" si="10"/>
        <v>0.52450000000000008</v>
      </c>
      <c r="S17">
        <f>N17</f>
        <v>1</v>
      </c>
      <c r="T17">
        <f t="shared" ref="T17:V17" si="11">O17</f>
        <v>0.55833333333333324</v>
      </c>
      <c r="U17">
        <f t="shared" si="11"/>
        <v>0.4613166666666666</v>
      </c>
      <c r="V17">
        <f t="shared" si="11"/>
        <v>0.52450000000000008</v>
      </c>
    </row>
    <row r="18" spans="1:22" x14ac:dyDescent="0.25">
      <c r="J18" s="2"/>
      <c r="N18">
        <f>N14/N14</f>
        <v>1</v>
      </c>
      <c r="O18">
        <f>O14/N14</f>
        <v>0.8262388059701492</v>
      </c>
      <c r="P18">
        <f>P14/N14</f>
        <v>0.77516925373134327</v>
      </c>
      <c r="Q18">
        <f>Q14/N14</f>
        <v>0.32013731343283586</v>
      </c>
      <c r="S18">
        <f>N18-N17</f>
        <v>0</v>
      </c>
      <c r="T18">
        <f>O18-O17</f>
        <v>0.26790547263681597</v>
      </c>
      <c r="U18">
        <f>P18-P17</f>
        <v>0.31385258706467667</v>
      </c>
      <c r="V18">
        <f>Q18-Q17</f>
        <v>-0.20436268656716422</v>
      </c>
    </row>
    <row r="19" spans="1:22" x14ac:dyDescent="0.25">
      <c r="A19" s="13" t="s">
        <v>17</v>
      </c>
      <c r="B19" s="14" t="s">
        <v>12</v>
      </c>
      <c r="C19" s="15">
        <f t="array" ref="C19:E21">MINVERSE(B14:D16)</f>
        <v>0.87554095897049544</v>
      </c>
      <c r="D19" s="16">
        <v>-2.8191622288345362</v>
      </c>
      <c r="E19" s="17">
        <v>1.8754101350383774</v>
      </c>
      <c r="F19" s="11" t="s">
        <v>18</v>
      </c>
      <c r="G19" s="13"/>
      <c r="J19" s="2"/>
      <c r="N19">
        <f>N15/N15</f>
        <v>1</v>
      </c>
      <c r="O19">
        <f>O15/N15</f>
        <v>0.938190324794971</v>
      </c>
      <c r="P19">
        <f>P15/N15</f>
        <v>0.94345750569023423</v>
      </c>
      <c r="Q19">
        <f>Q15/N15</f>
        <v>0.24396603923552151</v>
      </c>
      <c r="S19">
        <f>N19-N18</f>
        <v>0</v>
      </c>
      <c r="T19">
        <f>O19-O18</f>
        <v>0.11195151882482179</v>
      </c>
      <c r="U19">
        <f>P19-P18</f>
        <v>0.16828825195889097</v>
      </c>
      <c r="V19">
        <f>Q19-Q18</f>
        <v>-7.6171274197314343E-2</v>
      </c>
    </row>
    <row r="20" spans="1:22" x14ac:dyDescent="0.25">
      <c r="A20" s="13"/>
      <c r="B20" s="14"/>
      <c r="C20" s="15">
        <v>-2.8191622288345353</v>
      </c>
      <c r="D20" s="16">
        <v>14.465939065314878</v>
      </c>
      <c r="E20" s="17">
        <v>-11.397060044003625</v>
      </c>
      <c r="F20" s="11"/>
      <c r="G20" s="13"/>
    </row>
    <row r="21" spans="1:22" x14ac:dyDescent="0.25">
      <c r="A21" s="13"/>
      <c r="B21" s="14"/>
      <c r="C21" s="15">
        <v>1.8754101350383756</v>
      </c>
      <c r="D21" s="16">
        <v>-11.39706004400362</v>
      </c>
      <c r="E21" s="17">
        <v>9.7285632924534404</v>
      </c>
      <c r="F21" s="11"/>
      <c r="G21" s="13"/>
      <c r="N21">
        <f>N17</f>
        <v>1</v>
      </c>
      <c r="O21">
        <f t="shared" ref="O21:Q21" si="12">O17</f>
        <v>0.55833333333333324</v>
      </c>
      <c r="P21">
        <f t="shared" si="12"/>
        <v>0.4613166666666666</v>
      </c>
      <c r="Q21">
        <f t="shared" si="12"/>
        <v>0.52450000000000008</v>
      </c>
    </row>
    <row r="22" spans="1:22" x14ac:dyDescent="0.25">
      <c r="B22" s="1"/>
      <c r="C22" s="1"/>
      <c r="D22" s="1"/>
      <c r="N22">
        <f>N18-N17</f>
        <v>0</v>
      </c>
      <c r="O22">
        <f t="shared" ref="O22:Q22" si="13">O18-O17</f>
        <v>0.26790547263681597</v>
      </c>
      <c r="P22">
        <f t="shared" si="13"/>
        <v>0.31385258706467667</v>
      </c>
      <c r="Q22">
        <f t="shared" si="13"/>
        <v>-0.20436268656716422</v>
      </c>
      <c r="S22">
        <f>S18/T18</f>
        <v>0</v>
      </c>
      <c r="T22">
        <f>T18/T18</f>
        <v>1</v>
      </c>
      <c r="U22">
        <f>U18/T18</f>
        <v>1.1715049490241229</v>
      </c>
      <c r="V22">
        <f>V18/T18</f>
        <v>-0.76281639399060341</v>
      </c>
    </row>
    <row r="23" spans="1:22" x14ac:dyDescent="0.25">
      <c r="N23">
        <f>N19-N17</f>
        <v>0</v>
      </c>
      <c r="O23">
        <f t="shared" ref="O23:Q23" si="14">O19-O17</f>
        <v>0.37985699146163776</v>
      </c>
      <c r="P23">
        <f t="shared" si="14"/>
        <v>0.48214083902356764</v>
      </c>
      <c r="Q23">
        <f t="shared" si="14"/>
        <v>-0.28053396076447856</v>
      </c>
      <c r="S23">
        <f>S19/T19</f>
        <v>0</v>
      </c>
      <c r="T23">
        <f>T19/T19</f>
        <v>1</v>
      </c>
      <c r="U23">
        <f>U19/T19</f>
        <v>1.5032243753854122</v>
      </c>
      <c r="V23">
        <f>V19/T19</f>
        <v>-0.68039518353033468</v>
      </c>
    </row>
    <row r="24" spans="1:22" x14ac:dyDescent="0.25">
      <c r="A24" s="18" t="s">
        <v>11</v>
      </c>
      <c r="B24" s="13" t="s">
        <v>12</v>
      </c>
      <c r="C24" s="19">
        <f t="array" ref="C24:C26">MMULT(C19:E21,H14:H16)</f>
        <v>0.99830362730811428</v>
      </c>
      <c r="D24" s="13" t="s">
        <v>19</v>
      </c>
      <c r="E24" s="13"/>
    </row>
    <row r="25" spans="1:22" x14ac:dyDescent="0.25">
      <c r="A25" s="18" t="s">
        <v>13</v>
      </c>
      <c r="B25" s="13"/>
      <c r="C25" s="19">
        <v>-1.0538962894851762</v>
      </c>
      <c r="D25" s="13"/>
      <c r="E25" s="13"/>
      <c r="N25">
        <f>N21</f>
        <v>1</v>
      </c>
      <c r="O25">
        <f t="shared" ref="O25:Q25" si="15">O21</f>
        <v>0.55833333333333324</v>
      </c>
      <c r="P25">
        <f t="shared" si="15"/>
        <v>0.4613166666666666</v>
      </c>
      <c r="Q25">
        <f t="shared" si="15"/>
        <v>0.52450000000000008</v>
      </c>
    </row>
    <row r="26" spans="1:22" x14ac:dyDescent="0.25">
      <c r="A26" s="18" t="s">
        <v>14</v>
      </c>
      <c r="B26" s="13"/>
      <c r="C26" s="19">
        <v>0.24846663749653342</v>
      </c>
      <c r="D26" s="13"/>
      <c r="E26" s="13"/>
      <c r="F26" s="20"/>
      <c r="N26">
        <f>N22/O22</f>
        <v>0</v>
      </c>
      <c r="O26">
        <f>O22/O22</f>
        <v>1</v>
      </c>
      <c r="P26">
        <f>P22/O22</f>
        <v>1.1715049490241229</v>
      </c>
      <c r="Q26">
        <f>Q22/O22</f>
        <v>-0.76281639399060341</v>
      </c>
    </row>
    <row r="27" spans="1:22" ht="15.75" thickBot="1" x14ac:dyDescent="0.3">
      <c r="F27" s="20"/>
      <c r="N27">
        <f>N23/O23</f>
        <v>0</v>
      </c>
      <c r="O27">
        <f>O23/O23</f>
        <v>1</v>
      </c>
      <c r="P27">
        <f>P23/O23</f>
        <v>1.2692693562605117</v>
      </c>
      <c r="Q27">
        <f>Q23/O23</f>
        <v>-0.73852520045773606</v>
      </c>
      <c r="S27">
        <f>S23-S22</f>
        <v>0</v>
      </c>
      <c r="T27">
        <f t="shared" ref="T27:V27" si="16">T23-T22</f>
        <v>0</v>
      </c>
      <c r="U27">
        <f t="shared" si="16"/>
        <v>0.33171942636128926</v>
      </c>
      <c r="V27">
        <f t="shared" si="16"/>
        <v>8.2421210460268735E-2</v>
      </c>
    </row>
    <row r="28" spans="1:22" ht="18" thickBot="1" x14ac:dyDescent="0.3">
      <c r="A28" s="21" t="s">
        <v>20</v>
      </c>
      <c r="B28" s="22">
        <f>C24</f>
        <v>0.99830362730811428</v>
      </c>
      <c r="C28" s="23" t="s">
        <v>21</v>
      </c>
      <c r="D28" s="22">
        <f>C25</f>
        <v>-1.0538962894851762</v>
      </c>
      <c r="E28" s="22" t="s">
        <v>22</v>
      </c>
      <c r="F28" s="22">
        <f>C26</f>
        <v>0.24846663749653342</v>
      </c>
      <c r="G28" s="24" t="s">
        <v>23</v>
      </c>
      <c r="I28" s="12"/>
      <c r="J28" s="16"/>
    </row>
    <row r="29" spans="1:22" x14ac:dyDescent="0.25">
      <c r="N29">
        <f>N25</f>
        <v>1</v>
      </c>
      <c r="O29">
        <f t="shared" ref="O29:Q30" si="17">O25</f>
        <v>0.55833333333333324</v>
      </c>
      <c r="P29">
        <f t="shared" si="17"/>
        <v>0.4613166666666666</v>
      </c>
      <c r="Q29">
        <f t="shared" si="17"/>
        <v>0.52450000000000008</v>
      </c>
    </row>
    <row r="30" spans="1:22" x14ac:dyDescent="0.25">
      <c r="N30">
        <f>N26</f>
        <v>0</v>
      </c>
      <c r="O30">
        <f t="shared" si="17"/>
        <v>1</v>
      </c>
      <c r="P30">
        <f t="shared" si="17"/>
        <v>1.1715049490241229</v>
      </c>
      <c r="Q30">
        <f t="shared" si="17"/>
        <v>-0.76281639399060341</v>
      </c>
    </row>
    <row r="31" spans="1:22" x14ac:dyDescent="0.25">
      <c r="N31">
        <f>N27-N26</f>
        <v>0</v>
      </c>
      <c r="O31">
        <f t="shared" ref="O31:Q31" si="18">O27-O26</f>
        <v>0</v>
      </c>
      <c r="P31">
        <f t="shared" si="18"/>
        <v>9.7764407236388795E-2</v>
      </c>
      <c r="Q31">
        <f t="shared" si="18"/>
        <v>2.429119353286735E-2</v>
      </c>
      <c r="S31">
        <f>S27/U27</f>
        <v>0</v>
      </c>
      <c r="T31">
        <f>T27/U27</f>
        <v>0</v>
      </c>
      <c r="U31">
        <f>U27/U27</f>
        <v>1</v>
      </c>
      <c r="V31">
        <f>V27/U27</f>
        <v>0.24846663749653422</v>
      </c>
    </row>
    <row r="33" spans="14:17" x14ac:dyDescent="0.25">
      <c r="N33">
        <f>N29</f>
        <v>1</v>
      </c>
      <c r="O33">
        <f t="shared" ref="O33:Q34" si="19">O29</f>
        <v>0.55833333333333324</v>
      </c>
      <c r="P33">
        <f t="shared" si="19"/>
        <v>0.4613166666666666</v>
      </c>
      <c r="Q33">
        <f t="shared" si="19"/>
        <v>0.52450000000000008</v>
      </c>
    </row>
    <row r="34" spans="14:17" x14ac:dyDescent="0.25">
      <c r="N34">
        <f>N30</f>
        <v>0</v>
      </c>
      <c r="O34">
        <f t="shared" si="19"/>
        <v>1</v>
      </c>
      <c r="P34">
        <f t="shared" si="19"/>
        <v>1.1715049490241229</v>
      </c>
      <c r="Q34">
        <f t="shared" si="19"/>
        <v>-0.76281639399060341</v>
      </c>
    </row>
    <row r="35" spans="14:17" x14ac:dyDescent="0.25">
      <c r="N35">
        <f>N31/P31</f>
        <v>0</v>
      </c>
      <c r="O35">
        <f>O31/P31</f>
        <v>0</v>
      </c>
      <c r="P35">
        <f>P31/P31</f>
        <v>1</v>
      </c>
      <c r="Q35">
        <f>Q31/P31</f>
        <v>0.24846663749653411</v>
      </c>
    </row>
    <row r="37" spans="14:17" x14ac:dyDescent="0.25">
      <c r="N37" t="s">
        <v>26</v>
      </c>
      <c r="O37">
        <f>Q35</f>
        <v>0.24846663749653411</v>
      </c>
    </row>
    <row r="38" spans="14:17" x14ac:dyDescent="0.25">
      <c r="N38" t="s">
        <v>27</v>
      </c>
      <c r="O38">
        <f>Q34-P34*Q35</f>
        <v>-1.0538962894851758</v>
      </c>
    </row>
    <row r="39" spans="14:17" x14ac:dyDescent="0.25">
      <c r="N39" t="s">
        <v>28</v>
      </c>
      <c r="O39">
        <f>Q33-P33*O37-O33*O38</f>
        <v>0.99830362730811373</v>
      </c>
    </row>
  </sheetData>
  <mergeCells count="10">
    <mergeCell ref="B22:D22"/>
    <mergeCell ref="B24:B26"/>
    <mergeCell ref="D24:E26"/>
    <mergeCell ref="A3:G3"/>
    <mergeCell ref="E14:E16"/>
    <mergeCell ref="G14:G16"/>
    <mergeCell ref="B17:D17"/>
    <mergeCell ref="A19:A21"/>
    <mergeCell ref="B19:B21"/>
    <mergeCell ref="F19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0" workbookViewId="0">
      <selection activeCell="J23" sqref="J23"/>
    </sheetView>
  </sheetViews>
  <sheetFormatPr defaultRowHeight="15" x14ac:dyDescent="0.25"/>
  <sheetData>
    <row r="1" spans="1:8" ht="17.25" x14ac:dyDescent="0.25">
      <c r="A1" s="1" t="s">
        <v>32</v>
      </c>
      <c r="B1" s="1"/>
      <c r="C1" s="1"/>
      <c r="D1" s="1"/>
      <c r="E1" s="1"/>
      <c r="F1" s="1"/>
      <c r="G1" s="1"/>
    </row>
    <row r="2" spans="1:8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</row>
    <row r="3" spans="1:8" x14ac:dyDescent="0.25">
      <c r="A3">
        <v>1</v>
      </c>
      <c r="B3">
        <v>0.05</v>
      </c>
      <c r="C3">
        <v>0.95599999999999996</v>
      </c>
      <c r="D3">
        <f>B3^2</f>
        <v>2.5000000000000005E-3</v>
      </c>
      <c r="E3">
        <f>B3^3</f>
        <v>1.2500000000000003E-4</v>
      </c>
      <c r="F3">
        <f>B3^4</f>
        <v>6.2500000000000028E-6</v>
      </c>
      <c r="G3">
        <f>B3*C3</f>
        <v>4.7800000000000002E-2</v>
      </c>
      <c r="H3">
        <f>D3*C3</f>
        <v>2.3900000000000002E-3</v>
      </c>
    </row>
    <row r="4" spans="1:8" x14ac:dyDescent="0.25">
      <c r="A4">
        <v>2</v>
      </c>
      <c r="B4">
        <v>0.15</v>
      </c>
      <c r="C4">
        <v>0.83199999999999996</v>
      </c>
      <c r="D4">
        <f t="shared" ref="D4:D8" si="0">B4^2</f>
        <v>2.2499999999999999E-2</v>
      </c>
      <c r="E4">
        <f t="shared" ref="E4:E8" si="1">B4^3</f>
        <v>3.375E-3</v>
      </c>
      <c r="F4">
        <f t="shared" ref="F4:F8" si="2">B4^4</f>
        <v>5.0624999999999997E-4</v>
      </c>
      <c r="G4">
        <f t="shared" ref="G4:G8" si="3">B4*C4</f>
        <v>0.12479999999999999</v>
      </c>
      <c r="H4">
        <f t="shared" ref="H4:H8" si="4">D4*C4</f>
        <v>1.8719999999999997E-2</v>
      </c>
    </row>
    <row r="5" spans="1:8" x14ac:dyDescent="0.25">
      <c r="A5">
        <v>3</v>
      </c>
      <c r="B5">
        <v>0.46</v>
      </c>
      <c r="C5">
        <v>0.57099999999999995</v>
      </c>
      <c r="D5">
        <f t="shared" si="0"/>
        <v>0.21160000000000001</v>
      </c>
      <c r="E5">
        <f t="shared" si="1"/>
        <v>9.7336000000000006E-2</v>
      </c>
      <c r="F5">
        <f t="shared" si="2"/>
        <v>4.4774560000000005E-2</v>
      </c>
      <c r="G5">
        <f t="shared" si="3"/>
        <v>0.26266</v>
      </c>
      <c r="H5">
        <f t="shared" si="4"/>
        <v>0.12082359999999999</v>
      </c>
    </row>
    <row r="6" spans="1:8" x14ac:dyDescent="0.25">
      <c r="A6">
        <v>4</v>
      </c>
      <c r="B6">
        <v>0.7</v>
      </c>
      <c r="C6">
        <v>0.378</v>
      </c>
      <c r="D6">
        <f t="shared" si="0"/>
        <v>0.48999999999999994</v>
      </c>
      <c r="E6">
        <f t="shared" si="1"/>
        <v>0.34299999999999992</v>
      </c>
      <c r="F6">
        <f t="shared" si="2"/>
        <v>0.24009999999999992</v>
      </c>
      <c r="G6">
        <f t="shared" si="3"/>
        <v>0.2646</v>
      </c>
      <c r="H6">
        <f t="shared" si="4"/>
        <v>0.18521999999999997</v>
      </c>
    </row>
    <row r="7" spans="1:8" x14ac:dyDescent="0.25">
      <c r="A7">
        <v>5</v>
      </c>
      <c r="B7">
        <v>0.82</v>
      </c>
      <c r="C7">
        <v>0.30599999999999999</v>
      </c>
      <c r="D7">
        <f t="shared" si="0"/>
        <v>0.67239999999999989</v>
      </c>
      <c r="E7">
        <f t="shared" si="1"/>
        <v>0.55136799999999986</v>
      </c>
      <c r="F7">
        <f t="shared" si="2"/>
        <v>0.45212175999999987</v>
      </c>
      <c r="G7">
        <f t="shared" si="3"/>
        <v>0.25091999999999998</v>
      </c>
      <c r="H7">
        <f t="shared" si="4"/>
        <v>0.20575439999999995</v>
      </c>
    </row>
    <row r="8" spans="1:8" x14ac:dyDescent="0.25">
      <c r="A8">
        <v>6</v>
      </c>
      <c r="B8">
        <v>1.17</v>
      </c>
      <c r="C8">
        <v>0.104</v>
      </c>
      <c r="D8">
        <f t="shared" si="0"/>
        <v>1.3688999999999998</v>
      </c>
      <c r="E8">
        <f t="shared" si="1"/>
        <v>1.6016129999999997</v>
      </c>
      <c r="F8">
        <f t="shared" si="2"/>
        <v>1.8738872099999995</v>
      </c>
      <c r="G8">
        <f t="shared" si="3"/>
        <v>0.12167999999999998</v>
      </c>
      <c r="H8">
        <f t="shared" si="4"/>
        <v>0.14236559999999998</v>
      </c>
    </row>
    <row r="10" spans="1:8" x14ac:dyDescent="0.25">
      <c r="A10" t="s">
        <v>8</v>
      </c>
      <c r="B10">
        <f>SUM(B3:B8)</f>
        <v>3.3499999999999996</v>
      </c>
      <c r="C10">
        <f>SUM(C3:C8)</f>
        <v>3.1470000000000002</v>
      </c>
      <c r="D10">
        <f>SUM(D3:D8)</f>
        <v>2.7678999999999996</v>
      </c>
      <c r="E10">
        <f>SUM(E3:E8)</f>
        <v>2.5968169999999997</v>
      </c>
      <c r="F10">
        <f>SUM(F3:F8)</f>
        <v>2.611396029999999</v>
      </c>
      <c r="G10">
        <f>SUM(G3:G8)</f>
        <v>1.07246</v>
      </c>
      <c r="H10">
        <f>SUM(H3:H8)</f>
        <v>0.67527359999999992</v>
      </c>
    </row>
    <row r="12" spans="1:8" x14ac:dyDescent="0.25">
      <c r="A12" t="s">
        <v>9</v>
      </c>
      <c r="B12" s="6">
        <f>A8</f>
        <v>6</v>
      </c>
      <c r="C12" s="7">
        <f>B10</f>
        <v>3.3499999999999996</v>
      </c>
      <c r="D12" s="8">
        <f>D10</f>
        <v>2.7678999999999996</v>
      </c>
      <c r="E12" s="9" t="s">
        <v>10</v>
      </c>
      <c r="F12" s="10" t="s">
        <v>11</v>
      </c>
      <c r="G12" s="11" t="s">
        <v>12</v>
      </c>
      <c r="H12" s="10">
        <f>C10</f>
        <v>3.1470000000000002</v>
      </c>
    </row>
    <row r="13" spans="1:8" x14ac:dyDescent="0.25">
      <c r="B13" s="6">
        <f>B10</f>
        <v>3.3499999999999996</v>
      </c>
      <c r="C13" s="7">
        <f>D10</f>
        <v>2.7678999999999996</v>
      </c>
      <c r="D13" s="8">
        <f>E10</f>
        <v>2.5968169999999997</v>
      </c>
      <c r="E13" s="9"/>
      <c r="F13" s="10" t="s">
        <v>13</v>
      </c>
      <c r="G13" s="11"/>
      <c r="H13" s="10">
        <f>G10</f>
        <v>1.07246</v>
      </c>
    </row>
    <row r="14" spans="1:8" x14ac:dyDescent="0.25">
      <c r="B14" s="6">
        <f>D10</f>
        <v>2.7678999999999996</v>
      </c>
      <c r="C14" s="7">
        <f>E10</f>
        <v>2.5968169999999997</v>
      </c>
      <c r="D14" s="8">
        <f>F10</f>
        <v>2.611396029999999</v>
      </c>
      <c r="E14" s="9"/>
      <c r="F14" s="10" t="s">
        <v>14</v>
      </c>
      <c r="G14" s="11"/>
      <c r="H14" s="10">
        <f>H10</f>
        <v>0.67527359999999992</v>
      </c>
    </row>
    <row r="15" spans="1:8" x14ac:dyDescent="0.25">
      <c r="B15" s="1" t="s">
        <v>15</v>
      </c>
      <c r="C15" s="1"/>
      <c r="D15" s="1"/>
      <c r="F15" s="12"/>
      <c r="H15" s="2" t="s">
        <v>16</v>
      </c>
    </row>
    <row r="17" spans="1:14" x14ac:dyDescent="0.25">
      <c r="A17" t="s">
        <v>29</v>
      </c>
      <c r="B17">
        <f>B12/B12</f>
        <v>1</v>
      </c>
      <c r="C17">
        <f>C12/B12</f>
        <v>0.55833333333333324</v>
      </c>
      <c r="D17">
        <f>D12/B12</f>
        <v>0.4613166666666666</v>
      </c>
      <c r="E17" s="16">
        <f>H12/B12</f>
        <v>0.52450000000000008</v>
      </c>
      <c r="F17" s="26"/>
      <c r="G17" s="26"/>
    </row>
    <row r="18" spans="1:14" x14ac:dyDescent="0.25">
      <c r="A18" s="26"/>
      <c r="B18" s="26">
        <f>K18-B17</f>
        <v>0</v>
      </c>
      <c r="C18" s="26">
        <f>L18-C17</f>
        <v>0.26790547263681597</v>
      </c>
      <c r="D18" s="26">
        <f>M18-D17</f>
        <v>0.31385258706467667</v>
      </c>
      <c r="E18" s="16">
        <f>N18-E17</f>
        <v>-0.20436268656716422</v>
      </c>
      <c r="F18" s="26"/>
      <c r="G18" s="26"/>
      <c r="K18">
        <f>B13/$B$13</f>
        <v>1</v>
      </c>
      <c r="L18">
        <f>C13/$B$13</f>
        <v>0.8262388059701492</v>
      </c>
      <c r="M18">
        <f>D13/$B$13</f>
        <v>0.77516925373134327</v>
      </c>
      <c r="N18">
        <f>H13/$B$13</f>
        <v>0.32013731343283586</v>
      </c>
    </row>
    <row r="19" spans="1:14" x14ac:dyDescent="0.25">
      <c r="A19" s="26"/>
      <c r="B19" s="26">
        <f>K19-K18</f>
        <v>0</v>
      </c>
      <c r="C19" s="26">
        <f t="shared" ref="C19:E19" si="5">L19-L18</f>
        <v>0.11195151882482179</v>
      </c>
      <c r="D19" s="26">
        <f t="shared" si="5"/>
        <v>0.16828825195889097</v>
      </c>
      <c r="E19" s="26">
        <f t="shared" si="5"/>
        <v>-7.6171274197314343E-2</v>
      </c>
      <c r="F19" s="26"/>
      <c r="G19" s="26"/>
      <c r="K19">
        <f>B14/$B14</f>
        <v>1</v>
      </c>
      <c r="L19">
        <f t="shared" ref="L19:M19" si="6">C14/$B14</f>
        <v>0.938190324794971</v>
      </c>
      <c r="M19">
        <f t="shared" si="6"/>
        <v>0.94345750569023423</v>
      </c>
      <c r="N19">
        <f>H14/B14</f>
        <v>0.24396603923552151</v>
      </c>
    </row>
    <row r="20" spans="1:14" x14ac:dyDescent="0.25">
      <c r="A20" s="16"/>
      <c r="B20" s="26"/>
      <c r="C20" s="26"/>
      <c r="D20" s="26"/>
      <c r="E20" s="16"/>
      <c r="F20" s="16"/>
      <c r="G20" s="16"/>
    </row>
    <row r="21" spans="1:14" x14ac:dyDescent="0.25">
      <c r="A21" s="16" t="s">
        <v>31</v>
      </c>
      <c r="B21" s="16">
        <f>B17</f>
        <v>1</v>
      </c>
      <c r="C21" s="16">
        <f t="shared" ref="C21:E21" si="7">C17</f>
        <v>0.55833333333333324</v>
      </c>
      <c r="D21" s="16">
        <f t="shared" si="7"/>
        <v>0.4613166666666666</v>
      </c>
      <c r="E21" s="16">
        <f t="shared" si="7"/>
        <v>0.52450000000000008</v>
      </c>
      <c r="F21" s="16"/>
      <c r="G21" s="16"/>
    </row>
    <row r="22" spans="1:14" x14ac:dyDescent="0.25">
      <c r="A22" s="12"/>
      <c r="B22" s="26">
        <f>B18/$C18</f>
        <v>0</v>
      </c>
      <c r="C22" s="26">
        <f t="shared" ref="C22:E22" si="8">C18/$C18</f>
        <v>1</v>
      </c>
      <c r="D22" s="26">
        <f t="shared" si="8"/>
        <v>1.1715049490241229</v>
      </c>
      <c r="E22" s="26">
        <f t="shared" si="8"/>
        <v>-0.76281639399060341</v>
      </c>
      <c r="F22" s="16"/>
      <c r="G22" s="16"/>
    </row>
    <row r="23" spans="1:14" x14ac:dyDescent="0.25">
      <c r="A23" s="12"/>
      <c r="B23" s="26">
        <f>K23-B22</f>
        <v>0</v>
      </c>
      <c r="C23" s="26">
        <f t="shared" ref="C23:E23" si="9">L23-C22</f>
        <v>0</v>
      </c>
      <c r="D23" s="26">
        <f t="shared" si="9"/>
        <v>0.33171942636128926</v>
      </c>
      <c r="E23" s="26">
        <f t="shared" si="9"/>
        <v>8.2421210460268735E-2</v>
      </c>
      <c r="F23" s="16"/>
      <c r="G23" s="16"/>
      <c r="K23">
        <f>B19/$C19</f>
        <v>0</v>
      </c>
      <c r="L23">
        <f t="shared" ref="L23:N23" si="10">C19/$C19</f>
        <v>1</v>
      </c>
      <c r="M23">
        <f t="shared" si="10"/>
        <v>1.5032243753854122</v>
      </c>
      <c r="N23">
        <f t="shared" si="10"/>
        <v>-0.68039518353033468</v>
      </c>
    </row>
    <row r="24" spans="1:14" x14ac:dyDescent="0.25">
      <c r="A24" s="12"/>
      <c r="B24" s="26"/>
      <c r="C24" s="16"/>
      <c r="D24" s="26"/>
      <c r="E24" s="26"/>
      <c r="F24" s="26"/>
      <c r="G24" s="16"/>
    </row>
    <row r="25" spans="1:14" x14ac:dyDescent="0.25">
      <c r="A25" t="s">
        <v>30</v>
      </c>
      <c r="B25">
        <f>B21</f>
        <v>1</v>
      </c>
      <c r="C25">
        <f t="shared" ref="C25:E26" si="11">C21</f>
        <v>0.55833333333333324</v>
      </c>
      <c r="D25">
        <f t="shared" si="11"/>
        <v>0.4613166666666666</v>
      </c>
      <c r="E25">
        <f t="shared" si="11"/>
        <v>0.52450000000000008</v>
      </c>
      <c r="F25" s="20"/>
    </row>
    <row r="26" spans="1:14" x14ac:dyDescent="0.25">
      <c r="B26">
        <f>B22</f>
        <v>0</v>
      </c>
      <c r="C26">
        <f t="shared" si="11"/>
        <v>1</v>
      </c>
      <c r="D26">
        <f t="shared" si="11"/>
        <v>1.1715049490241229</v>
      </c>
      <c r="E26">
        <f t="shared" si="11"/>
        <v>-0.76281639399060341</v>
      </c>
    </row>
    <row r="27" spans="1:14" x14ac:dyDescent="0.25">
      <c r="B27">
        <f>B23/$D23</f>
        <v>0</v>
      </c>
      <c r="C27">
        <f t="shared" ref="C27:E27" si="12">C23/$D23</f>
        <v>0</v>
      </c>
      <c r="D27">
        <f t="shared" si="12"/>
        <v>1</v>
      </c>
      <c r="E27">
        <f t="shared" si="12"/>
        <v>0.24846663749653422</v>
      </c>
    </row>
    <row r="29" spans="1:14" ht="15.75" thickBot="1" x14ac:dyDescent="0.3"/>
    <row r="30" spans="1:14" ht="18" thickBot="1" x14ac:dyDescent="0.3">
      <c r="A30" s="27" t="s">
        <v>20</v>
      </c>
      <c r="B30" s="28">
        <f>E25-D25*F30-C25*D30</f>
        <v>0.99830362730811373</v>
      </c>
      <c r="C30" s="29" t="s">
        <v>21</v>
      </c>
      <c r="D30" s="28">
        <f>E26-E27*D26</f>
        <v>-1.053896289485176</v>
      </c>
      <c r="E30" s="28" t="s">
        <v>22</v>
      </c>
      <c r="F30" s="28">
        <f>E27</f>
        <v>0.24846663749653422</v>
      </c>
      <c r="G30" s="30" t="s">
        <v>23</v>
      </c>
    </row>
  </sheetData>
  <mergeCells count="4">
    <mergeCell ref="A1:G1"/>
    <mergeCell ref="E12:E14"/>
    <mergeCell ref="G12:G14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2020-11-15T16:41:49Z</dcterms:created>
  <dcterms:modified xsi:type="dcterms:W3CDTF">2020-11-16T05:06:51Z</dcterms:modified>
</cp:coreProperties>
</file>