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8dd5554dbf378a5/Documents/"/>
    </mc:Choice>
  </mc:AlternateContent>
  <xr:revisionPtr revIDLastSave="0" documentId="8_{EC4892D3-421D-4B8D-8F3C-25D306D153B3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1" i="2" l="1"/>
  <c r="S81" i="2"/>
  <c r="T81" i="2"/>
  <c r="J87" i="1"/>
  <c r="J81" i="1"/>
  <c r="J82" i="1"/>
  <c r="J83" i="1"/>
  <c r="J84" i="1"/>
  <c r="J85" i="1"/>
  <c r="J86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11" i="1"/>
  <c r="E20" i="2"/>
  <c r="G151" i="1"/>
  <c r="D128" i="3"/>
  <c r="F131" i="3"/>
  <c r="F130" i="3"/>
  <c r="F129" i="3"/>
  <c r="F128" i="3"/>
  <c r="E131" i="3"/>
  <c r="E130" i="3"/>
  <c r="E129" i="3"/>
  <c r="E128" i="3"/>
  <c r="D131" i="3"/>
  <c r="G131" i="3" s="1"/>
  <c r="D130" i="3"/>
  <c r="G130" i="3" s="1"/>
  <c r="D129" i="3"/>
  <c r="G129" i="3" s="1"/>
  <c r="H121" i="3"/>
  <c r="G121" i="3"/>
  <c r="F121" i="3"/>
  <c r="I96" i="3"/>
  <c r="I71" i="3"/>
  <c r="I46" i="3"/>
  <c r="I121" i="3" s="1"/>
  <c r="E15" i="4"/>
  <c r="E11" i="4"/>
  <c r="E12" i="4"/>
  <c r="E13" i="4"/>
  <c r="E14" i="4"/>
  <c r="E16" i="4"/>
  <c r="E17" i="4"/>
  <c r="E18" i="4"/>
  <c r="E19" i="4"/>
  <c r="E20" i="4"/>
  <c r="E21" i="4"/>
  <c r="E10" i="4"/>
  <c r="F31" i="3"/>
  <c r="F32" i="3"/>
  <c r="F30" i="3"/>
  <c r="K62" i="1"/>
  <c r="K37" i="1"/>
  <c r="K12" i="1"/>
  <c r="M26" i="1" s="1"/>
  <c r="W25" i="3"/>
  <c r="V25" i="3"/>
  <c r="X19" i="3"/>
  <c r="X14" i="3"/>
  <c r="X13" i="3"/>
  <c r="X12" i="3"/>
  <c r="X11" i="3"/>
  <c r="X25" i="3" s="1"/>
  <c r="N25" i="3"/>
  <c r="M25" i="3"/>
  <c r="O19" i="3"/>
  <c r="O14" i="3"/>
  <c r="O13" i="3"/>
  <c r="O12" i="3"/>
  <c r="O11" i="3"/>
  <c r="E25" i="3"/>
  <c r="D25" i="3"/>
  <c r="F19" i="3"/>
  <c r="F12" i="3"/>
  <c r="F13" i="3"/>
  <c r="F14" i="3"/>
  <c r="F11" i="3"/>
  <c r="F25" i="3" s="1"/>
  <c r="E25" i="2"/>
  <c r="E24" i="2"/>
  <c r="F24" i="2" s="1"/>
  <c r="E23" i="2"/>
  <c r="E22" i="2"/>
  <c r="E21" i="2"/>
  <c r="J103" i="1"/>
  <c r="H103" i="1"/>
  <c r="G103" i="1"/>
  <c r="F103" i="1"/>
  <c r="E103" i="1"/>
  <c r="I103" i="1"/>
  <c r="E97" i="1"/>
  <c r="J97" i="1"/>
  <c r="I97" i="1"/>
  <c r="H97" i="1"/>
  <c r="G97" i="1"/>
  <c r="F97" i="1"/>
  <c r="I87" i="1"/>
  <c r="H87" i="1"/>
  <c r="F23" i="2" l="1"/>
  <c r="G23" i="2" s="1"/>
  <c r="F20" i="2"/>
  <c r="F22" i="2"/>
  <c r="G22" i="2" s="1"/>
  <c r="G24" i="2"/>
  <c r="F25" i="2"/>
  <c r="G25" i="2" s="1"/>
  <c r="F21" i="2"/>
  <c r="G21" i="2" s="1"/>
  <c r="K87" i="1"/>
  <c r="G128" i="3"/>
  <c r="G132" i="3" s="1"/>
  <c r="K103" i="1"/>
  <c r="K97" i="1"/>
  <c r="O25" i="3"/>
  <c r="G20" i="2" l="1"/>
  <c r="G26" i="2" s="1"/>
  <c r="D53" i="2" s="1"/>
  <c r="F26" i="2"/>
</calcChain>
</file>

<file path=xl/sharedStrings.xml><?xml version="1.0" encoding="utf-8"?>
<sst xmlns="http://schemas.openxmlformats.org/spreadsheetml/2006/main" count="948" uniqueCount="99">
  <si>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</si>
  <si>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</si>
  <si>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</si>
  <si>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</si>
  <si>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</si>
  <si>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</si>
  <si>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</si>
  <si>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</si>
  <si>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</si>
  <si>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</si>
  <si>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</si>
  <si>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</si>
  <si>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</si>
  <si>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</si>
  <si>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</si>
  <si>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</si>
  <si>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</si>
  <si>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</si>
  <si>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</si>
  <si>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</si>
  <si>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</si>
  <si>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</si>
  <si>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</si>
  <si>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</si>
  <si>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a) Import the provided sales data into an Excel workbook</t>
  </si>
  <si>
    <t>Total</t>
  </si>
  <si>
    <t>b) Calculate the total sales of 3 months</t>
  </si>
  <si>
    <t>c) Calculate total sales in every region and make a table with region and its corresponding 
total sales and visualize with a pie chart.</t>
  </si>
  <si>
    <t>Column1</t>
  </si>
  <si>
    <t>Column2</t>
  </si>
  <si>
    <t>Column3</t>
  </si>
  <si>
    <t>Column4</t>
  </si>
  <si>
    <t>Column5</t>
  </si>
  <si>
    <t>Column6</t>
  </si>
  <si>
    <t>Column7</t>
  </si>
  <si>
    <t>Row Labels</t>
  </si>
  <si>
    <t>Grand Total</t>
  </si>
  <si>
    <t>Sum of Total Sales (BDT)</t>
  </si>
  <si>
    <t>d) Make pivot table and pivot chart with Product and Total sales.</t>
  </si>
  <si>
    <t>e) Calculate the total number of smartphones sold by “Arif Hossain”.</t>
  </si>
  <si>
    <t>Total number of Smart Phones</t>
  </si>
  <si>
    <t>Id</t>
  </si>
  <si>
    <t>Salary</t>
  </si>
  <si>
    <t>Sales</t>
  </si>
  <si>
    <t>Bonus</t>
  </si>
  <si>
    <t>Name</t>
  </si>
  <si>
    <t>a) Sort the sales representative by id</t>
  </si>
  <si>
    <t>c) Calculate who has earned the highest total salary and represent everyone’s total salary with bar chart</t>
  </si>
  <si>
    <t>d) Calculate the average salary of every sales representative and if it’s fractional then make it round.</t>
  </si>
  <si>
    <t>Average Salarry</t>
  </si>
  <si>
    <t>a) Calculate total expenses from every month and compare it with the total of sales from that 
particular month and check if the company gained profit of loss.</t>
  </si>
  <si>
    <t>Expenses report of XYZ company</t>
  </si>
  <si>
    <t>Item</t>
  </si>
  <si>
    <t>Category</t>
  </si>
  <si>
    <t>Unit Price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</si>
  <si>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</si>
  <si>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</si>
  <si>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</si>
  <si>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</si>
  <si>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</si>
  <si>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</si>
  <si>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</si>
  <si>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</si>
  <si>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</si>
  <si>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</si>
  <si>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</si>
  <si>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</si>
  <si>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</si>
  <si>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</si>
  <si>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>JANUARY</t>
  </si>
  <si>
    <t>SL</t>
  </si>
  <si>
    <t>MARCH</t>
  </si>
  <si>
    <t>Month</t>
  </si>
  <si>
    <t>Expenses</t>
  </si>
  <si>
    <t>Retail Profit</t>
  </si>
  <si>
    <t>Profit / Loss</t>
  </si>
  <si>
    <t>January</t>
  </si>
  <si>
    <t>February</t>
  </si>
  <si>
    <t>FEBRUARY</t>
  </si>
  <si>
    <t>March</t>
  </si>
  <si>
    <t>Profit</t>
  </si>
  <si>
    <t xml:space="preserve">b) Count the total number of items under “product” category each month and check which 
month has the lowest “product” quantity.
</t>
  </si>
  <si>
    <t>4. Visualize these data with appropriate chart (Use at least 2 charts</t>
  </si>
  <si>
    <t>Yearly report</t>
  </si>
  <si>
    <t xml:space="preserve">Month </t>
  </si>
  <si>
    <t xml:space="preserve"> Sales</t>
  </si>
  <si>
    <t xml:space="preserve"> 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</si>
  <si>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</si>
  <si>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</si>
  <si>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</si>
  <si>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</si>
  <si>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</si>
  <si>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</si>
  <si>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</si>
  <si>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</si>
  <si>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</si>
  <si>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Lowest Product</t>
  </si>
  <si>
    <t>Calculate the total sales of 2 months</t>
  </si>
  <si>
    <t xml:space="preserve">NAME: Md Nasif Uddin                                                                                Department of Accounting &amp; Information Sytems -09                                                             Batch-20   Computer Fundamentals and Office Applications (CFOA)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</si>
</sst>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BDT]\ * #,##0_);_([$BDT]\ * \(#,##0\);_([$BDT]\ * &quot;-&quot;_);_(@_)"/>
    <numFmt numFmtId="165" formatCode="_([$BDT]\ * #,##0.00_);_([$BDT]\ * \(#,##0.00\);_([$BDT]\ * &quot;-&quot;??_);_(@_)"/>
    <numFmt numFmtId="166" formatCode="_([$BDT]\ * #,##0_);_([$BDT]\ * \(#,##0\);_([$BDT]\ 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u val="double"/>
      <sz val="16"/>
      <color theme="1"/>
      <name val="Times New Roman"/>
      <family val="1"/>
    </font>
    <font>
      <b/>
      <i/>
      <sz val="18"/>
      <color rgb="FFFFFF00"/>
      <name val="Times New Roman"/>
      <family val="1"/>
    </font>
    <font>
      <b/>
      <i/>
      <u val="double"/>
      <sz val="18"/>
      <color rgb="FFFFFF00"/>
      <name val="Times New Roman"/>
      <family val="1"/>
    </font>
    <font>
      <b/>
      <i/>
      <u val="double"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i/>
      <u val="doubleAccounting"/>
      <sz val="16"/>
      <color rgb="FFFFFF00"/>
      <name val="Times New Roman"/>
      <family val="1"/>
    </font>
    <font>
      <b/>
      <u val="doubleAccounting"/>
      <sz val="12"/>
      <color rgb="FF00B0F0"/>
      <name val="Times New Roman"/>
      <family val="1"/>
    </font>
    <font>
      <b/>
      <sz val="12"/>
      <color rgb="FF00B0F0"/>
      <name val="Times New Roman"/>
      <family val="1"/>
    </font>
    <font>
      <b/>
      <u val="double"/>
      <sz val="12"/>
      <color theme="1"/>
      <name val="Times New Roman"/>
      <family val="1"/>
    </font>
    <font>
      <b/>
      <u val="doubleAccounting"/>
      <sz val="12"/>
      <color rgb="FFFFFF00"/>
      <name val="Times New Roman"/>
      <family val="1"/>
    </font>
    <font>
      <b/>
      <sz val="12"/>
      <name val="Times New Roman"/>
      <family val="1"/>
    </font>
    <font>
      <b/>
      <u val="doubleAccounting"/>
      <sz val="12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Times New Roman"/>
      <family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64" fontId="11" fillId="3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3" fillId="0" borderId="1" xfId="0" pivotButton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164" fontId="2" fillId="6" borderId="1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166" fontId="2" fillId="6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0" xfId="0" applyNumberFormat="1" applyFont="1"/>
    <xf numFmtId="0" fontId="5" fillId="6" borderId="0" xfId="0" applyFont="1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2" fillId="8" borderId="1" xfId="0" applyFont="1" applyFill="1" applyBorder="1"/>
    <xf numFmtId="164" fontId="5" fillId="8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64" fontId="18" fillId="9" borderId="0" xfId="0" applyNumberFormat="1" applyFont="1" applyFill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2" fillId="0" borderId="11" xfId="0" applyNumberFormat="1" applyFont="1" applyBorder="1"/>
    <xf numFmtId="0" fontId="2" fillId="10" borderId="1" xfId="0" applyFont="1" applyFill="1" applyBorder="1"/>
    <xf numFmtId="164" fontId="2" fillId="10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164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164" fontId="17" fillId="8" borderId="9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/>
    </xf>
    <xf numFmtId="0" fontId="13" fillId="0" borderId="0" xfId="0" applyFont="1" applyAlignment="1">
      <alignment horizontal="left" vertical="center" wrapText="1"/>
    </xf>
    <xf numFmtId="166" fontId="14" fillId="7" borderId="9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5" fillId="8" borderId="7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21" fillId="9" borderId="0" xfId="0" applyFont="1" applyFill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23" fillId="11" borderId="0" xfId="0" applyFont="1" applyFill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2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([$BDT]\ * #,##0_);_([$BDT]\ * \(#,##0\);_([$BDT]\ * &quot;-&quot;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Pie Chart Analysis</a:t>
            </a:r>
          </a:p>
        </c:rich>
      </c:tx>
      <c:layout>
        <c:manualLayout>
          <c:xMode val="edge"/>
          <c:yMode val="edge"/>
          <c:x val="0.32507175054205178"/>
          <c:y val="3.8488338453067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78494726091282"/>
          <c:y val="0.11606453207880861"/>
          <c:w val="0.41150146331304704"/>
          <c:h val="0.79307579026562003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89-41EC-8BD5-0B5867957D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89-41EC-8BD5-0B5867957D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89-41EC-8BD5-0B5867957D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89-41EC-8BD5-0B5867957D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89-41EC-8BD5-0B5867957DF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89-41EC-8BD5-0B5867957D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Sheet1!$E$102:$J$102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Sheet1!$E$103:$J$103</c:f>
              <c:numCache>
                <c:formatCode>_([$BDT]\ * #,##0_);_([$BDT]\ * \(#,##0\);_([$BDT]\ * "-"_);_(@_)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4660000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D-4C40-9699-53D0014F5E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Sheet2!$C$20:$C$25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Sheet2!$G$20:$G$25</c:f>
              <c:numCache>
                <c:formatCode>_([$BDT]\ * #,##0_);_([$BDT]\ * \(#,##0\);_([$BDT]\ * "-"??_);_(@_)</c:formatCode>
                <c:ptCount val="6"/>
                <c:pt idx="0">
                  <c:v>5181000</c:v>
                </c:pt>
                <c:pt idx="1">
                  <c:v>572400</c:v>
                </c:pt>
                <c:pt idx="2">
                  <c:v>7623000</c:v>
                </c:pt>
                <c:pt idx="3">
                  <c:v>4609000</c:v>
                </c:pt>
                <c:pt idx="4">
                  <c:v>2629000</c:v>
                </c:pt>
                <c:pt idx="5">
                  <c:v>5852000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9-4696-B591-19443ED2FD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59801920"/>
        <c:axId val="459800608"/>
      </c:barChart>
      <c:catAx>
        <c:axId val="4598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00608"/>
        <c:crosses val="autoZero"/>
        <c:auto val="1"/>
        <c:lblAlgn val="ctr"/>
        <c:lblOffset val="100"/>
        <c:noMultiLvlLbl val="0"/>
      </c:catAx>
      <c:valAx>
        <c:axId val="459800608"/>
        <c:scaling>
          <c:orientation val="minMax"/>
        </c:scaling>
        <c:delete val="0"/>
        <c:axPos val="l"/>
        <c:numFmt formatCode="_([$BDT]\ * #,##0_);_([$BDT]\ * \(#,##0\);_([$BDT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Sheet4!$C$9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Sheet4!$B$10:$B$21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Sheet4!$C$10:$C$21</c:f>
              <c:numCache>
                <c:formatCode>_([$BDT]\ * #,##0_);_([$BDT]\ * \(#,##0\);_([$BDT]\ * "-"_);_(@_)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D-45CF-A868-F626F66FF59B}"/>
            </c:ext>
          </c:extLst>
        </c:ser>
        <c:ser>
          <c:idx val="1"/>
          <c:order val="1"/>
          <c:tx>
            <c:strRef>
              <c:f>Sheet4!$D$9</c:f>
              <c:strCache>
                <c:ptCount val="1"/>
                <c:pt idx="0">
                  <c:v>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Sheet4!$B$10:$B$21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Sheet4!$D$10:$D$21</c:f>
              <c:numCache>
                <c:formatCode>_([$BDT]\ * #,##0_);_([$BDT]\ * \(#,##0\);_([$BDT]\ * "-"_);_(@_)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D-45CF-A868-F626F66FF59B}"/>
            </c:ext>
          </c:extLst>
        </c:ser>
        <c:ser>
          <c:idx val="2"/>
          <c:order val="2"/>
          <c:tx>
            <c:strRef>
              <c:f>Sheet4!$E$9</c:f>
              <c:strCache>
                <c:ptCount val="1"/>
                <c:pt idx="0">
                  <c:v>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Sheet4!$B$10:$B$21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Sheet4!$E$10:$E$21</c:f>
              <c:numCache>
                <c:formatCode>_([$BDT]\ * #,##0_);_([$BDT]\ * \(#,##0\);_([$BDT]\ * "-"_);_(@_)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-4699000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D-45CF-A868-F626F66F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02816"/>
        <c:axId val="563103800"/>
      </c:barChart>
      <c:catAx>
        <c:axId val="5631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800"/>
        <c:crosses val="autoZero"/>
        <c:auto val="1"/>
        <c:lblAlgn val="ctr"/>
        <c:lblOffset val="100"/>
        <c:noMultiLvlLbl val="0"/>
      </c:catAx>
      <c:valAx>
        <c:axId val="5631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BDT]\ * #,##0_);_([$BDT]\ * \(#,##0\);_([$BDT]\ 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2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Sheet4!$C$9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E2A-4E7C-89C2-DF3F7997B2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E2A-4E7C-89C2-DF3F7997B2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E2A-4E7C-89C2-DF3F7997B2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E2A-4E7C-89C2-DF3F7997B2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E2A-4E7C-89C2-DF3F7997B2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E2A-4E7C-89C2-DF3F7997B2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BE2A-4E7C-89C2-DF3F7997B2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BE2A-4E7C-89C2-DF3F7997B2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BE2A-4E7C-89C2-DF3F7997B2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BE2A-4E7C-89C2-DF3F7997B2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BE2A-4E7C-89C2-DF3F7997B2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BE2A-4E7C-89C2-DF3F7997B2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Sheet4!$B$10:$B$21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Sheet4!$C$10:$C$21</c:f>
              <c:numCache>
                <c:formatCode>_([$BDT]\ * #,##0_);_([$BDT]\ * \(#,##0\);_([$BDT]\ * "-"_);_(@_)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4-430B-BCE0-8EC311BB210B}"/>
            </c:ext>
          </c:extLst>
        </c:ser>
        <c:ser>
          <c:idx val="1"/>
          <c:order val="1"/>
          <c:tx>
            <c:strRef>
              <c:f>Sheet4!$D$9</c:f>
              <c:strCache>
                <c:ptCount val="1"/>
                <c:pt idx="0">
                  <c:v>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BE2A-4E7C-89C2-DF3F7997B2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BE2A-4E7C-89C2-DF3F7997B2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BE2A-4E7C-89C2-DF3F7997B2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F-BE2A-4E7C-89C2-DF3F7997B2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1-BE2A-4E7C-89C2-DF3F7997B2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BE2A-4E7C-89C2-DF3F7997B2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5-BE2A-4E7C-89C2-DF3F7997B2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7-BE2A-4E7C-89C2-DF3F7997B2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9-BE2A-4E7C-89C2-DF3F7997B2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B-BE2A-4E7C-89C2-DF3F7997B2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D-BE2A-4E7C-89C2-DF3F7997B2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F-BE2A-4E7C-89C2-DF3F7997B2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Sheet4!$B$10:$B$21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Sheet4!$D$10:$D$21</c:f>
              <c:numCache>
                <c:formatCode>_([$BDT]\ * #,##0_);_([$BDT]\ * \(#,##0\);_([$BDT]\ * "-"_);_(@_)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4-430B-BCE0-8EC311BB210B}"/>
            </c:ext>
          </c:extLst>
        </c:ser>
        <c:ser>
          <c:idx val="2"/>
          <c:order val="2"/>
          <c:tx>
            <c:strRef>
              <c:f>Sheet4!$E$9</c:f>
              <c:strCache>
                <c:ptCount val="1"/>
                <c:pt idx="0">
                  <c:v>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1-BE2A-4E7C-89C2-DF3F7997B2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3-BE2A-4E7C-89C2-DF3F7997B2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5-BE2A-4E7C-89C2-DF3F7997B2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7-BE2A-4E7C-89C2-DF3F7997B2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9-BE2A-4E7C-89C2-DF3F7997B2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B-BE2A-4E7C-89C2-DF3F7997B2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D-BE2A-4E7C-89C2-DF3F7997B2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F-BE2A-4E7C-89C2-DF3F7997B2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1-BE2A-4E7C-89C2-DF3F7997B2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3-BE2A-4E7C-89C2-DF3F7997B2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5-BE2A-4E7C-89C2-DF3F7997B2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7-BE2A-4E7C-89C2-DF3F7997B2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Sheet4!$B$10:$B$21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Sheet4!$E$10:$E$21</c:f>
              <c:numCache>
                <c:formatCode>_([$BDT]\ * #,##0_);_([$BDT]\ * \(#,##0\);_([$BDT]\ * "-"_);_(@_)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-4699000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4-430B-BCE0-8EC311BB210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690283</xdr:colOff>
      <xdr:row>104</xdr:row>
      <xdr:rowOff>44823</xdr:rowOff>
    </xdr:from>
    <xdr:to>
      <xdr:col>9</xdr:col>
      <xdr:colOff>878542</xdr:colOff>
      <xdr:row>125</xdr:row>
      <xdr:rowOff>192740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C61F66-17B8-4940-84DD-C31BA765B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586740</xdr:colOff>
      <xdr:row>11</xdr:row>
      <xdr:rowOff>190500</xdr:rowOff>
    </xdr:from>
    <xdr:ext cx="2910840" cy="6400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389631-4476-41C5-BF24-ECFF60FF5A28}"/>
            </a:ext>
          </a:extLst>
        </xdr:cNvPr>
        <xdr:cNvSpPr txBox="1"/>
      </xdr:nvSpPr>
      <xdr:spPr>
        <a:xfrm>
          <a:off x="1805940" y="2423160"/>
          <a:ext cx="2910840" cy="640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99060</xdr:colOff>
      <xdr:row>11</xdr:row>
      <xdr:rowOff>38100</xdr:rowOff>
    </xdr:from>
    <xdr:to>
      <xdr:col>6</xdr:col>
      <xdr:colOff>480060</xdr:colOff>
      <xdr:row>16</xdr:row>
      <xdr:rowOff>182880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8DDE09A8-C9BF-4A3A-A2D7-04F5C40017BC}"/>
            </a:ext>
          </a:extLst>
        </xdr:cNvPr>
        <xdr:cNvSpPr txBox="1">
          <a:spLocks noChangeArrowheads="1"/>
        </xdr:cNvSpPr>
      </xdr:nvSpPr>
      <xdr:spPr bwMode="auto">
        <a:xfrm>
          <a:off x="708660" y="2270760"/>
          <a:ext cx="4114800" cy="11658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B. Calculate the bonus and total of every sales representative in January month from the </a:t>
          </a: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 1 data.</a:t>
          </a: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i. If total sales &gt;= 2000000; bonus = 10% of total sales</a:t>
          </a: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ii. If total sales &gt;= 1000000 and &lt; 2000000; bonus = 8% of total sales</a:t>
          </a: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iii. If total sales &lt;1000000; bonus = 6% of total sales</a:t>
          </a:r>
        </a:p>
      </xdr:txBody>
    </xdr:sp>
    <xdr:clientData/>
  </xdr:twoCellAnchor>
  <xdr:twoCellAnchor>
    <xdr:from>
      <xdr:col>1</xdr:col>
      <xdr:colOff>359978</xdr:colOff>
      <xdr:row>32</xdr:row>
      <xdr:rowOff>91965</xdr:rowOff>
    </xdr:from>
    <xdr:to>
      <xdr:col>8</xdr:col>
      <xdr:colOff>480060</xdr:colOff>
      <xdr:row>46</xdr:row>
      <xdr:rowOff>39413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7038DB-296D-4AB0-A84F-9F2E80DF8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7</xdr:row>
      <xdr:rowOff>15240</xdr:rowOff>
    </xdr:from>
    <xdr:to>
      <xdr:col>21</xdr:col>
      <xdr:colOff>457200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80FA9-4B6E-442E-B9D7-1B26F4F1C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22</xdr:row>
      <xdr:rowOff>0</xdr:rowOff>
    </xdr:from>
    <xdr:to>
      <xdr:col>21</xdr:col>
      <xdr:colOff>434340</xdr:colOff>
      <xdr:row>45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94FF7-CF01-4B4E-B93D-4354BE67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43.82132638889" createdVersion="6" refreshedVersion="6" minRefreshableVersion="3" recordCount="76" xr:uid="{ABBA89A0-5D28-442D-A5F5-8A6A49C28A2A}">
  <cacheSource type="worksheet">
    <worksheetSource ref="D10:J86" sheet="Sheet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48E9-70A9-4E4C-84FE-A09A29083C9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36:G141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 numFmtId="164"/>
  </dataFields>
  <formats count="19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4F95CF-BF9D-4981-A165-E4961E74B6F8}" name="Table1" displayName="Table1" ref="E95:K97" totalsRowShown="0" headerRowDxfId="12" dataDxfId="10" headerRowBorderDxfId="11" tableBorderDxfId="9" totalsRowBorderDxfId="8">
  <autoFilter ref="E95:K97" xr:uid="{ADF61E77-EBDA-477B-9EEC-67D3B8DA8712}"/>
  <tableColumns count="7">
    <tableColumn id="1" xr3:uid="{8D74E6A8-83F5-438D-92DB-BFB7B469E8DE}" name="Column1" dataDxfId="7"/>
    <tableColumn id="2" xr3:uid="{1A544394-F789-41D1-BA7C-79DD8EA0F82E}" name="Column2" dataDxfId="6"/>
    <tableColumn id="3" xr3:uid="{AC110E64-6B48-4EE3-B249-CB2479D0D063}" name="Column3" dataDxfId="5"/>
    <tableColumn id="4" xr3:uid="{EFB7B006-1ED9-4939-B9FF-04C1B55AD4B0}" name="Column4" dataDxfId="4"/>
    <tableColumn id="5" xr3:uid="{E9E94759-714C-495D-877A-2D129C4021F9}" name="Column5" dataDxfId="3"/>
    <tableColumn id="6" xr3:uid="{8CA58EAF-F763-4038-8A9C-BB96B70F9AAF}" name="Column6" dataDxfId="2"/>
    <tableColumn id="7" xr3:uid="{15F793E7-B2CB-4DDA-8C92-CD88C0BEC08C}" name="Column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51"/>
  <sheetViews>
    <sheetView topLeftCell="B161" zoomScale="75" zoomScaleNormal="75" workbookViewId="0">
      <selection activeCell="G151" sqref="G151"/>
    </sheetView>
  </sheetViews>
  <sheetFormatPr defaultColWidth="8.85546875" defaultRowHeight="15.75" x14ac:dyDescent="0.25"/>
  <cols>
    <col min="1" max="3" width="8.85546875" style="1"/>
    <col min="4" max="4" width="12.140625" style="1" customWidth="1"/>
    <col min="5" max="5" width="19.42578125" style="1" bestFit="1" customWidth="1"/>
    <col min="6" max="6" width="21.5703125" style="1" customWidth="1"/>
    <col min="7" max="7" width="33" style="1" customWidth="1"/>
    <col min="8" max="8" width="19.42578125" style="1" bestFit="1" customWidth="1"/>
    <col min="9" max="9" width="25.42578125" style="1" bestFit="1" customWidth="1"/>
    <col min="10" max="10" width="28.7109375" style="1" bestFit="1" customWidth="1"/>
    <col min="11" max="11" width="30.42578125" style="1" bestFit="1" customWidth="1"/>
    <col min="12" max="12" width="8.85546875" style="1"/>
    <col min="13" max="13" width="13.42578125" style="1" bestFit="1" customWidth="1"/>
    <col min="14" max="14" width="23" style="1" bestFit="1" customWidth="1"/>
    <col min="15" max="16384" width="8.85546875" style="1"/>
  </cols>
  <sheetData>
    <row r="2" spans="2:12" x14ac:dyDescent="0.25">
      <c r="B2" s="103" t="s">
        <v>98</v>
      </c>
      <c r="C2" s="103"/>
      <c r="D2" s="103"/>
      <c r="E2" s="103"/>
      <c r="F2" s="103"/>
      <c r="G2" s="103"/>
    </row>
    <row r="3" spans="2:12" ht="63.6" customHeight="1" x14ac:dyDescent="0.25">
      <c r="B3" s="103"/>
      <c r="C3" s="103"/>
      <c r="D3" s="103"/>
      <c r="E3" s="103"/>
      <c r="F3" s="103"/>
      <c r="G3" s="103"/>
    </row>
    <row r="5" spans="2:12" x14ac:dyDescent="0.25">
      <c r="C5" s="75" t="s">
        <v>24</v>
      </c>
      <c r="D5" s="75"/>
      <c r="E5" s="75"/>
      <c r="F5" s="75"/>
      <c r="G5" s="75"/>
      <c r="H5" s="75"/>
      <c r="I5" s="75"/>
      <c r="J5" s="75"/>
      <c r="K5" s="75"/>
      <c r="L5" s="75"/>
    </row>
    <row r="6" spans="2:12" x14ac:dyDescent="0.25">
      <c r="C6" s="75"/>
      <c r="D6" s="75"/>
      <c r="E6" s="75"/>
      <c r="F6" s="75"/>
      <c r="G6" s="75"/>
      <c r="H6" s="75"/>
      <c r="I6" s="75"/>
      <c r="J6" s="75"/>
      <c r="K6" s="75"/>
      <c r="L6" s="75"/>
    </row>
    <row r="8" spans="2:12" x14ac:dyDescent="0.25">
      <c r="D8" s="74" t="s">
        <v>0</v>
      </c>
      <c r="E8" s="74"/>
      <c r="F8" s="74"/>
      <c r="G8" s="74"/>
      <c r="H8" s="74"/>
      <c r="I8" s="74"/>
      <c r="J8" s="74"/>
    </row>
    <row r="9" spans="2:12" x14ac:dyDescent="0.25">
      <c r="D9" s="74"/>
      <c r="E9" s="74"/>
      <c r="F9" s="74"/>
      <c r="G9" s="74"/>
      <c r="H9" s="74"/>
      <c r="I9" s="74"/>
      <c r="J9" s="74"/>
    </row>
    <row r="10" spans="2:12" x14ac:dyDescent="0.25">
      <c r="D10" s="104" t="s">
        <v>1</v>
      </c>
      <c r="E10" s="104" t="s">
        <v>2</v>
      </c>
      <c r="F10" s="104" t="s">
        <v>3</v>
      </c>
      <c r="G10" s="104" t="s">
        <v>4</v>
      </c>
      <c r="H10" s="104" t="s">
        <v>5</v>
      </c>
      <c r="I10" s="104" t="s">
        <v>6</v>
      </c>
      <c r="J10" s="104" t="s">
        <v>7</v>
      </c>
      <c r="K10" s="57" t="s">
        <v>72</v>
      </c>
    </row>
    <row r="11" spans="2:12" x14ac:dyDescent="0.25">
      <c r="D11" s="105">
        <v>45296</v>
      </c>
      <c r="E11" s="32" t="s">
        <v>8</v>
      </c>
      <c r="F11" s="32" t="s">
        <v>9</v>
      </c>
      <c r="G11" s="32" t="s">
        <v>10</v>
      </c>
      <c r="H11" s="32">
        <v>5</v>
      </c>
      <c r="I11" s="32">
        <v>70000</v>
      </c>
      <c r="J11" s="32">
        <f>H11*I11</f>
        <v>350000</v>
      </c>
      <c r="K11" s="45" t="s">
        <v>76</v>
      </c>
    </row>
    <row r="12" spans="2:12" x14ac:dyDescent="0.25">
      <c r="D12" s="105">
        <v>45297</v>
      </c>
      <c r="E12" s="32" t="s">
        <v>11</v>
      </c>
      <c r="F12" s="32" t="s">
        <v>12</v>
      </c>
      <c r="G12" s="32" t="s">
        <v>13</v>
      </c>
      <c r="H12" s="32">
        <v>10</v>
      </c>
      <c r="I12" s="32">
        <v>50000</v>
      </c>
      <c r="J12" s="32">
        <f t="shared" ref="J12:J75" si="0">H12*I12</f>
        <v>500000</v>
      </c>
      <c r="K12" s="82">
        <f>SUM(J11:J35)</f>
        <v>8750000</v>
      </c>
    </row>
    <row r="13" spans="2:12" x14ac:dyDescent="0.25">
      <c r="D13" s="105">
        <v>45298</v>
      </c>
      <c r="E13" s="32" t="s">
        <v>14</v>
      </c>
      <c r="F13" s="32" t="s">
        <v>15</v>
      </c>
      <c r="G13" s="32" t="s">
        <v>16</v>
      </c>
      <c r="H13" s="32">
        <v>7</v>
      </c>
      <c r="I13" s="32">
        <v>20000</v>
      </c>
      <c r="J13" s="32">
        <f t="shared" si="0"/>
        <v>140000</v>
      </c>
      <c r="K13" s="82"/>
    </row>
    <row r="14" spans="2:12" x14ac:dyDescent="0.25">
      <c r="D14" s="105">
        <v>45299</v>
      </c>
      <c r="E14" s="32" t="s">
        <v>17</v>
      </c>
      <c r="F14" s="32" t="s">
        <v>18</v>
      </c>
      <c r="G14" s="32" t="s">
        <v>19</v>
      </c>
      <c r="H14" s="32">
        <v>15</v>
      </c>
      <c r="I14" s="32">
        <v>30000</v>
      </c>
      <c r="J14" s="32">
        <f t="shared" si="0"/>
        <v>450000</v>
      </c>
      <c r="K14" s="82"/>
    </row>
    <row r="15" spans="2:12" x14ac:dyDescent="0.25">
      <c r="D15" s="105">
        <v>45300</v>
      </c>
      <c r="E15" s="32" t="s">
        <v>20</v>
      </c>
      <c r="F15" s="32" t="s">
        <v>21</v>
      </c>
      <c r="G15" s="32" t="s">
        <v>10</v>
      </c>
      <c r="H15" s="32">
        <v>3</v>
      </c>
      <c r="I15" s="32">
        <v>70000</v>
      </c>
      <c r="J15" s="32">
        <f t="shared" si="0"/>
        <v>210000</v>
      </c>
      <c r="K15" s="82"/>
    </row>
    <row r="16" spans="2:12" x14ac:dyDescent="0.25">
      <c r="D16" s="105">
        <v>45301</v>
      </c>
      <c r="E16" s="32" t="s">
        <v>22</v>
      </c>
      <c r="F16" s="32" t="s">
        <v>23</v>
      </c>
      <c r="G16" s="32" t="s">
        <v>13</v>
      </c>
      <c r="H16" s="32">
        <v>6</v>
      </c>
      <c r="I16" s="32">
        <v>50000</v>
      </c>
      <c r="J16" s="32">
        <f t="shared" si="0"/>
        <v>300000</v>
      </c>
      <c r="K16" s="82"/>
    </row>
    <row r="17" spans="4:15" x14ac:dyDescent="0.25">
      <c r="D17" s="105">
        <v>45302</v>
      </c>
      <c r="E17" s="32" t="s">
        <v>11</v>
      </c>
      <c r="F17" s="32" t="s">
        <v>15</v>
      </c>
      <c r="G17" s="32" t="s">
        <v>16</v>
      </c>
      <c r="H17" s="32">
        <v>4</v>
      </c>
      <c r="I17" s="32">
        <v>20000</v>
      </c>
      <c r="J17" s="32">
        <f t="shared" si="0"/>
        <v>80000</v>
      </c>
      <c r="K17" s="82"/>
    </row>
    <row r="18" spans="4:15" x14ac:dyDescent="0.25">
      <c r="D18" s="105">
        <v>45303</v>
      </c>
      <c r="E18" s="32" t="s">
        <v>14</v>
      </c>
      <c r="F18" s="32" t="s">
        <v>18</v>
      </c>
      <c r="G18" s="32" t="s">
        <v>19</v>
      </c>
      <c r="H18" s="32">
        <v>10</v>
      </c>
      <c r="I18" s="32">
        <v>30000</v>
      </c>
      <c r="J18" s="32">
        <f t="shared" si="0"/>
        <v>300000</v>
      </c>
      <c r="K18" s="82"/>
    </row>
    <row r="19" spans="4:15" x14ac:dyDescent="0.25">
      <c r="D19" s="105">
        <v>45304</v>
      </c>
      <c r="E19" s="32" t="s">
        <v>8</v>
      </c>
      <c r="F19" s="32" t="s">
        <v>9</v>
      </c>
      <c r="G19" s="32" t="s">
        <v>10</v>
      </c>
      <c r="H19" s="32">
        <v>8</v>
      </c>
      <c r="I19" s="32">
        <v>70000</v>
      </c>
      <c r="J19" s="32">
        <f t="shared" si="0"/>
        <v>560000</v>
      </c>
      <c r="K19" s="82"/>
      <c r="O19"/>
    </row>
    <row r="20" spans="4:15" x14ac:dyDescent="0.25">
      <c r="D20" s="105">
        <v>45305</v>
      </c>
      <c r="E20" s="32" t="s">
        <v>20</v>
      </c>
      <c r="F20" s="32" t="s">
        <v>9</v>
      </c>
      <c r="G20" s="32" t="s">
        <v>13</v>
      </c>
      <c r="H20" s="32">
        <v>12</v>
      </c>
      <c r="I20" s="32">
        <v>50000</v>
      </c>
      <c r="J20" s="32">
        <f t="shared" si="0"/>
        <v>600000</v>
      </c>
      <c r="K20" s="82"/>
      <c r="O20"/>
    </row>
    <row r="21" spans="4:15" x14ac:dyDescent="0.25">
      <c r="D21" s="105">
        <v>45306</v>
      </c>
      <c r="E21" s="32" t="s">
        <v>22</v>
      </c>
      <c r="F21" s="32" t="s">
        <v>12</v>
      </c>
      <c r="G21" s="32" t="s">
        <v>16</v>
      </c>
      <c r="H21" s="32">
        <v>9</v>
      </c>
      <c r="I21" s="32">
        <v>20000</v>
      </c>
      <c r="J21" s="32">
        <f t="shared" si="0"/>
        <v>180000</v>
      </c>
      <c r="K21" s="82"/>
      <c r="O21"/>
    </row>
    <row r="22" spans="4:15" x14ac:dyDescent="0.25">
      <c r="D22" s="105">
        <v>45307</v>
      </c>
      <c r="E22" s="32" t="s">
        <v>11</v>
      </c>
      <c r="F22" s="32" t="s">
        <v>15</v>
      </c>
      <c r="G22" s="32" t="s">
        <v>19</v>
      </c>
      <c r="H22" s="32">
        <v>5</v>
      </c>
      <c r="I22" s="32">
        <v>30000</v>
      </c>
      <c r="J22" s="32">
        <f t="shared" si="0"/>
        <v>150000</v>
      </c>
      <c r="K22" s="82"/>
      <c r="O22"/>
    </row>
    <row r="23" spans="4:15" x14ac:dyDescent="0.25">
      <c r="D23" s="105">
        <v>45308</v>
      </c>
      <c r="E23" s="32" t="s">
        <v>14</v>
      </c>
      <c r="F23" s="32" t="s">
        <v>18</v>
      </c>
      <c r="G23" s="32" t="s">
        <v>10</v>
      </c>
      <c r="H23" s="32">
        <v>11</v>
      </c>
      <c r="I23" s="32">
        <v>70000</v>
      </c>
      <c r="J23" s="32">
        <f t="shared" si="0"/>
        <v>770000</v>
      </c>
      <c r="K23" s="82"/>
      <c r="M23" s="70" t="s">
        <v>97</v>
      </c>
      <c r="N23" s="70"/>
      <c r="O23"/>
    </row>
    <row r="24" spans="4:15" x14ac:dyDescent="0.25">
      <c r="D24" s="105">
        <v>45309</v>
      </c>
      <c r="E24" s="32" t="s">
        <v>17</v>
      </c>
      <c r="F24" s="32" t="s">
        <v>21</v>
      </c>
      <c r="G24" s="32" t="s">
        <v>13</v>
      </c>
      <c r="H24" s="32">
        <v>7</v>
      </c>
      <c r="I24" s="32">
        <v>50000</v>
      </c>
      <c r="J24" s="32">
        <f t="shared" si="0"/>
        <v>350000</v>
      </c>
      <c r="K24" s="82"/>
      <c r="M24" s="70"/>
      <c r="N24" s="70"/>
      <c r="O24"/>
    </row>
    <row r="25" spans="4:15" x14ac:dyDescent="0.25">
      <c r="D25" s="105">
        <v>45310</v>
      </c>
      <c r="E25" s="32" t="s">
        <v>20</v>
      </c>
      <c r="F25" s="32" t="s">
        <v>23</v>
      </c>
      <c r="G25" s="32" t="s">
        <v>16</v>
      </c>
      <c r="H25" s="32">
        <v>6</v>
      </c>
      <c r="I25" s="32">
        <v>20000</v>
      </c>
      <c r="J25" s="32">
        <f t="shared" si="0"/>
        <v>120000</v>
      </c>
      <c r="K25" s="82"/>
      <c r="M25"/>
      <c r="N25"/>
      <c r="O25"/>
    </row>
    <row r="26" spans="4:15" x14ac:dyDescent="0.25">
      <c r="D26" s="105">
        <v>45311</v>
      </c>
      <c r="E26" s="32" t="s">
        <v>22</v>
      </c>
      <c r="F26" s="32" t="s">
        <v>15</v>
      </c>
      <c r="G26" s="32" t="s">
        <v>19</v>
      </c>
      <c r="H26" s="32">
        <v>13</v>
      </c>
      <c r="I26" s="32">
        <v>30000</v>
      </c>
      <c r="J26" s="32">
        <f t="shared" si="0"/>
        <v>390000</v>
      </c>
      <c r="K26" s="82"/>
      <c r="M26" s="71">
        <f>K12+K37</f>
        <v>18670000</v>
      </c>
      <c r="N26" s="72"/>
      <c r="O26"/>
    </row>
    <row r="27" spans="4:15" x14ac:dyDescent="0.25">
      <c r="D27" s="105">
        <v>45312</v>
      </c>
      <c r="E27" s="32" t="s">
        <v>8</v>
      </c>
      <c r="F27" s="32" t="s">
        <v>18</v>
      </c>
      <c r="G27" s="32" t="s">
        <v>10</v>
      </c>
      <c r="H27" s="32">
        <v>9</v>
      </c>
      <c r="I27" s="32">
        <v>70000</v>
      </c>
      <c r="J27" s="32">
        <f t="shared" si="0"/>
        <v>630000</v>
      </c>
      <c r="K27" s="82"/>
      <c r="M27"/>
      <c r="N27"/>
      <c r="O27"/>
    </row>
    <row r="28" spans="4:15" x14ac:dyDescent="0.25">
      <c r="D28" s="105">
        <v>45313</v>
      </c>
      <c r="E28" s="32" t="s">
        <v>14</v>
      </c>
      <c r="F28" s="32" t="s">
        <v>21</v>
      </c>
      <c r="G28" s="32" t="s">
        <v>13</v>
      </c>
      <c r="H28" s="32">
        <v>8</v>
      </c>
      <c r="I28" s="32">
        <v>50000</v>
      </c>
      <c r="J28" s="32">
        <f t="shared" si="0"/>
        <v>400000</v>
      </c>
      <c r="K28" s="82"/>
      <c r="M28"/>
      <c r="N28"/>
      <c r="O28"/>
    </row>
    <row r="29" spans="4:15" x14ac:dyDescent="0.25">
      <c r="D29" s="105">
        <v>45314</v>
      </c>
      <c r="E29" s="32" t="s">
        <v>17</v>
      </c>
      <c r="F29" s="32" t="s">
        <v>23</v>
      </c>
      <c r="G29" s="32" t="s">
        <v>16</v>
      </c>
      <c r="H29" s="32">
        <v>14</v>
      </c>
      <c r="I29" s="32">
        <v>20000</v>
      </c>
      <c r="J29" s="32">
        <f t="shared" si="0"/>
        <v>280000</v>
      </c>
      <c r="K29" s="82"/>
      <c r="M29"/>
      <c r="N29"/>
      <c r="O29"/>
    </row>
    <row r="30" spans="4:15" x14ac:dyDescent="0.25">
      <c r="D30" s="105">
        <v>45315</v>
      </c>
      <c r="E30" s="32" t="s">
        <v>20</v>
      </c>
      <c r="F30" s="32" t="s">
        <v>15</v>
      </c>
      <c r="G30" s="32" t="s">
        <v>19</v>
      </c>
      <c r="H30" s="32">
        <v>7</v>
      </c>
      <c r="I30" s="32">
        <v>30000</v>
      </c>
      <c r="J30" s="32">
        <f t="shared" si="0"/>
        <v>210000</v>
      </c>
      <c r="K30" s="82"/>
      <c r="M30"/>
      <c r="N30"/>
      <c r="O30"/>
    </row>
    <row r="31" spans="4:15" x14ac:dyDescent="0.25">
      <c r="D31" s="105">
        <v>45316</v>
      </c>
      <c r="E31" s="32" t="s">
        <v>22</v>
      </c>
      <c r="F31" s="32" t="s">
        <v>18</v>
      </c>
      <c r="G31" s="32" t="s">
        <v>10</v>
      </c>
      <c r="H31" s="32">
        <v>10</v>
      </c>
      <c r="I31" s="32">
        <v>70000</v>
      </c>
      <c r="J31" s="32">
        <f t="shared" si="0"/>
        <v>700000</v>
      </c>
      <c r="K31" s="82"/>
      <c r="M31"/>
      <c r="N31"/>
      <c r="O31"/>
    </row>
    <row r="32" spans="4:15" x14ac:dyDescent="0.25">
      <c r="D32" s="105">
        <v>45317</v>
      </c>
      <c r="E32" s="32" t="s">
        <v>11</v>
      </c>
      <c r="F32" s="32" t="s">
        <v>9</v>
      </c>
      <c r="G32" s="32" t="s">
        <v>13</v>
      </c>
      <c r="H32" s="32">
        <v>5</v>
      </c>
      <c r="I32" s="32">
        <v>50000</v>
      </c>
      <c r="J32" s="32">
        <f t="shared" si="0"/>
        <v>250000</v>
      </c>
      <c r="K32" s="82"/>
      <c r="M32"/>
      <c r="N32"/>
      <c r="O32"/>
    </row>
    <row r="33" spans="4:15" x14ac:dyDescent="0.25">
      <c r="D33" s="105">
        <v>45318</v>
      </c>
      <c r="E33" s="32" t="s">
        <v>8</v>
      </c>
      <c r="F33" s="32" t="s">
        <v>12</v>
      </c>
      <c r="G33" s="32" t="s">
        <v>16</v>
      </c>
      <c r="H33" s="32">
        <v>8</v>
      </c>
      <c r="I33" s="32">
        <v>20000</v>
      </c>
      <c r="J33" s="32">
        <f t="shared" si="0"/>
        <v>160000</v>
      </c>
      <c r="K33" s="82"/>
      <c r="M33"/>
      <c r="N33"/>
      <c r="O33"/>
    </row>
    <row r="34" spans="4:15" x14ac:dyDescent="0.25">
      <c r="D34" s="105">
        <v>45319</v>
      </c>
      <c r="E34" s="32" t="s">
        <v>17</v>
      </c>
      <c r="F34" s="32" t="s">
        <v>15</v>
      </c>
      <c r="G34" s="32" t="s">
        <v>19</v>
      </c>
      <c r="H34" s="32">
        <v>6</v>
      </c>
      <c r="I34" s="32">
        <v>30000</v>
      </c>
      <c r="J34" s="32">
        <f t="shared" si="0"/>
        <v>180000</v>
      </c>
      <c r="K34" s="82"/>
      <c r="M34"/>
      <c r="N34"/>
      <c r="O34"/>
    </row>
    <row r="35" spans="4:15" x14ac:dyDescent="0.25">
      <c r="D35" s="105">
        <v>45320</v>
      </c>
      <c r="E35" s="32" t="s">
        <v>20</v>
      </c>
      <c r="F35" s="32" t="s">
        <v>18</v>
      </c>
      <c r="G35" s="32" t="s">
        <v>10</v>
      </c>
      <c r="H35" s="32">
        <v>7</v>
      </c>
      <c r="I35" s="32">
        <v>70000</v>
      </c>
      <c r="J35" s="32">
        <f t="shared" si="0"/>
        <v>490000</v>
      </c>
      <c r="K35" s="82"/>
      <c r="M35"/>
      <c r="N35"/>
      <c r="O35"/>
    </row>
    <row r="36" spans="4:15" x14ac:dyDescent="0.25">
      <c r="D36" s="105">
        <v>45323</v>
      </c>
      <c r="E36" s="32" t="s">
        <v>22</v>
      </c>
      <c r="F36" s="32" t="s">
        <v>21</v>
      </c>
      <c r="G36" s="32" t="s">
        <v>10</v>
      </c>
      <c r="H36" s="32">
        <v>8</v>
      </c>
      <c r="I36" s="32">
        <v>70000</v>
      </c>
      <c r="J36" s="32">
        <f t="shared" si="0"/>
        <v>560000</v>
      </c>
      <c r="K36" s="45" t="s">
        <v>77</v>
      </c>
      <c r="M36"/>
      <c r="N36"/>
      <c r="O36"/>
    </row>
    <row r="37" spans="4:15" x14ac:dyDescent="0.25">
      <c r="D37" s="105">
        <v>45324</v>
      </c>
      <c r="E37" s="32" t="s">
        <v>11</v>
      </c>
      <c r="F37" s="32" t="s">
        <v>23</v>
      </c>
      <c r="G37" s="32" t="s">
        <v>13</v>
      </c>
      <c r="H37" s="32">
        <v>6</v>
      </c>
      <c r="I37" s="32">
        <v>50000</v>
      </c>
      <c r="J37" s="32">
        <f t="shared" si="0"/>
        <v>300000</v>
      </c>
      <c r="K37" s="82">
        <f>SUM(J36:J60)</f>
        <v>9920000</v>
      </c>
    </row>
    <row r="38" spans="4:15" x14ac:dyDescent="0.25">
      <c r="D38" s="105">
        <v>45325</v>
      </c>
      <c r="E38" s="32" t="s">
        <v>14</v>
      </c>
      <c r="F38" s="32" t="s">
        <v>15</v>
      </c>
      <c r="G38" s="32" t="s">
        <v>16</v>
      </c>
      <c r="H38" s="32">
        <v>10</v>
      </c>
      <c r="I38" s="32">
        <v>20000</v>
      </c>
      <c r="J38" s="32">
        <f t="shared" si="0"/>
        <v>200000</v>
      </c>
      <c r="K38" s="82"/>
    </row>
    <row r="39" spans="4:15" x14ac:dyDescent="0.25">
      <c r="D39" s="105">
        <v>45326</v>
      </c>
      <c r="E39" s="32" t="s">
        <v>17</v>
      </c>
      <c r="F39" s="32" t="s">
        <v>9</v>
      </c>
      <c r="G39" s="32" t="s">
        <v>19</v>
      </c>
      <c r="H39" s="32">
        <v>20</v>
      </c>
      <c r="I39" s="32">
        <v>30000</v>
      </c>
      <c r="J39" s="32">
        <f t="shared" si="0"/>
        <v>600000</v>
      </c>
      <c r="K39" s="82"/>
    </row>
    <row r="40" spans="4:15" x14ac:dyDescent="0.25">
      <c r="D40" s="105">
        <v>45327</v>
      </c>
      <c r="E40" s="32" t="s">
        <v>8</v>
      </c>
      <c r="F40" s="32" t="s">
        <v>21</v>
      </c>
      <c r="G40" s="32" t="s">
        <v>10</v>
      </c>
      <c r="H40" s="32">
        <v>4</v>
      </c>
      <c r="I40" s="32">
        <v>70000</v>
      </c>
      <c r="J40" s="32">
        <f t="shared" si="0"/>
        <v>280000</v>
      </c>
      <c r="K40" s="82"/>
    </row>
    <row r="41" spans="4:15" x14ac:dyDescent="0.25">
      <c r="D41" s="105">
        <v>45328</v>
      </c>
      <c r="E41" s="32" t="s">
        <v>22</v>
      </c>
      <c r="F41" s="32" t="s">
        <v>23</v>
      </c>
      <c r="G41" s="32" t="s">
        <v>13</v>
      </c>
      <c r="H41" s="32">
        <v>9</v>
      </c>
      <c r="I41" s="32">
        <v>50000</v>
      </c>
      <c r="J41" s="32">
        <f t="shared" si="0"/>
        <v>450000</v>
      </c>
      <c r="K41" s="82"/>
    </row>
    <row r="42" spans="4:15" x14ac:dyDescent="0.25">
      <c r="D42" s="105">
        <v>45329</v>
      </c>
      <c r="E42" s="32" t="s">
        <v>11</v>
      </c>
      <c r="F42" s="32" t="s">
        <v>21</v>
      </c>
      <c r="G42" s="32" t="s">
        <v>16</v>
      </c>
      <c r="H42" s="32">
        <v>5</v>
      </c>
      <c r="I42" s="32">
        <v>20000</v>
      </c>
      <c r="J42" s="32">
        <f t="shared" si="0"/>
        <v>100000</v>
      </c>
      <c r="K42" s="82"/>
    </row>
    <row r="43" spans="4:15" x14ac:dyDescent="0.25">
      <c r="D43" s="105">
        <v>45330</v>
      </c>
      <c r="E43" s="32" t="s">
        <v>8</v>
      </c>
      <c r="F43" s="32" t="s">
        <v>23</v>
      </c>
      <c r="G43" s="32" t="s">
        <v>19</v>
      </c>
      <c r="H43" s="32">
        <v>15</v>
      </c>
      <c r="I43" s="32">
        <v>30000</v>
      </c>
      <c r="J43" s="32">
        <f t="shared" si="0"/>
        <v>450000</v>
      </c>
      <c r="K43" s="82"/>
    </row>
    <row r="44" spans="4:15" x14ac:dyDescent="0.25">
      <c r="D44" s="105">
        <v>45331</v>
      </c>
      <c r="E44" s="32" t="s">
        <v>17</v>
      </c>
      <c r="F44" s="32" t="s">
        <v>15</v>
      </c>
      <c r="G44" s="32" t="s">
        <v>10</v>
      </c>
      <c r="H44" s="32">
        <v>7</v>
      </c>
      <c r="I44" s="32">
        <v>70000</v>
      </c>
      <c r="J44" s="32">
        <f t="shared" si="0"/>
        <v>490000</v>
      </c>
      <c r="K44" s="82"/>
    </row>
    <row r="45" spans="4:15" x14ac:dyDescent="0.25">
      <c r="D45" s="105">
        <v>45332</v>
      </c>
      <c r="E45" s="32" t="s">
        <v>20</v>
      </c>
      <c r="F45" s="32" t="s">
        <v>18</v>
      </c>
      <c r="G45" s="32" t="s">
        <v>13</v>
      </c>
      <c r="H45" s="32">
        <v>11</v>
      </c>
      <c r="I45" s="32">
        <v>50000</v>
      </c>
      <c r="J45" s="32">
        <f t="shared" si="0"/>
        <v>550000</v>
      </c>
      <c r="K45" s="82"/>
    </row>
    <row r="46" spans="4:15" x14ac:dyDescent="0.25">
      <c r="D46" s="105">
        <v>45333</v>
      </c>
      <c r="E46" s="32" t="s">
        <v>22</v>
      </c>
      <c r="F46" s="32" t="s">
        <v>9</v>
      </c>
      <c r="G46" s="32" t="s">
        <v>16</v>
      </c>
      <c r="H46" s="32">
        <v>12</v>
      </c>
      <c r="I46" s="32">
        <v>20000</v>
      </c>
      <c r="J46" s="32">
        <f t="shared" si="0"/>
        <v>240000</v>
      </c>
      <c r="K46" s="82"/>
    </row>
    <row r="47" spans="4:15" x14ac:dyDescent="0.25">
      <c r="D47" s="105">
        <v>45334</v>
      </c>
      <c r="E47" s="32" t="s">
        <v>11</v>
      </c>
      <c r="F47" s="32" t="s">
        <v>9</v>
      </c>
      <c r="G47" s="32" t="s">
        <v>19</v>
      </c>
      <c r="H47" s="32">
        <v>10</v>
      </c>
      <c r="I47" s="32">
        <v>30000</v>
      </c>
      <c r="J47" s="32">
        <f t="shared" si="0"/>
        <v>300000</v>
      </c>
      <c r="K47" s="82"/>
    </row>
    <row r="48" spans="4:15" x14ac:dyDescent="0.25">
      <c r="D48" s="105">
        <v>45335</v>
      </c>
      <c r="E48" s="32" t="s">
        <v>14</v>
      </c>
      <c r="F48" s="32" t="s">
        <v>12</v>
      </c>
      <c r="G48" s="32" t="s">
        <v>10</v>
      </c>
      <c r="H48" s="32">
        <v>9</v>
      </c>
      <c r="I48" s="32">
        <v>70000</v>
      </c>
      <c r="J48" s="32">
        <f t="shared" si="0"/>
        <v>630000</v>
      </c>
      <c r="K48" s="82"/>
    </row>
    <row r="49" spans="4:11" x14ac:dyDescent="0.25">
      <c r="D49" s="105">
        <v>45336</v>
      </c>
      <c r="E49" s="32" t="s">
        <v>17</v>
      </c>
      <c r="F49" s="32" t="s">
        <v>15</v>
      </c>
      <c r="G49" s="32" t="s">
        <v>13</v>
      </c>
      <c r="H49" s="32">
        <v>8</v>
      </c>
      <c r="I49" s="32">
        <v>50000</v>
      </c>
      <c r="J49" s="32">
        <f t="shared" si="0"/>
        <v>400000</v>
      </c>
      <c r="K49" s="82"/>
    </row>
    <row r="50" spans="4:11" x14ac:dyDescent="0.25">
      <c r="D50" s="105">
        <v>45337</v>
      </c>
      <c r="E50" s="32" t="s">
        <v>20</v>
      </c>
      <c r="F50" s="32" t="s">
        <v>18</v>
      </c>
      <c r="G50" s="32" t="s">
        <v>16</v>
      </c>
      <c r="H50" s="32">
        <v>11</v>
      </c>
      <c r="I50" s="32">
        <v>20000</v>
      </c>
      <c r="J50" s="32">
        <f t="shared" si="0"/>
        <v>220000</v>
      </c>
      <c r="K50" s="82"/>
    </row>
    <row r="51" spans="4:11" x14ac:dyDescent="0.25">
      <c r="D51" s="105">
        <v>45338</v>
      </c>
      <c r="E51" s="32" t="s">
        <v>8</v>
      </c>
      <c r="F51" s="32" t="s">
        <v>21</v>
      </c>
      <c r="G51" s="32" t="s">
        <v>19</v>
      </c>
      <c r="H51" s="32">
        <v>14</v>
      </c>
      <c r="I51" s="32">
        <v>30000</v>
      </c>
      <c r="J51" s="32">
        <f t="shared" si="0"/>
        <v>420000</v>
      </c>
      <c r="K51" s="82"/>
    </row>
    <row r="52" spans="4:11" x14ac:dyDescent="0.25">
      <c r="D52" s="105">
        <v>45339</v>
      </c>
      <c r="E52" s="32" t="s">
        <v>11</v>
      </c>
      <c r="F52" s="32" t="s">
        <v>23</v>
      </c>
      <c r="G52" s="32" t="s">
        <v>10</v>
      </c>
      <c r="H52" s="32">
        <v>10</v>
      </c>
      <c r="I52" s="32">
        <v>70000</v>
      </c>
      <c r="J52" s="32">
        <f t="shared" si="0"/>
        <v>700000</v>
      </c>
      <c r="K52" s="82"/>
    </row>
    <row r="53" spans="4:11" x14ac:dyDescent="0.25">
      <c r="D53" s="105">
        <v>45340</v>
      </c>
      <c r="E53" s="32" t="s">
        <v>14</v>
      </c>
      <c r="F53" s="32" t="s">
        <v>15</v>
      </c>
      <c r="G53" s="32" t="s">
        <v>13</v>
      </c>
      <c r="H53" s="32">
        <v>9</v>
      </c>
      <c r="I53" s="32">
        <v>50000</v>
      </c>
      <c r="J53" s="32">
        <f t="shared" si="0"/>
        <v>450000</v>
      </c>
      <c r="K53" s="82"/>
    </row>
    <row r="54" spans="4:11" x14ac:dyDescent="0.25">
      <c r="D54" s="105">
        <v>45341</v>
      </c>
      <c r="E54" s="32" t="s">
        <v>17</v>
      </c>
      <c r="F54" s="32" t="s">
        <v>18</v>
      </c>
      <c r="G54" s="32" t="s">
        <v>16</v>
      </c>
      <c r="H54" s="32">
        <v>13</v>
      </c>
      <c r="I54" s="32">
        <v>20000</v>
      </c>
      <c r="J54" s="32">
        <f t="shared" si="0"/>
        <v>260000</v>
      </c>
      <c r="K54" s="82"/>
    </row>
    <row r="55" spans="4:11" x14ac:dyDescent="0.25">
      <c r="D55" s="105">
        <v>45342</v>
      </c>
      <c r="E55" s="32" t="s">
        <v>20</v>
      </c>
      <c r="F55" s="32" t="s">
        <v>21</v>
      </c>
      <c r="G55" s="32" t="s">
        <v>19</v>
      </c>
      <c r="H55" s="32">
        <v>8</v>
      </c>
      <c r="I55" s="32">
        <v>30000</v>
      </c>
      <c r="J55" s="32">
        <f t="shared" si="0"/>
        <v>240000</v>
      </c>
      <c r="K55" s="82"/>
    </row>
    <row r="56" spans="4:11" x14ac:dyDescent="0.25">
      <c r="D56" s="105">
        <v>45343</v>
      </c>
      <c r="E56" s="32" t="s">
        <v>22</v>
      </c>
      <c r="F56" s="32" t="s">
        <v>23</v>
      </c>
      <c r="G56" s="32" t="s">
        <v>10</v>
      </c>
      <c r="H56" s="32">
        <v>12</v>
      </c>
      <c r="I56" s="32">
        <v>70000</v>
      </c>
      <c r="J56" s="32">
        <f t="shared" si="0"/>
        <v>840000</v>
      </c>
      <c r="K56" s="82"/>
    </row>
    <row r="57" spans="4:11" x14ac:dyDescent="0.25">
      <c r="D57" s="105">
        <v>45344</v>
      </c>
      <c r="E57" s="32" t="s">
        <v>11</v>
      </c>
      <c r="F57" s="32" t="s">
        <v>15</v>
      </c>
      <c r="G57" s="32" t="s">
        <v>13</v>
      </c>
      <c r="H57" s="32">
        <v>7</v>
      </c>
      <c r="I57" s="32">
        <v>50000</v>
      </c>
      <c r="J57" s="32">
        <f t="shared" si="0"/>
        <v>350000</v>
      </c>
      <c r="K57" s="82"/>
    </row>
    <row r="58" spans="4:11" x14ac:dyDescent="0.25">
      <c r="D58" s="105">
        <v>45345</v>
      </c>
      <c r="E58" s="32" t="s">
        <v>14</v>
      </c>
      <c r="F58" s="32" t="s">
        <v>18</v>
      </c>
      <c r="G58" s="32" t="s">
        <v>16</v>
      </c>
      <c r="H58" s="32">
        <v>9</v>
      </c>
      <c r="I58" s="32">
        <v>20000</v>
      </c>
      <c r="J58" s="32">
        <f t="shared" si="0"/>
        <v>180000</v>
      </c>
      <c r="K58" s="82"/>
    </row>
    <row r="59" spans="4:11" x14ac:dyDescent="0.25">
      <c r="D59" s="105">
        <v>45346</v>
      </c>
      <c r="E59" s="32" t="s">
        <v>8</v>
      </c>
      <c r="F59" s="32" t="s">
        <v>9</v>
      </c>
      <c r="G59" s="32" t="s">
        <v>19</v>
      </c>
      <c r="H59" s="32">
        <v>12</v>
      </c>
      <c r="I59" s="32">
        <v>30000</v>
      </c>
      <c r="J59" s="32">
        <f t="shared" si="0"/>
        <v>360000</v>
      </c>
      <c r="K59" s="82"/>
    </row>
    <row r="60" spans="4:11" x14ac:dyDescent="0.25">
      <c r="D60" s="105">
        <v>45347</v>
      </c>
      <c r="E60" s="32" t="s">
        <v>20</v>
      </c>
      <c r="F60" s="32" t="s">
        <v>12</v>
      </c>
      <c r="G60" s="32" t="s">
        <v>10</v>
      </c>
      <c r="H60" s="32">
        <v>5</v>
      </c>
      <c r="I60" s="32">
        <v>70000</v>
      </c>
      <c r="J60" s="32">
        <f t="shared" si="0"/>
        <v>350000</v>
      </c>
      <c r="K60" s="82"/>
    </row>
    <row r="61" spans="4:11" x14ac:dyDescent="0.25">
      <c r="D61" s="105">
        <v>45352</v>
      </c>
      <c r="E61" s="32" t="s">
        <v>22</v>
      </c>
      <c r="F61" s="32" t="s">
        <v>9</v>
      </c>
      <c r="G61" s="32" t="s">
        <v>10</v>
      </c>
      <c r="H61" s="32">
        <v>12</v>
      </c>
      <c r="I61" s="32">
        <v>70000</v>
      </c>
      <c r="J61" s="32">
        <f t="shared" si="0"/>
        <v>840000</v>
      </c>
      <c r="K61" s="45" t="s">
        <v>79</v>
      </c>
    </row>
    <row r="62" spans="4:11" x14ac:dyDescent="0.25">
      <c r="D62" s="105">
        <v>45353</v>
      </c>
      <c r="E62" s="32" t="s">
        <v>11</v>
      </c>
      <c r="F62" s="32" t="s">
        <v>9</v>
      </c>
      <c r="G62" s="32" t="s">
        <v>13</v>
      </c>
      <c r="H62" s="32">
        <v>8</v>
      </c>
      <c r="I62" s="32">
        <v>50000</v>
      </c>
      <c r="J62" s="32">
        <f t="shared" si="0"/>
        <v>400000</v>
      </c>
      <c r="K62" s="82">
        <f>SUM(J61:J86)</f>
        <v>10000000</v>
      </c>
    </row>
    <row r="63" spans="4:11" x14ac:dyDescent="0.25">
      <c r="D63" s="105">
        <v>45354</v>
      </c>
      <c r="E63" s="32" t="s">
        <v>14</v>
      </c>
      <c r="F63" s="32" t="s">
        <v>21</v>
      </c>
      <c r="G63" s="32" t="s">
        <v>16</v>
      </c>
      <c r="H63" s="32">
        <v>7</v>
      </c>
      <c r="I63" s="32">
        <v>20000</v>
      </c>
      <c r="J63" s="32">
        <f t="shared" si="0"/>
        <v>140000</v>
      </c>
      <c r="K63" s="82"/>
    </row>
    <row r="64" spans="4:11" x14ac:dyDescent="0.25">
      <c r="D64" s="105">
        <v>45355</v>
      </c>
      <c r="E64" s="32" t="s">
        <v>17</v>
      </c>
      <c r="F64" s="32" t="s">
        <v>23</v>
      </c>
      <c r="G64" s="32" t="s">
        <v>19</v>
      </c>
      <c r="H64" s="32">
        <v>9</v>
      </c>
      <c r="I64" s="32">
        <v>30000</v>
      </c>
      <c r="J64" s="32">
        <f t="shared" si="0"/>
        <v>270000</v>
      </c>
      <c r="K64" s="82"/>
    </row>
    <row r="65" spans="4:11" x14ac:dyDescent="0.25">
      <c r="D65" s="105">
        <v>45356</v>
      </c>
      <c r="E65" s="32" t="s">
        <v>20</v>
      </c>
      <c r="F65" s="32" t="s">
        <v>21</v>
      </c>
      <c r="G65" s="32" t="s">
        <v>10</v>
      </c>
      <c r="H65" s="32">
        <v>6</v>
      </c>
      <c r="I65" s="32">
        <v>70000</v>
      </c>
      <c r="J65" s="32">
        <f t="shared" si="0"/>
        <v>420000</v>
      </c>
      <c r="K65" s="82"/>
    </row>
    <row r="66" spans="4:11" x14ac:dyDescent="0.25">
      <c r="D66" s="105">
        <v>45357</v>
      </c>
      <c r="E66" s="32" t="s">
        <v>8</v>
      </c>
      <c r="F66" s="32" t="s">
        <v>23</v>
      </c>
      <c r="G66" s="32" t="s">
        <v>13</v>
      </c>
      <c r="H66" s="32">
        <v>10</v>
      </c>
      <c r="I66" s="32">
        <v>50000</v>
      </c>
      <c r="J66" s="32">
        <f t="shared" si="0"/>
        <v>500000</v>
      </c>
      <c r="K66" s="82"/>
    </row>
    <row r="67" spans="4:11" x14ac:dyDescent="0.25">
      <c r="D67" s="105">
        <v>45358</v>
      </c>
      <c r="E67" s="32" t="s">
        <v>11</v>
      </c>
      <c r="F67" s="32" t="s">
        <v>15</v>
      </c>
      <c r="G67" s="32" t="s">
        <v>16</v>
      </c>
      <c r="H67" s="32">
        <v>8</v>
      </c>
      <c r="I67" s="32">
        <v>20000</v>
      </c>
      <c r="J67" s="32">
        <f t="shared" si="0"/>
        <v>160000</v>
      </c>
      <c r="K67" s="82"/>
    </row>
    <row r="68" spans="4:11" x14ac:dyDescent="0.25">
      <c r="D68" s="105">
        <v>45359</v>
      </c>
      <c r="E68" s="32" t="s">
        <v>8</v>
      </c>
      <c r="F68" s="32" t="s">
        <v>18</v>
      </c>
      <c r="G68" s="32" t="s">
        <v>19</v>
      </c>
      <c r="H68" s="32">
        <v>13</v>
      </c>
      <c r="I68" s="32">
        <v>30000</v>
      </c>
      <c r="J68" s="32">
        <f t="shared" si="0"/>
        <v>390000</v>
      </c>
      <c r="K68" s="82"/>
    </row>
    <row r="69" spans="4:11" x14ac:dyDescent="0.25">
      <c r="D69" s="105">
        <v>45360</v>
      </c>
      <c r="E69" s="32" t="s">
        <v>17</v>
      </c>
      <c r="F69" s="32" t="s">
        <v>9</v>
      </c>
      <c r="G69" s="32" t="s">
        <v>10</v>
      </c>
      <c r="H69" s="32">
        <v>9</v>
      </c>
      <c r="I69" s="32">
        <v>70000</v>
      </c>
      <c r="J69" s="32">
        <f t="shared" si="0"/>
        <v>630000</v>
      </c>
      <c r="K69" s="82"/>
    </row>
    <row r="70" spans="4:11" x14ac:dyDescent="0.25">
      <c r="D70" s="105">
        <v>45361</v>
      </c>
      <c r="E70" s="32" t="s">
        <v>20</v>
      </c>
      <c r="F70" s="32" t="s">
        <v>15</v>
      </c>
      <c r="G70" s="32" t="s">
        <v>13</v>
      </c>
      <c r="H70" s="32">
        <v>5</v>
      </c>
      <c r="I70" s="32">
        <v>50000</v>
      </c>
      <c r="J70" s="32">
        <f t="shared" si="0"/>
        <v>250000</v>
      </c>
      <c r="K70" s="82"/>
    </row>
    <row r="71" spans="4:11" x14ac:dyDescent="0.25">
      <c r="D71" s="105">
        <v>45362</v>
      </c>
      <c r="E71" s="32" t="s">
        <v>22</v>
      </c>
      <c r="F71" s="32" t="s">
        <v>12</v>
      </c>
      <c r="G71" s="32" t="s">
        <v>16</v>
      </c>
      <c r="H71" s="32">
        <v>11</v>
      </c>
      <c r="I71" s="32">
        <v>20000</v>
      </c>
      <c r="J71" s="32">
        <f t="shared" si="0"/>
        <v>220000</v>
      </c>
      <c r="K71" s="82"/>
    </row>
    <row r="72" spans="4:11" x14ac:dyDescent="0.25">
      <c r="D72" s="105">
        <v>45363</v>
      </c>
      <c r="E72" s="32" t="s">
        <v>11</v>
      </c>
      <c r="F72" s="32" t="s">
        <v>15</v>
      </c>
      <c r="G72" s="32" t="s">
        <v>19</v>
      </c>
      <c r="H72" s="32">
        <v>14</v>
      </c>
      <c r="I72" s="32">
        <v>30000</v>
      </c>
      <c r="J72" s="32">
        <f t="shared" si="0"/>
        <v>420000</v>
      </c>
      <c r="K72" s="82"/>
    </row>
    <row r="73" spans="4:11" x14ac:dyDescent="0.25">
      <c r="D73" s="105">
        <v>45364</v>
      </c>
      <c r="E73" s="32" t="s">
        <v>14</v>
      </c>
      <c r="F73" s="32" t="s">
        <v>18</v>
      </c>
      <c r="G73" s="32" t="s">
        <v>10</v>
      </c>
      <c r="H73" s="32">
        <v>10</v>
      </c>
      <c r="I73" s="32">
        <v>70000</v>
      </c>
      <c r="J73" s="32">
        <f t="shared" si="0"/>
        <v>700000</v>
      </c>
      <c r="K73" s="82"/>
    </row>
    <row r="74" spans="4:11" x14ac:dyDescent="0.25">
      <c r="D74" s="105">
        <v>45365</v>
      </c>
      <c r="E74" s="32" t="s">
        <v>17</v>
      </c>
      <c r="F74" s="32" t="s">
        <v>21</v>
      </c>
      <c r="G74" s="32" t="s">
        <v>13</v>
      </c>
      <c r="H74" s="32">
        <v>6</v>
      </c>
      <c r="I74" s="32">
        <v>50000</v>
      </c>
      <c r="J74" s="32">
        <f t="shared" si="0"/>
        <v>300000</v>
      </c>
      <c r="K74" s="82"/>
    </row>
    <row r="75" spans="4:11" x14ac:dyDescent="0.25">
      <c r="D75" s="105">
        <v>45366</v>
      </c>
      <c r="E75" s="32" t="s">
        <v>8</v>
      </c>
      <c r="F75" s="32" t="s">
        <v>23</v>
      </c>
      <c r="G75" s="32" t="s">
        <v>16</v>
      </c>
      <c r="H75" s="32">
        <v>8</v>
      </c>
      <c r="I75" s="32">
        <v>20000</v>
      </c>
      <c r="J75" s="32">
        <f t="shared" si="0"/>
        <v>160000</v>
      </c>
      <c r="K75" s="82"/>
    </row>
    <row r="76" spans="4:11" x14ac:dyDescent="0.25">
      <c r="D76" s="105">
        <v>45367</v>
      </c>
      <c r="E76" s="32" t="s">
        <v>22</v>
      </c>
      <c r="F76" s="32" t="s">
        <v>15</v>
      </c>
      <c r="G76" s="32" t="s">
        <v>19</v>
      </c>
      <c r="H76" s="32">
        <v>12</v>
      </c>
      <c r="I76" s="32">
        <v>30000</v>
      </c>
      <c r="J76" s="32">
        <f t="shared" ref="J76:J80" si="1">H76*I76</f>
        <v>360000</v>
      </c>
      <c r="K76" s="82"/>
    </row>
    <row r="77" spans="4:11" x14ac:dyDescent="0.25">
      <c r="D77" s="105">
        <v>45368</v>
      </c>
      <c r="E77" s="32" t="s">
        <v>11</v>
      </c>
      <c r="F77" s="32" t="s">
        <v>18</v>
      </c>
      <c r="G77" s="32" t="s">
        <v>10</v>
      </c>
      <c r="H77" s="32">
        <v>9</v>
      </c>
      <c r="I77" s="32">
        <v>70000</v>
      </c>
      <c r="J77" s="32">
        <f t="shared" si="1"/>
        <v>630000</v>
      </c>
      <c r="K77" s="82"/>
    </row>
    <row r="78" spans="4:11" x14ac:dyDescent="0.25">
      <c r="D78" s="105">
        <v>45369</v>
      </c>
      <c r="E78" s="32" t="s">
        <v>8</v>
      </c>
      <c r="F78" s="32" t="s">
        <v>12</v>
      </c>
      <c r="G78" s="32" t="s">
        <v>13</v>
      </c>
      <c r="H78" s="32">
        <v>7</v>
      </c>
      <c r="I78" s="32">
        <v>50000</v>
      </c>
      <c r="J78" s="32">
        <f t="shared" si="1"/>
        <v>350000</v>
      </c>
      <c r="K78" s="82"/>
    </row>
    <row r="79" spans="4:11" x14ac:dyDescent="0.25">
      <c r="D79" s="105">
        <v>45370</v>
      </c>
      <c r="E79" s="32" t="s">
        <v>17</v>
      </c>
      <c r="F79" s="32" t="s">
        <v>15</v>
      </c>
      <c r="G79" s="32" t="s">
        <v>16</v>
      </c>
      <c r="H79" s="32">
        <v>14</v>
      </c>
      <c r="I79" s="32">
        <v>20000</v>
      </c>
      <c r="J79" s="32">
        <f t="shared" si="1"/>
        <v>280000</v>
      </c>
      <c r="K79" s="82"/>
    </row>
    <row r="80" spans="4:11" x14ac:dyDescent="0.25">
      <c r="D80" s="105">
        <v>45371</v>
      </c>
      <c r="E80" s="32" t="s">
        <v>20</v>
      </c>
      <c r="F80" s="32" t="s">
        <v>18</v>
      </c>
      <c r="G80" s="32" t="s">
        <v>19</v>
      </c>
      <c r="H80" s="32">
        <v>8</v>
      </c>
      <c r="I80" s="32">
        <v>30000</v>
      </c>
      <c r="J80" s="32">
        <f t="shared" si="1"/>
        <v>240000</v>
      </c>
      <c r="K80" s="82"/>
    </row>
    <row r="81" spans="1:11" x14ac:dyDescent="0.25">
      <c r="D81" s="105">
        <v>45372</v>
      </c>
      <c r="E81" s="32" t="s">
        <v>22</v>
      </c>
      <c r="F81" s="32" t="s">
        <v>21</v>
      </c>
      <c r="G81" s="32" t="s">
        <v>10</v>
      </c>
      <c r="H81" s="32">
        <v>11</v>
      </c>
      <c r="I81" s="32">
        <v>70000</v>
      </c>
      <c r="J81" s="32">
        <f>H81*I81</f>
        <v>770000</v>
      </c>
      <c r="K81" s="82"/>
    </row>
    <row r="82" spans="1:11" x14ac:dyDescent="0.25">
      <c r="D82" s="105">
        <v>45373</v>
      </c>
      <c r="E82" s="32" t="s">
        <v>8</v>
      </c>
      <c r="F82" s="32" t="s">
        <v>23</v>
      </c>
      <c r="G82" s="32" t="s">
        <v>13</v>
      </c>
      <c r="H82" s="32">
        <v>5</v>
      </c>
      <c r="I82" s="32">
        <v>50000</v>
      </c>
      <c r="J82" s="32">
        <f t="shared" ref="J82:J86" si="2">H82*I82</f>
        <v>250000</v>
      </c>
      <c r="K82" s="82"/>
    </row>
    <row r="83" spans="1:11" x14ac:dyDescent="0.25">
      <c r="D83" s="105">
        <v>45374</v>
      </c>
      <c r="E83" s="32" t="s">
        <v>14</v>
      </c>
      <c r="F83" s="32" t="s">
        <v>15</v>
      </c>
      <c r="G83" s="32" t="s">
        <v>16</v>
      </c>
      <c r="H83" s="32">
        <v>10</v>
      </c>
      <c r="I83" s="32">
        <v>20000</v>
      </c>
      <c r="J83" s="32">
        <f t="shared" si="2"/>
        <v>200000</v>
      </c>
      <c r="K83" s="82"/>
    </row>
    <row r="84" spans="1:11" x14ac:dyDescent="0.25">
      <c r="D84" s="105">
        <v>45375</v>
      </c>
      <c r="E84" s="32" t="s">
        <v>17</v>
      </c>
      <c r="F84" s="32" t="s">
        <v>18</v>
      </c>
      <c r="G84" s="32" t="s">
        <v>19</v>
      </c>
      <c r="H84" s="32">
        <v>9</v>
      </c>
      <c r="I84" s="32">
        <v>30000</v>
      </c>
      <c r="J84" s="32">
        <f t="shared" si="2"/>
        <v>270000</v>
      </c>
      <c r="K84" s="82"/>
    </row>
    <row r="85" spans="1:11" x14ac:dyDescent="0.25">
      <c r="D85" s="105">
        <v>45376</v>
      </c>
      <c r="E85" s="32" t="s">
        <v>20</v>
      </c>
      <c r="F85" s="32" t="s">
        <v>23</v>
      </c>
      <c r="G85" s="32" t="s">
        <v>10</v>
      </c>
      <c r="H85" s="32">
        <v>10</v>
      </c>
      <c r="I85" s="32">
        <v>70000</v>
      </c>
      <c r="J85" s="32">
        <f t="shared" si="2"/>
        <v>700000</v>
      </c>
      <c r="K85" s="82"/>
    </row>
    <row r="86" spans="1:11" x14ac:dyDescent="0.25">
      <c r="D86" s="105">
        <v>45381</v>
      </c>
      <c r="E86" s="32" t="s">
        <v>8</v>
      </c>
      <c r="F86" s="32" t="s">
        <v>18</v>
      </c>
      <c r="G86" s="32" t="s">
        <v>19</v>
      </c>
      <c r="H86" s="32">
        <v>5</v>
      </c>
      <c r="I86" s="32">
        <v>30000</v>
      </c>
      <c r="J86" s="32">
        <f t="shared" si="2"/>
        <v>150000</v>
      </c>
      <c r="K86" s="82"/>
    </row>
    <row r="87" spans="1:11" ht="36.6" customHeight="1" x14ac:dyDescent="0.25">
      <c r="A87" s="77" t="s">
        <v>26</v>
      </c>
      <c r="B87" s="77"/>
      <c r="C87" s="78"/>
      <c r="D87" s="76" t="s">
        <v>25</v>
      </c>
      <c r="E87" s="76"/>
      <c r="F87" s="76"/>
      <c r="G87" s="76"/>
      <c r="H87" s="7">
        <f>SUM(H11:H86)</f>
        <v>685</v>
      </c>
      <c r="I87" s="8">
        <f>SUM(I11:I86)</f>
        <v>3300000</v>
      </c>
      <c r="J87" s="8">
        <f>SUM(J11:J86)</f>
        <v>28670000</v>
      </c>
      <c r="K87" s="58">
        <f>SUM(K12+K37+K62)</f>
        <v>28670000</v>
      </c>
    </row>
    <row r="91" spans="1:11" x14ac:dyDescent="0.25">
      <c r="B91" s="79" t="s">
        <v>27</v>
      </c>
      <c r="C91" s="80"/>
      <c r="D91" s="80"/>
      <c r="E91" s="80"/>
      <c r="F91" s="80"/>
      <c r="G91" s="80"/>
      <c r="H91" s="80"/>
      <c r="I91" s="80"/>
      <c r="J91" s="80"/>
    </row>
    <row r="92" spans="1:11" x14ac:dyDescent="0.25">
      <c r="B92" s="80"/>
      <c r="C92" s="80"/>
      <c r="D92" s="80"/>
      <c r="E92" s="80"/>
      <c r="F92" s="80"/>
      <c r="G92" s="80"/>
      <c r="H92" s="80"/>
      <c r="I92" s="80"/>
      <c r="J92" s="80"/>
    </row>
    <row r="95" spans="1:11" x14ac:dyDescent="0.25">
      <c r="E95" s="10" t="s">
        <v>28</v>
      </c>
      <c r="F95" s="11" t="s">
        <v>29</v>
      </c>
      <c r="G95" s="11" t="s">
        <v>30</v>
      </c>
      <c r="H95" s="11" t="s">
        <v>31</v>
      </c>
      <c r="I95" s="11" t="s">
        <v>32</v>
      </c>
      <c r="J95" s="12" t="s">
        <v>33</v>
      </c>
      <c r="K95" s="11" t="s">
        <v>34</v>
      </c>
    </row>
    <row r="96" spans="1:11" ht="18.75" x14ac:dyDescent="0.25">
      <c r="B96"/>
      <c r="E96" s="13" t="s">
        <v>8</v>
      </c>
      <c r="F96" s="14" t="s">
        <v>11</v>
      </c>
      <c r="G96" s="14" t="s">
        <v>14</v>
      </c>
      <c r="H96" s="14" t="s">
        <v>17</v>
      </c>
      <c r="I96" s="14" t="s">
        <v>20</v>
      </c>
      <c r="J96" s="15" t="s">
        <v>22</v>
      </c>
      <c r="K96" s="16" t="s">
        <v>25</v>
      </c>
    </row>
    <row r="97" spans="2:11" ht="19.5" x14ac:dyDescent="0.25">
      <c r="B97"/>
      <c r="E97" s="17">
        <f>SUMIF(E11:E86,E86,J11:J86)</f>
        <v>5010000</v>
      </c>
      <c r="F97" s="18">
        <f>SUMIF(E11:E86,E77,J11:J86)</f>
        <v>4340000</v>
      </c>
      <c r="G97" s="18">
        <f>SUMIF(E11:E86,E83,J11:J86)</f>
        <v>4110000</v>
      </c>
      <c r="H97" s="18">
        <f>SUMIF(E11:E86,E84,J11:J86)</f>
        <v>4760000</v>
      </c>
      <c r="I97" s="18">
        <f>SUMIF(E11:E86,E80,J11:J86)</f>
        <v>4600000</v>
      </c>
      <c r="J97" s="19">
        <f>SUMIF(E11:E86,E16,J11:J86)</f>
        <v>5850000</v>
      </c>
      <c r="K97" s="20">
        <f>SUM(Table1[[#This Row],[Column1]:[Column6]])</f>
        <v>28670000</v>
      </c>
    </row>
    <row r="98" spans="2:11" x14ac:dyDescent="0.25">
      <c r="B98"/>
      <c r="E98"/>
      <c r="F98"/>
      <c r="G98"/>
      <c r="H98"/>
      <c r="I98"/>
      <c r="J98"/>
      <c r="K98"/>
    </row>
    <row r="99" spans="2:11" x14ac:dyDescent="0.25">
      <c r="B99"/>
      <c r="E99"/>
      <c r="F99"/>
      <c r="G99"/>
      <c r="H99"/>
      <c r="I99"/>
      <c r="J99"/>
      <c r="K99"/>
    </row>
    <row r="100" spans="2:11" x14ac:dyDescent="0.25">
      <c r="B100"/>
      <c r="E100"/>
      <c r="F100"/>
      <c r="G100"/>
      <c r="H100"/>
      <c r="I100"/>
      <c r="J100"/>
      <c r="K100"/>
    </row>
    <row r="101" spans="2:11" x14ac:dyDescent="0.25">
      <c r="B101"/>
      <c r="E101"/>
      <c r="F101"/>
      <c r="G101"/>
      <c r="H101"/>
      <c r="I101"/>
      <c r="J101"/>
      <c r="K101"/>
    </row>
    <row r="102" spans="2:11" ht="18.75" x14ac:dyDescent="0.25">
      <c r="E102" s="21" t="s">
        <v>8</v>
      </c>
      <c r="F102" s="21" t="s">
        <v>11</v>
      </c>
      <c r="G102" s="21" t="s">
        <v>14</v>
      </c>
      <c r="H102" s="21" t="s">
        <v>17</v>
      </c>
      <c r="I102" s="21" t="s">
        <v>20</v>
      </c>
      <c r="J102" s="22" t="s">
        <v>22</v>
      </c>
      <c r="K102" s="23" t="s">
        <v>25</v>
      </c>
    </row>
    <row r="103" spans="2:11" ht="19.5" x14ac:dyDescent="0.25">
      <c r="E103" s="18">
        <f>SUMIF(E11:E86,E86,J11:J86)</f>
        <v>5010000</v>
      </c>
      <c r="F103" s="18">
        <f>SUMIF(E11:E86,E77,J11:J86)</f>
        <v>4340000</v>
      </c>
      <c r="G103" s="18">
        <f>SUMIF(E11:E86,E83,J11:J86)</f>
        <v>4110000</v>
      </c>
      <c r="H103" s="18">
        <f>SUMIF(E11:E86,E84,J11:J86)</f>
        <v>4760000</v>
      </c>
      <c r="I103" s="18">
        <f>SUMIF(E17:E92,E86,J17:J92)</f>
        <v>4660000</v>
      </c>
      <c r="J103" s="19">
        <f>SUMIF(E11:E86,E21,J11:J86)</f>
        <v>5850000</v>
      </c>
      <c r="K103" s="20">
        <f>SUM(E103:J103)</f>
        <v>28730000</v>
      </c>
    </row>
    <row r="131" spans="3:8" x14ac:dyDescent="0.25">
      <c r="C131" s="81" t="s">
        <v>38</v>
      </c>
      <c r="D131" s="81"/>
      <c r="E131" s="81"/>
      <c r="F131" s="81"/>
      <c r="G131" s="81"/>
      <c r="H131" s="81"/>
    </row>
    <row r="132" spans="3:8" x14ac:dyDescent="0.25">
      <c r="C132" s="81"/>
      <c r="D132" s="81"/>
      <c r="E132" s="81"/>
      <c r="F132" s="81"/>
      <c r="G132" s="81"/>
      <c r="H132" s="81"/>
    </row>
    <row r="136" spans="3:8" ht="18.75" x14ac:dyDescent="0.3">
      <c r="F136" s="26" t="s">
        <v>35</v>
      </c>
      <c r="G136" s="27" t="s">
        <v>37</v>
      </c>
    </row>
    <row r="137" spans="3:8" ht="18.75" x14ac:dyDescent="0.3">
      <c r="F137" s="28" t="s">
        <v>13</v>
      </c>
      <c r="G137" s="29">
        <v>6950000</v>
      </c>
    </row>
    <row r="138" spans="3:8" ht="18.75" x14ac:dyDescent="0.3">
      <c r="F138" s="28" t="s">
        <v>10</v>
      </c>
      <c r="G138" s="29">
        <v>12250000</v>
      </c>
    </row>
    <row r="139" spans="3:8" ht="18.75" x14ac:dyDescent="0.3">
      <c r="F139" s="28" t="s">
        <v>19</v>
      </c>
      <c r="G139" s="29">
        <v>6150000</v>
      </c>
    </row>
    <row r="140" spans="3:8" ht="18.75" x14ac:dyDescent="0.3">
      <c r="F140" s="28" t="s">
        <v>16</v>
      </c>
      <c r="G140" s="29">
        <v>3320000</v>
      </c>
    </row>
    <row r="141" spans="3:8" ht="18.75" x14ac:dyDescent="0.3">
      <c r="F141" s="28" t="s">
        <v>36</v>
      </c>
      <c r="G141" s="29">
        <v>28670000</v>
      </c>
    </row>
    <row r="145" spans="3:8" x14ac:dyDescent="0.25">
      <c r="C145" s="73" t="s">
        <v>39</v>
      </c>
      <c r="D145" s="73"/>
      <c r="E145" s="73"/>
      <c r="F145" s="73"/>
      <c r="G145" s="73"/>
      <c r="H145" s="73"/>
    </row>
    <row r="146" spans="3:8" x14ac:dyDescent="0.25">
      <c r="C146" s="73"/>
      <c r="D146" s="73"/>
      <c r="E146" s="73"/>
      <c r="F146" s="73"/>
      <c r="G146" s="73"/>
      <c r="H146" s="73"/>
    </row>
    <row r="151" spans="3:8" ht="31.5" x14ac:dyDescent="0.25">
      <c r="F151" s="24" t="s">
        <v>40</v>
      </c>
      <c r="G151" s="25">
        <f>SUMIFS(H11:H86,F11:F86,F11,G11:G86,G86)</f>
        <v>42</v>
      </c>
    </row>
  </sheetData>
  <mergeCells count="13">
    <mergeCell ref="M23:N24"/>
    <mergeCell ref="M26:N26"/>
    <mergeCell ref="B2:G3"/>
    <mergeCell ref="C145:H146"/>
    <mergeCell ref="D8:J9"/>
    <mergeCell ref="C5:L6"/>
    <mergeCell ref="D87:G87"/>
    <mergeCell ref="A87:C87"/>
    <mergeCell ref="B91:J92"/>
    <mergeCell ref="C131:H132"/>
    <mergeCell ref="K12:K35"/>
    <mergeCell ref="K37:K60"/>
    <mergeCell ref="K62:K86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B899-1936-4746-932B-E3D097BCAB26}">
  <dimension ref="B2:T81"/>
  <sheetViews>
    <sheetView zoomScale="68" zoomScaleNormal="68" workbookViewId="0">
      <selection activeCell="J14" sqref="J14"/>
    </sheetView>
  </sheetViews>
  <sheetFormatPr defaultColWidth="8.85546875" defaultRowHeight="15.75" x14ac:dyDescent="0.25"/>
  <cols>
    <col min="1" max="2" width="8.85546875" style="1"/>
    <col min="3" max="3" width="14.140625" style="1" bestFit="1" customWidth="1"/>
    <col min="4" max="4" width="24.140625" style="1" bestFit="1" customWidth="1"/>
    <col min="5" max="5" width="20.42578125" style="1" bestFit="1" customWidth="1"/>
    <col min="6" max="6" width="19.42578125" style="1" bestFit="1" customWidth="1"/>
    <col min="7" max="7" width="20.42578125" style="1" bestFit="1" customWidth="1"/>
    <col min="8" max="13" width="8.85546875" style="1"/>
    <col min="14" max="14" width="10.140625" style="1" bestFit="1" customWidth="1"/>
    <col min="15" max="15" width="10.28515625" style="1" bestFit="1" customWidth="1"/>
    <col min="16" max="16" width="14.140625" style="1" bestFit="1" customWidth="1"/>
    <col min="17" max="17" width="11.28515625" style="1" bestFit="1" customWidth="1"/>
    <col min="18" max="18" width="9.28515625" style="1" bestFit="1" customWidth="1"/>
    <col min="19" max="19" width="25.42578125" style="1" bestFit="1" customWidth="1"/>
    <col min="20" max="20" width="27.28515625" style="1" bestFit="1" customWidth="1"/>
    <col min="21" max="16384" width="8.85546875" style="1"/>
  </cols>
  <sheetData>
    <row r="2" spans="2:20" ht="18.75" x14ac:dyDescent="0.3">
      <c r="B2" s="83" t="s">
        <v>46</v>
      </c>
      <c r="C2" s="83"/>
      <c r="D2" s="83"/>
      <c r="E2" s="83"/>
      <c r="F2" s="83"/>
      <c r="G2" s="83"/>
      <c r="N2" s="109"/>
      <c r="O2" s="110"/>
      <c r="P2" s="110"/>
      <c r="Q2" s="110"/>
      <c r="R2" s="110"/>
      <c r="S2" s="110"/>
      <c r="T2" s="111"/>
    </row>
    <row r="3" spans="2:20" x14ac:dyDescent="0.25">
      <c r="N3" s="112"/>
      <c r="O3" s="113"/>
      <c r="P3" s="113"/>
      <c r="Q3" s="113"/>
      <c r="R3" s="113"/>
      <c r="S3" s="113"/>
      <c r="T3" s="114"/>
    </row>
    <row r="4" spans="2:20" ht="18.75" x14ac:dyDescent="0.25">
      <c r="B4" s="35" t="s">
        <v>41</v>
      </c>
      <c r="C4" s="35" t="s">
        <v>45</v>
      </c>
      <c r="D4" s="35" t="s">
        <v>42</v>
      </c>
      <c r="E4" s="35" t="s">
        <v>43</v>
      </c>
      <c r="F4" s="35" t="s">
        <v>44</v>
      </c>
      <c r="G4" s="35" t="s">
        <v>25</v>
      </c>
      <c r="N4" s="2" t="s">
        <v>1</v>
      </c>
      <c r="O4" s="2" t="s">
        <v>2</v>
      </c>
      <c r="P4" s="2" t="s">
        <v>3</v>
      </c>
      <c r="Q4" s="2" t="s">
        <v>4</v>
      </c>
      <c r="R4" s="2" t="s">
        <v>5</v>
      </c>
      <c r="S4" s="2" t="s">
        <v>6</v>
      </c>
      <c r="T4" s="2" t="s">
        <v>7</v>
      </c>
    </row>
    <row r="5" spans="2:20" x14ac:dyDescent="0.25">
      <c r="B5" s="32">
        <v>1</v>
      </c>
      <c r="C5" s="33" t="s">
        <v>15</v>
      </c>
      <c r="D5" s="34">
        <v>30000</v>
      </c>
      <c r="E5" s="32"/>
      <c r="F5" s="32"/>
      <c r="G5" s="32"/>
      <c r="N5" s="5">
        <v>45296</v>
      </c>
      <c r="O5" s="6" t="s">
        <v>8</v>
      </c>
      <c r="P5" s="6" t="s">
        <v>9</v>
      </c>
      <c r="Q5" s="6" t="s">
        <v>10</v>
      </c>
      <c r="R5" s="6">
        <v>5</v>
      </c>
      <c r="S5" s="6">
        <v>70000</v>
      </c>
      <c r="T5" s="6">
        <v>350000</v>
      </c>
    </row>
    <row r="6" spans="2:20" x14ac:dyDescent="0.25">
      <c r="B6" s="36">
        <v>2</v>
      </c>
      <c r="C6" s="37" t="s">
        <v>9</v>
      </c>
      <c r="D6" s="38">
        <v>30000</v>
      </c>
      <c r="E6" s="36"/>
      <c r="F6" s="36"/>
      <c r="G6" s="36"/>
      <c r="N6" s="3">
        <v>45297</v>
      </c>
      <c r="O6" s="4" t="s">
        <v>11</v>
      </c>
      <c r="P6" s="4" t="s">
        <v>12</v>
      </c>
      <c r="Q6" s="4" t="s">
        <v>13</v>
      </c>
      <c r="R6" s="4">
        <v>10</v>
      </c>
      <c r="S6" s="4">
        <v>50000</v>
      </c>
      <c r="T6" s="4">
        <v>500000</v>
      </c>
    </row>
    <row r="7" spans="2:20" x14ac:dyDescent="0.25">
      <c r="B7" s="4">
        <v>3</v>
      </c>
      <c r="C7" s="30" t="s">
        <v>18</v>
      </c>
      <c r="D7" s="31">
        <v>30000</v>
      </c>
      <c r="E7" s="4"/>
      <c r="F7" s="4"/>
      <c r="G7" s="4"/>
      <c r="N7" s="5">
        <v>45298</v>
      </c>
      <c r="O7" s="6" t="s">
        <v>14</v>
      </c>
      <c r="P7" s="6" t="s">
        <v>15</v>
      </c>
      <c r="Q7" s="6" t="s">
        <v>16</v>
      </c>
      <c r="R7" s="6">
        <v>7</v>
      </c>
      <c r="S7" s="6">
        <v>20000</v>
      </c>
      <c r="T7" s="6">
        <v>140000</v>
      </c>
    </row>
    <row r="8" spans="2:20" x14ac:dyDescent="0.25">
      <c r="B8" s="36">
        <v>4</v>
      </c>
      <c r="C8" s="37" t="s">
        <v>21</v>
      </c>
      <c r="D8" s="38">
        <v>30000</v>
      </c>
      <c r="E8" s="36"/>
      <c r="F8" s="36"/>
      <c r="G8" s="36"/>
      <c r="N8" s="3">
        <v>45299</v>
      </c>
      <c r="O8" s="4" t="s">
        <v>17</v>
      </c>
      <c r="P8" s="4" t="s">
        <v>18</v>
      </c>
      <c r="Q8" s="4" t="s">
        <v>19</v>
      </c>
      <c r="R8" s="4">
        <v>15</v>
      </c>
      <c r="S8" s="4">
        <v>30000</v>
      </c>
      <c r="T8" s="4">
        <v>450000</v>
      </c>
    </row>
    <row r="9" spans="2:20" x14ac:dyDescent="0.25">
      <c r="B9" s="4">
        <v>5</v>
      </c>
      <c r="C9" s="30" t="s">
        <v>12</v>
      </c>
      <c r="D9" s="31">
        <v>30000</v>
      </c>
      <c r="E9" s="4"/>
      <c r="F9" s="4"/>
      <c r="G9" s="4"/>
      <c r="N9" s="5">
        <v>45300</v>
      </c>
      <c r="O9" s="6" t="s">
        <v>20</v>
      </c>
      <c r="P9" s="6" t="s">
        <v>21</v>
      </c>
      <c r="Q9" s="6" t="s">
        <v>10</v>
      </c>
      <c r="R9" s="6">
        <v>3</v>
      </c>
      <c r="S9" s="6">
        <v>70000</v>
      </c>
      <c r="T9" s="6">
        <v>210000</v>
      </c>
    </row>
    <row r="10" spans="2:20" x14ac:dyDescent="0.25">
      <c r="B10" s="36">
        <v>6</v>
      </c>
      <c r="C10" s="37" t="s">
        <v>23</v>
      </c>
      <c r="D10" s="38">
        <v>30000</v>
      </c>
      <c r="E10" s="36"/>
      <c r="F10" s="36"/>
      <c r="G10" s="36"/>
      <c r="N10" s="3">
        <v>45301</v>
      </c>
      <c r="O10" s="4" t="s">
        <v>22</v>
      </c>
      <c r="P10" s="4" t="s">
        <v>23</v>
      </c>
      <c r="Q10" s="4" t="s">
        <v>13</v>
      </c>
      <c r="R10" s="4">
        <v>6</v>
      </c>
      <c r="S10" s="4">
        <v>50000</v>
      </c>
      <c r="T10" s="4">
        <v>300000</v>
      </c>
    </row>
    <row r="11" spans="2:20" x14ac:dyDescent="0.25">
      <c r="B11" s="9"/>
      <c r="C11" s="9"/>
      <c r="D11" s="9"/>
      <c r="E11" s="9"/>
      <c r="N11" s="5">
        <v>45302</v>
      </c>
      <c r="O11" s="6" t="s">
        <v>11</v>
      </c>
      <c r="P11" s="6" t="s">
        <v>15</v>
      </c>
      <c r="Q11" s="6" t="s">
        <v>16</v>
      </c>
      <c r="R11" s="6">
        <v>4</v>
      </c>
      <c r="S11" s="6">
        <v>20000</v>
      </c>
      <c r="T11" s="6">
        <v>80000</v>
      </c>
    </row>
    <row r="12" spans="2:20" x14ac:dyDescent="0.25">
      <c r="B12"/>
      <c r="C12"/>
      <c r="N12" s="3">
        <v>45303</v>
      </c>
      <c r="O12" s="4" t="s">
        <v>14</v>
      </c>
      <c r="P12" s="4" t="s">
        <v>18</v>
      </c>
      <c r="Q12" s="4" t="s">
        <v>19</v>
      </c>
      <c r="R12" s="4">
        <v>10</v>
      </c>
      <c r="S12" s="4">
        <v>30000</v>
      </c>
      <c r="T12" s="4">
        <v>300000</v>
      </c>
    </row>
    <row r="13" spans="2:20" ht="18.75" x14ac:dyDescent="0.25">
      <c r="B13" s="84"/>
      <c r="C13" s="84"/>
      <c r="D13" s="84"/>
      <c r="E13" s="84"/>
      <c r="F13" s="84"/>
      <c r="G13" s="84"/>
      <c r="H13" s="84"/>
      <c r="N13" s="5">
        <v>45304</v>
      </c>
      <c r="O13" s="6" t="s">
        <v>8</v>
      </c>
      <c r="P13" s="6" t="s">
        <v>9</v>
      </c>
      <c r="Q13" s="6" t="s">
        <v>10</v>
      </c>
      <c r="R13" s="6">
        <v>8</v>
      </c>
      <c r="S13" s="6">
        <v>70000</v>
      </c>
      <c r="T13" s="6">
        <v>560000</v>
      </c>
    </row>
    <row r="14" spans="2:20" x14ac:dyDescent="0.25">
      <c r="N14" s="3">
        <v>45305</v>
      </c>
      <c r="O14" s="4" t="s">
        <v>20</v>
      </c>
      <c r="P14" s="4" t="s">
        <v>9</v>
      </c>
      <c r="Q14" s="4" t="s">
        <v>13</v>
      </c>
      <c r="R14" s="4">
        <v>12</v>
      </c>
      <c r="S14" s="4">
        <v>50000</v>
      </c>
      <c r="T14" s="4">
        <v>600000</v>
      </c>
    </row>
    <row r="15" spans="2:20" x14ac:dyDescent="0.25">
      <c r="N15" s="5">
        <v>45306</v>
      </c>
      <c r="O15" s="6" t="s">
        <v>22</v>
      </c>
      <c r="P15" s="6" t="s">
        <v>12</v>
      </c>
      <c r="Q15" s="6" t="s">
        <v>16</v>
      </c>
      <c r="R15" s="6">
        <v>9</v>
      </c>
      <c r="S15" s="6">
        <v>20000</v>
      </c>
      <c r="T15" s="6">
        <v>180000</v>
      </c>
    </row>
    <row r="16" spans="2:20" x14ac:dyDescent="0.25">
      <c r="N16" s="3">
        <v>45307</v>
      </c>
      <c r="O16" s="4" t="s">
        <v>11</v>
      </c>
      <c r="P16" s="4" t="s">
        <v>15</v>
      </c>
      <c r="Q16" s="4" t="s">
        <v>19</v>
      </c>
      <c r="R16" s="4">
        <v>5</v>
      </c>
      <c r="S16" s="4">
        <v>30000</v>
      </c>
      <c r="T16" s="4">
        <v>150000</v>
      </c>
    </row>
    <row r="17" spans="2:20" x14ac:dyDescent="0.25">
      <c r="N17" s="5">
        <v>45308</v>
      </c>
      <c r="O17" s="6" t="s">
        <v>14</v>
      </c>
      <c r="P17" s="6" t="s">
        <v>18</v>
      </c>
      <c r="Q17" s="6" t="s">
        <v>10</v>
      </c>
      <c r="R17" s="6">
        <v>11</v>
      </c>
      <c r="S17" s="6">
        <v>70000</v>
      </c>
      <c r="T17" s="6">
        <v>770000</v>
      </c>
    </row>
    <row r="18" spans="2:20" x14ac:dyDescent="0.25">
      <c r="N18" s="3">
        <v>45309</v>
      </c>
      <c r="O18" s="4" t="s">
        <v>17</v>
      </c>
      <c r="P18" s="4" t="s">
        <v>21</v>
      </c>
      <c r="Q18" s="4" t="s">
        <v>13</v>
      </c>
      <c r="R18" s="4">
        <v>7</v>
      </c>
      <c r="S18" s="4">
        <v>50000</v>
      </c>
      <c r="T18" s="4">
        <v>350000</v>
      </c>
    </row>
    <row r="19" spans="2:20" ht="18.75" x14ac:dyDescent="0.25">
      <c r="B19" s="35" t="s">
        <v>41</v>
      </c>
      <c r="C19" s="35" t="s">
        <v>45</v>
      </c>
      <c r="D19" s="35" t="s">
        <v>42</v>
      </c>
      <c r="E19" s="35" t="s">
        <v>43</v>
      </c>
      <c r="F19" s="35" t="s">
        <v>44</v>
      </c>
      <c r="G19" s="35" t="s">
        <v>25</v>
      </c>
      <c r="N19" s="5">
        <v>45310</v>
      </c>
      <c r="O19" s="6" t="s">
        <v>20</v>
      </c>
      <c r="P19" s="6" t="s">
        <v>23</v>
      </c>
      <c r="Q19" s="6" t="s">
        <v>16</v>
      </c>
      <c r="R19" s="6">
        <v>6</v>
      </c>
      <c r="S19" s="6">
        <v>20000</v>
      </c>
      <c r="T19" s="6">
        <v>120000</v>
      </c>
    </row>
    <row r="20" spans="2:20" x14ac:dyDescent="0.25">
      <c r="B20" s="32">
        <v>1</v>
      </c>
      <c r="C20" s="33" t="s">
        <v>15</v>
      </c>
      <c r="D20" s="34">
        <v>30000</v>
      </c>
      <c r="E20" s="39">
        <f>SUMIF(P5:P80,P16,T5:T80)</f>
        <v>4710000</v>
      </c>
      <c r="F20" s="39">
        <f t="shared" ref="F20:F25" si="0">IF(E20&gt;=2000000,E20*10%,IF(E20&gt;=1000000&lt;2000000,E20*8%,IF(E20&lt;1000000,E20*6%)))</f>
        <v>471000</v>
      </c>
      <c r="G20" s="39">
        <f t="shared" ref="G20:G25" si="1">SUM(E20:F20)</f>
        <v>5181000</v>
      </c>
      <c r="N20" s="3">
        <v>45311</v>
      </c>
      <c r="O20" s="4" t="s">
        <v>22</v>
      </c>
      <c r="P20" s="4" t="s">
        <v>15</v>
      </c>
      <c r="Q20" s="4" t="s">
        <v>19</v>
      </c>
      <c r="R20" s="4">
        <v>13</v>
      </c>
      <c r="S20" s="4">
        <v>30000</v>
      </c>
      <c r="T20" s="4">
        <v>390000</v>
      </c>
    </row>
    <row r="21" spans="2:20" x14ac:dyDescent="0.25">
      <c r="B21" s="36">
        <v>2</v>
      </c>
      <c r="C21" s="37" t="s">
        <v>9</v>
      </c>
      <c r="D21" s="38">
        <v>30000</v>
      </c>
      <c r="E21" s="40">
        <f>SUMIF(P5:P80,P33,S5:S80)</f>
        <v>540000</v>
      </c>
      <c r="F21" s="40">
        <f t="shared" si="0"/>
        <v>32400</v>
      </c>
      <c r="G21" s="40">
        <f t="shared" si="1"/>
        <v>572400</v>
      </c>
      <c r="N21" s="5">
        <v>45312</v>
      </c>
      <c r="O21" s="6" t="s">
        <v>8</v>
      </c>
      <c r="P21" s="6" t="s">
        <v>18</v>
      </c>
      <c r="Q21" s="6" t="s">
        <v>10</v>
      </c>
      <c r="R21" s="6">
        <v>9</v>
      </c>
      <c r="S21" s="6">
        <v>70000</v>
      </c>
      <c r="T21" s="6">
        <v>630000</v>
      </c>
    </row>
    <row r="22" spans="2:20" x14ac:dyDescent="0.25">
      <c r="B22" s="4">
        <v>3</v>
      </c>
      <c r="C22" s="30" t="s">
        <v>18</v>
      </c>
      <c r="D22" s="31">
        <v>30000</v>
      </c>
      <c r="E22" s="41">
        <f>SUMIF(P5:P80,P8,T5:T80)</f>
        <v>6930000</v>
      </c>
      <c r="F22" s="39">
        <f t="shared" si="0"/>
        <v>693000</v>
      </c>
      <c r="G22" s="39">
        <f t="shared" si="1"/>
        <v>7623000</v>
      </c>
      <c r="N22" s="3">
        <v>45313</v>
      </c>
      <c r="O22" s="4" t="s">
        <v>14</v>
      </c>
      <c r="P22" s="4" t="s">
        <v>21</v>
      </c>
      <c r="Q22" s="4" t="s">
        <v>13</v>
      </c>
      <c r="R22" s="4">
        <v>8</v>
      </c>
      <c r="S22" s="4">
        <v>50000</v>
      </c>
      <c r="T22" s="4">
        <v>400000</v>
      </c>
    </row>
    <row r="23" spans="2:20" x14ac:dyDescent="0.25">
      <c r="B23" s="36">
        <v>4</v>
      </c>
      <c r="C23" s="37" t="s">
        <v>21</v>
      </c>
      <c r="D23" s="38">
        <v>30000</v>
      </c>
      <c r="E23" s="40">
        <f>SUMIF(P5:P80,P18,T5:T80)</f>
        <v>4190000</v>
      </c>
      <c r="F23" s="40">
        <f t="shared" si="0"/>
        <v>419000</v>
      </c>
      <c r="G23" s="40">
        <f t="shared" si="1"/>
        <v>4609000</v>
      </c>
      <c r="N23" s="5">
        <v>45314</v>
      </c>
      <c r="O23" s="6" t="s">
        <v>17</v>
      </c>
      <c r="P23" s="6" t="s">
        <v>23</v>
      </c>
      <c r="Q23" s="6" t="s">
        <v>16</v>
      </c>
      <c r="R23" s="6">
        <v>14</v>
      </c>
      <c r="S23" s="6">
        <v>20000</v>
      </c>
      <c r="T23" s="6">
        <v>280000</v>
      </c>
    </row>
    <row r="24" spans="2:20" x14ac:dyDescent="0.25">
      <c r="B24" s="4">
        <v>5</v>
      </c>
      <c r="C24" s="30" t="s">
        <v>12</v>
      </c>
      <c r="D24" s="31">
        <v>30000</v>
      </c>
      <c r="E24" s="41">
        <f>SUMIF(P5:P80,P15,T5:T80)</f>
        <v>2390000</v>
      </c>
      <c r="F24" s="39">
        <f t="shared" si="0"/>
        <v>239000</v>
      </c>
      <c r="G24" s="39">
        <f t="shared" si="1"/>
        <v>2629000</v>
      </c>
      <c r="N24" s="3">
        <v>45315</v>
      </c>
      <c r="O24" s="4" t="s">
        <v>20</v>
      </c>
      <c r="P24" s="4" t="s">
        <v>15</v>
      </c>
      <c r="Q24" s="4" t="s">
        <v>19</v>
      </c>
      <c r="R24" s="4">
        <v>7</v>
      </c>
      <c r="S24" s="4">
        <v>30000</v>
      </c>
      <c r="T24" s="4">
        <v>210000</v>
      </c>
    </row>
    <row r="25" spans="2:20" x14ac:dyDescent="0.25">
      <c r="B25" s="36">
        <v>6</v>
      </c>
      <c r="C25" s="37" t="s">
        <v>23</v>
      </c>
      <c r="D25" s="38">
        <v>30000</v>
      </c>
      <c r="E25" s="40">
        <f>SUMIF(P5:P80,P10,T5:T80)</f>
        <v>5320000</v>
      </c>
      <c r="F25" s="40">
        <f t="shared" si="0"/>
        <v>532000</v>
      </c>
      <c r="G25" s="40">
        <f t="shared" si="1"/>
        <v>5852000</v>
      </c>
      <c r="N25" s="5">
        <v>45316</v>
      </c>
      <c r="O25" s="6" t="s">
        <v>22</v>
      </c>
      <c r="P25" s="6" t="s">
        <v>18</v>
      </c>
      <c r="Q25" s="6" t="s">
        <v>10</v>
      </c>
      <c r="R25" s="6">
        <v>10</v>
      </c>
      <c r="S25" s="6">
        <v>70000</v>
      </c>
      <c r="T25" s="6">
        <v>700000</v>
      </c>
    </row>
    <row r="26" spans="2:20" x14ac:dyDescent="0.25">
      <c r="E26" s="1" t="s">
        <v>25</v>
      </c>
      <c r="F26" s="42">
        <f>SUM(F20:F25)</f>
        <v>2386400</v>
      </c>
      <c r="G26" s="42">
        <f>SUM(G20:G25)</f>
        <v>26466400</v>
      </c>
      <c r="N26" s="3">
        <v>45317</v>
      </c>
      <c r="O26" s="4" t="s">
        <v>11</v>
      </c>
      <c r="P26" s="4" t="s">
        <v>9</v>
      </c>
      <c r="Q26" s="4" t="s">
        <v>13</v>
      </c>
      <c r="R26" s="4">
        <v>5</v>
      </c>
      <c r="S26" s="4">
        <v>50000</v>
      </c>
      <c r="T26" s="4">
        <v>250000</v>
      </c>
    </row>
    <row r="27" spans="2:20" x14ac:dyDescent="0.25">
      <c r="N27" s="5">
        <v>45318</v>
      </c>
      <c r="O27" s="6" t="s">
        <v>8</v>
      </c>
      <c r="P27" s="6" t="s">
        <v>12</v>
      </c>
      <c r="Q27" s="6" t="s">
        <v>16</v>
      </c>
      <c r="R27" s="6">
        <v>8</v>
      </c>
      <c r="S27" s="6">
        <v>20000</v>
      </c>
      <c r="T27" s="6">
        <v>160000</v>
      </c>
    </row>
    <row r="28" spans="2:20" ht="18.75" x14ac:dyDescent="0.3">
      <c r="B28" s="86" t="s">
        <v>47</v>
      </c>
      <c r="C28" s="86"/>
      <c r="D28" s="86"/>
      <c r="E28" s="86"/>
      <c r="F28" s="86"/>
      <c r="G28" s="86"/>
      <c r="H28" s="86"/>
      <c r="N28" s="3">
        <v>45319</v>
      </c>
      <c r="O28" s="4" t="s">
        <v>17</v>
      </c>
      <c r="P28" s="4" t="s">
        <v>15</v>
      </c>
      <c r="Q28" s="4" t="s">
        <v>19</v>
      </c>
      <c r="R28" s="4">
        <v>6</v>
      </c>
      <c r="S28" s="4">
        <v>30000</v>
      </c>
      <c r="T28" s="4">
        <v>180000</v>
      </c>
    </row>
    <row r="29" spans="2:20" x14ac:dyDescent="0.25">
      <c r="N29" s="5">
        <v>45320</v>
      </c>
      <c r="O29" s="6" t="s">
        <v>20</v>
      </c>
      <c r="P29" s="6" t="s">
        <v>18</v>
      </c>
      <c r="Q29" s="6" t="s">
        <v>10</v>
      </c>
      <c r="R29" s="6">
        <v>7</v>
      </c>
      <c r="S29" s="6">
        <v>70000</v>
      </c>
      <c r="T29" s="6">
        <v>490000</v>
      </c>
    </row>
    <row r="30" spans="2:20" x14ac:dyDescent="0.25">
      <c r="N30" s="3">
        <v>45323</v>
      </c>
      <c r="O30" s="4" t="s">
        <v>22</v>
      </c>
      <c r="P30" s="4" t="s">
        <v>21</v>
      </c>
      <c r="Q30" s="4" t="s">
        <v>10</v>
      </c>
      <c r="R30" s="4">
        <v>8</v>
      </c>
      <c r="S30" s="4">
        <v>70000</v>
      </c>
      <c r="T30" s="4">
        <v>560000</v>
      </c>
    </row>
    <row r="31" spans="2:20" x14ac:dyDescent="0.25">
      <c r="C31" s="2" t="s">
        <v>45</v>
      </c>
      <c r="D31" s="2" t="s">
        <v>25</v>
      </c>
      <c r="E31" s="2" t="s">
        <v>45</v>
      </c>
      <c r="F31" s="2" t="s">
        <v>25</v>
      </c>
      <c r="N31" s="5">
        <v>45324</v>
      </c>
      <c r="O31" s="6" t="s">
        <v>11</v>
      </c>
      <c r="P31" s="6" t="s">
        <v>23</v>
      </c>
      <c r="Q31" s="6" t="s">
        <v>13</v>
      </c>
      <c r="R31" s="6">
        <v>6</v>
      </c>
      <c r="S31" s="6">
        <v>50000</v>
      </c>
      <c r="T31" s="6">
        <v>300000</v>
      </c>
    </row>
    <row r="32" spans="2:20" x14ac:dyDescent="0.25">
      <c r="C32" s="2" t="s">
        <v>18</v>
      </c>
      <c r="D32" s="46">
        <v>7623000</v>
      </c>
      <c r="E32" s="2" t="s">
        <v>9</v>
      </c>
      <c r="F32" s="46">
        <v>572400</v>
      </c>
      <c r="N32" s="3">
        <v>45325</v>
      </c>
      <c r="O32" s="4" t="s">
        <v>14</v>
      </c>
      <c r="P32" s="4" t="s">
        <v>15</v>
      </c>
      <c r="Q32" s="4" t="s">
        <v>16</v>
      </c>
      <c r="R32" s="4">
        <v>10</v>
      </c>
      <c r="S32" s="4">
        <v>20000</v>
      </c>
      <c r="T32" s="4">
        <v>200000</v>
      </c>
    </row>
    <row r="33" spans="2:20" x14ac:dyDescent="0.25">
      <c r="N33" s="5">
        <v>45326</v>
      </c>
      <c r="O33" s="6" t="s">
        <v>17</v>
      </c>
      <c r="P33" s="6" t="s">
        <v>9</v>
      </c>
      <c r="Q33" s="6" t="s">
        <v>19</v>
      </c>
      <c r="R33" s="6">
        <v>20</v>
      </c>
      <c r="S33" s="6">
        <v>30000</v>
      </c>
      <c r="T33" s="6">
        <v>600000</v>
      </c>
    </row>
    <row r="34" spans="2:20" x14ac:dyDescent="0.25">
      <c r="N34" s="3">
        <v>45327</v>
      </c>
      <c r="O34" s="4" t="s">
        <v>8</v>
      </c>
      <c r="P34" s="4" t="s">
        <v>21</v>
      </c>
      <c r="Q34" s="4" t="s">
        <v>10</v>
      </c>
      <c r="R34" s="4">
        <v>4</v>
      </c>
      <c r="S34" s="4">
        <v>70000</v>
      </c>
      <c r="T34" s="4">
        <v>280000</v>
      </c>
    </row>
    <row r="35" spans="2:20" x14ac:dyDescent="0.25">
      <c r="N35" s="5">
        <v>45328</v>
      </c>
      <c r="O35" s="6" t="s">
        <v>22</v>
      </c>
      <c r="P35" s="6" t="s">
        <v>23</v>
      </c>
      <c r="Q35" s="6" t="s">
        <v>13</v>
      </c>
      <c r="R35" s="6">
        <v>9</v>
      </c>
      <c r="S35" s="6">
        <v>50000</v>
      </c>
      <c r="T35" s="6">
        <v>450000</v>
      </c>
    </row>
    <row r="36" spans="2:20" x14ac:dyDescent="0.25">
      <c r="N36" s="3">
        <v>45329</v>
      </c>
      <c r="O36" s="4" t="s">
        <v>11</v>
      </c>
      <c r="P36" s="4" t="s">
        <v>21</v>
      </c>
      <c r="Q36" s="4" t="s">
        <v>16</v>
      </c>
      <c r="R36" s="4">
        <v>5</v>
      </c>
      <c r="S36" s="4">
        <v>20000</v>
      </c>
      <c r="T36" s="4">
        <v>100000</v>
      </c>
    </row>
    <row r="37" spans="2:20" x14ac:dyDescent="0.25">
      <c r="N37" s="5">
        <v>45330</v>
      </c>
      <c r="O37" s="6" t="s">
        <v>8</v>
      </c>
      <c r="P37" s="6" t="s">
        <v>23</v>
      </c>
      <c r="Q37" s="6" t="s">
        <v>19</v>
      </c>
      <c r="R37" s="6">
        <v>15</v>
      </c>
      <c r="S37" s="6">
        <v>30000</v>
      </c>
      <c r="T37" s="6">
        <v>450000</v>
      </c>
    </row>
    <row r="38" spans="2:20" x14ac:dyDescent="0.25">
      <c r="N38" s="3">
        <v>45331</v>
      </c>
      <c r="O38" s="4" t="s">
        <v>17</v>
      </c>
      <c r="P38" s="4" t="s">
        <v>15</v>
      </c>
      <c r="Q38" s="4" t="s">
        <v>10</v>
      </c>
      <c r="R38" s="4">
        <v>7</v>
      </c>
      <c r="S38" s="4">
        <v>70000</v>
      </c>
      <c r="T38" s="4">
        <v>490000</v>
      </c>
    </row>
    <row r="39" spans="2:20" x14ac:dyDescent="0.25">
      <c r="N39" s="5">
        <v>45332</v>
      </c>
      <c r="O39" s="6" t="s">
        <v>20</v>
      </c>
      <c r="P39" s="6" t="s">
        <v>18</v>
      </c>
      <c r="Q39" s="6" t="s">
        <v>13</v>
      </c>
      <c r="R39" s="6">
        <v>11</v>
      </c>
      <c r="S39" s="6">
        <v>50000</v>
      </c>
      <c r="T39" s="6">
        <v>550000</v>
      </c>
    </row>
    <row r="40" spans="2:20" x14ac:dyDescent="0.25">
      <c r="N40" s="3">
        <v>45333</v>
      </c>
      <c r="O40" s="4" t="s">
        <v>22</v>
      </c>
      <c r="P40" s="4" t="s">
        <v>9</v>
      </c>
      <c r="Q40" s="4" t="s">
        <v>16</v>
      </c>
      <c r="R40" s="4">
        <v>12</v>
      </c>
      <c r="S40" s="4">
        <v>20000</v>
      </c>
      <c r="T40" s="4">
        <v>240000</v>
      </c>
    </row>
    <row r="41" spans="2:20" x14ac:dyDescent="0.25">
      <c r="N41" s="5">
        <v>45334</v>
      </c>
      <c r="O41" s="6" t="s">
        <v>11</v>
      </c>
      <c r="P41" s="6" t="s">
        <v>9</v>
      </c>
      <c r="Q41" s="6" t="s">
        <v>19</v>
      </c>
      <c r="R41" s="6">
        <v>10</v>
      </c>
      <c r="S41" s="6">
        <v>30000</v>
      </c>
      <c r="T41" s="6">
        <v>300000</v>
      </c>
    </row>
    <row r="42" spans="2:20" x14ac:dyDescent="0.25">
      <c r="N42" s="3">
        <v>45335</v>
      </c>
      <c r="O42" s="4" t="s">
        <v>14</v>
      </c>
      <c r="P42" s="4" t="s">
        <v>12</v>
      </c>
      <c r="Q42" s="4" t="s">
        <v>10</v>
      </c>
      <c r="R42" s="4">
        <v>9</v>
      </c>
      <c r="S42" s="4">
        <v>70000</v>
      </c>
      <c r="T42" s="4">
        <v>630000</v>
      </c>
    </row>
    <row r="43" spans="2:20" x14ac:dyDescent="0.25">
      <c r="N43" s="5">
        <v>45336</v>
      </c>
      <c r="O43" s="6" t="s">
        <v>17</v>
      </c>
      <c r="P43" s="6" t="s">
        <v>15</v>
      </c>
      <c r="Q43" s="6" t="s">
        <v>13</v>
      </c>
      <c r="R43" s="6">
        <v>8</v>
      </c>
      <c r="S43" s="6">
        <v>50000</v>
      </c>
      <c r="T43" s="6">
        <v>400000</v>
      </c>
    </row>
    <row r="44" spans="2:20" x14ac:dyDescent="0.25">
      <c r="N44" s="3">
        <v>45337</v>
      </c>
      <c r="O44" s="4" t="s">
        <v>20</v>
      </c>
      <c r="P44" s="4" t="s">
        <v>18</v>
      </c>
      <c r="Q44" s="4" t="s">
        <v>16</v>
      </c>
      <c r="R44" s="4">
        <v>11</v>
      </c>
      <c r="S44" s="4">
        <v>20000</v>
      </c>
      <c r="T44" s="4">
        <v>220000</v>
      </c>
    </row>
    <row r="45" spans="2:20" x14ac:dyDescent="0.25">
      <c r="N45" s="5">
        <v>45338</v>
      </c>
      <c r="O45" s="6" t="s">
        <v>8</v>
      </c>
      <c r="P45" s="6" t="s">
        <v>21</v>
      </c>
      <c r="Q45" s="6" t="s">
        <v>19</v>
      </c>
      <c r="R45" s="6">
        <v>14</v>
      </c>
      <c r="S45" s="6">
        <v>30000</v>
      </c>
      <c r="T45" s="6">
        <v>420000</v>
      </c>
    </row>
    <row r="46" spans="2:20" x14ac:dyDescent="0.25">
      <c r="N46" s="3">
        <v>45339</v>
      </c>
      <c r="O46" s="4" t="s">
        <v>11</v>
      </c>
      <c r="P46" s="4" t="s">
        <v>23</v>
      </c>
      <c r="Q46" s="4" t="s">
        <v>10</v>
      </c>
      <c r="R46" s="4">
        <v>10</v>
      </c>
      <c r="S46" s="4">
        <v>70000</v>
      </c>
      <c r="T46" s="4">
        <v>700000</v>
      </c>
    </row>
    <row r="47" spans="2:20" x14ac:dyDescent="0.25">
      <c r="N47" s="5">
        <v>45340</v>
      </c>
      <c r="O47" s="6" t="s">
        <v>14</v>
      </c>
      <c r="P47" s="6" t="s">
        <v>15</v>
      </c>
      <c r="Q47" s="6" t="s">
        <v>13</v>
      </c>
      <c r="R47" s="6">
        <v>9</v>
      </c>
      <c r="S47" s="6">
        <v>50000</v>
      </c>
      <c r="T47" s="6">
        <v>450000</v>
      </c>
    </row>
    <row r="48" spans="2:20" ht="18.75" x14ac:dyDescent="0.3">
      <c r="B48" s="44" t="s">
        <v>48</v>
      </c>
      <c r="N48" s="3">
        <v>45341</v>
      </c>
      <c r="O48" s="4" t="s">
        <v>17</v>
      </c>
      <c r="P48" s="4" t="s">
        <v>18</v>
      </c>
      <c r="Q48" s="4" t="s">
        <v>16</v>
      </c>
      <c r="R48" s="4">
        <v>13</v>
      </c>
      <c r="S48" s="4">
        <v>20000</v>
      </c>
      <c r="T48" s="4">
        <v>260000</v>
      </c>
    </row>
    <row r="49" spans="2:20" x14ac:dyDescent="0.25">
      <c r="N49" s="5">
        <v>45342</v>
      </c>
      <c r="O49" s="6" t="s">
        <v>20</v>
      </c>
      <c r="P49" s="6" t="s">
        <v>21</v>
      </c>
      <c r="Q49" s="6" t="s">
        <v>19</v>
      </c>
      <c r="R49" s="6">
        <v>8</v>
      </c>
      <c r="S49" s="6">
        <v>30000</v>
      </c>
      <c r="T49" s="6">
        <v>240000</v>
      </c>
    </row>
    <row r="50" spans="2:20" x14ac:dyDescent="0.25">
      <c r="N50" s="3">
        <v>45343</v>
      </c>
      <c r="O50" s="4" t="s">
        <v>22</v>
      </c>
      <c r="P50" s="4" t="s">
        <v>23</v>
      </c>
      <c r="Q50" s="4" t="s">
        <v>10</v>
      </c>
      <c r="R50" s="4">
        <v>12</v>
      </c>
      <c r="S50" s="4">
        <v>70000</v>
      </c>
      <c r="T50" s="4">
        <v>840000</v>
      </c>
    </row>
    <row r="51" spans="2:20" x14ac:dyDescent="0.25">
      <c r="N51" s="5">
        <v>45344</v>
      </c>
      <c r="O51" s="6" t="s">
        <v>11</v>
      </c>
      <c r="P51" s="6" t="s">
        <v>15</v>
      </c>
      <c r="Q51" s="6" t="s">
        <v>13</v>
      </c>
      <c r="R51" s="6">
        <v>7</v>
      </c>
      <c r="S51" s="6">
        <v>50000</v>
      </c>
      <c r="T51" s="6">
        <v>350000</v>
      </c>
    </row>
    <row r="52" spans="2:20" ht="18.75" x14ac:dyDescent="0.25">
      <c r="B52" s="35" t="s">
        <v>41</v>
      </c>
      <c r="C52" s="35" t="s">
        <v>45</v>
      </c>
      <c r="D52" s="43" t="s">
        <v>49</v>
      </c>
      <c r="N52" s="3">
        <v>45345</v>
      </c>
      <c r="O52" s="4" t="s">
        <v>14</v>
      </c>
      <c r="P52" s="4" t="s">
        <v>18</v>
      </c>
      <c r="Q52" s="4" t="s">
        <v>16</v>
      </c>
      <c r="R52" s="4">
        <v>9</v>
      </c>
      <c r="S52" s="4">
        <v>20000</v>
      </c>
      <c r="T52" s="4">
        <v>180000</v>
      </c>
    </row>
    <row r="53" spans="2:20" x14ac:dyDescent="0.25">
      <c r="B53" s="32">
        <v>1</v>
      </c>
      <c r="C53" s="33" t="s">
        <v>15</v>
      </c>
      <c r="D53" s="85">
        <f>G26/6</f>
        <v>4411066.666666667</v>
      </c>
      <c r="N53" s="5">
        <v>45346</v>
      </c>
      <c r="O53" s="6" t="s">
        <v>8</v>
      </c>
      <c r="P53" s="6" t="s">
        <v>9</v>
      </c>
      <c r="Q53" s="6" t="s">
        <v>19</v>
      </c>
      <c r="R53" s="6">
        <v>12</v>
      </c>
      <c r="S53" s="6">
        <v>30000</v>
      </c>
      <c r="T53" s="6">
        <v>360000</v>
      </c>
    </row>
    <row r="54" spans="2:20" x14ac:dyDescent="0.25">
      <c r="B54" s="36">
        <v>2</v>
      </c>
      <c r="C54" s="37" t="s">
        <v>9</v>
      </c>
      <c r="D54" s="85"/>
      <c r="N54" s="3">
        <v>45347</v>
      </c>
      <c r="O54" s="4" t="s">
        <v>20</v>
      </c>
      <c r="P54" s="4" t="s">
        <v>12</v>
      </c>
      <c r="Q54" s="4" t="s">
        <v>10</v>
      </c>
      <c r="R54" s="4">
        <v>5</v>
      </c>
      <c r="S54" s="4">
        <v>70000</v>
      </c>
      <c r="T54" s="4">
        <v>350000</v>
      </c>
    </row>
    <row r="55" spans="2:20" x14ac:dyDescent="0.25">
      <c r="B55" s="4">
        <v>3</v>
      </c>
      <c r="C55" s="30" t="s">
        <v>18</v>
      </c>
      <c r="D55" s="85"/>
      <c r="N55" s="5">
        <v>45352</v>
      </c>
      <c r="O55" s="6" t="s">
        <v>22</v>
      </c>
      <c r="P55" s="6" t="s">
        <v>9</v>
      </c>
      <c r="Q55" s="6" t="s">
        <v>10</v>
      </c>
      <c r="R55" s="6">
        <v>12</v>
      </c>
      <c r="S55" s="6">
        <v>70000</v>
      </c>
      <c r="T55" s="6">
        <v>840000</v>
      </c>
    </row>
    <row r="56" spans="2:20" x14ac:dyDescent="0.25">
      <c r="B56" s="36">
        <v>4</v>
      </c>
      <c r="C56" s="37" t="s">
        <v>21</v>
      </c>
      <c r="D56" s="85"/>
      <c r="N56" s="3">
        <v>45353</v>
      </c>
      <c r="O56" s="4" t="s">
        <v>11</v>
      </c>
      <c r="P56" s="4" t="s">
        <v>9</v>
      </c>
      <c r="Q56" s="4" t="s">
        <v>13</v>
      </c>
      <c r="R56" s="4">
        <v>8</v>
      </c>
      <c r="S56" s="4">
        <v>50000</v>
      </c>
      <c r="T56" s="4">
        <v>400000</v>
      </c>
    </row>
    <row r="57" spans="2:20" x14ac:dyDescent="0.25">
      <c r="B57" s="4">
        <v>5</v>
      </c>
      <c r="C57" s="30" t="s">
        <v>12</v>
      </c>
      <c r="D57" s="85"/>
      <c r="N57" s="5">
        <v>45354</v>
      </c>
      <c r="O57" s="6" t="s">
        <v>14</v>
      </c>
      <c r="P57" s="6" t="s">
        <v>21</v>
      </c>
      <c r="Q57" s="6" t="s">
        <v>16</v>
      </c>
      <c r="R57" s="6">
        <v>7</v>
      </c>
      <c r="S57" s="6">
        <v>20000</v>
      </c>
      <c r="T57" s="6">
        <v>140000</v>
      </c>
    </row>
    <row r="58" spans="2:20" x14ac:dyDescent="0.25">
      <c r="B58" s="36">
        <v>6</v>
      </c>
      <c r="C58" s="37" t="s">
        <v>23</v>
      </c>
      <c r="D58" s="85"/>
      <c r="N58" s="3">
        <v>45355</v>
      </c>
      <c r="O58" s="4" t="s">
        <v>17</v>
      </c>
      <c r="P58" s="4" t="s">
        <v>23</v>
      </c>
      <c r="Q58" s="4" t="s">
        <v>19</v>
      </c>
      <c r="R58" s="4">
        <v>9</v>
      </c>
      <c r="S58" s="4">
        <v>30000</v>
      </c>
      <c r="T58" s="4">
        <v>270000</v>
      </c>
    </row>
    <row r="59" spans="2:20" x14ac:dyDescent="0.25">
      <c r="N59" s="5">
        <v>45356</v>
      </c>
      <c r="O59" s="6" t="s">
        <v>20</v>
      </c>
      <c r="P59" s="6" t="s">
        <v>21</v>
      </c>
      <c r="Q59" s="6" t="s">
        <v>10</v>
      </c>
      <c r="R59" s="6">
        <v>6</v>
      </c>
      <c r="S59" s="6">
        <v>70000</v>
      </c>
      <c r="T59" s="6">
        <v>420000</v>
      </c>
    </row>
    <row r="60" spans="2:20" x14ac:dyDescent="0.25">
      <c r="N60" s="3">
        <v>45357</v>
      </c>
      <c r="O60" s="4" t="s">
        <v>8</v>
      </c>
      <c r="P60" s="4" t="s">
        <v>23</v>
      </c>
      <c r="Q60" s="4" t="s">
        <v>13</v>
      </c>
      <c r="R60" s="4">
        <v>10</v>
      </c>
      <c r="S60" s="4">
        <v>50000</v>
      </c>
      <c r="T60" s="4">
        <v>500000</v>
      </c>
    </row>
    <row r="61" spans="2:20" x14ac:dyDescent="0.25">
      <c r="N61" s="5">
        <v>45358</v>
      </c>
      <c r="O61" s="6" t="s">
        <v>11</v>
      </c>
      <c r="P61" s="6" t="s">
        <v>15</v>
      </c>
      <c r="Q61" s="6" t="s">
        <v>16</v>
      </c>
      <c r="R61" s="6">
        <v>8</v>
      </c>
      <c r="S61" s="6">
        <v>20000</v>
      </c>
      <c r="T61" s="6">
        <v>160000</v>
      </c>
    </row>
    <row r="62" spans="2:20" x14ac:dyDescent="0.25">
      <c r="N62" s="3">
        <v>45359</v>
      </c>
      <c r="O62" s="4" t="s">
        <v>8</v>
      </c>
      <c r="P62" s="4" t="s">
        <v>18</v>
      </c>
      <c r="Q62" s="4" t="s">
        <v>19</v>
      </c>
      <c r="R62" s="4">
        <v>13</v>
      </c>
      <c r="S62" s="4">
        <v>30000</v>
      </c>
      <c r="T62" s="4">
        <v>390000</v>
      </c>
    </row>
    <row r="63" spans="2:20" x14ac:dyDescent="0.25">
      <c r="N63" s="5">
        <v>45360</v>
      </c>
      <c r="O63" s="6" t="s">
        <v>17</v>
      </c>
      <c r="P63" s="6" t="s">
        <v>9</v>
      </c>
      <c r="Q63" s="6" t="s">
        <v>10</v>
      </c>
      <c r="R63" s="6">
        <v>9</v>
      </c>
      <c r="S63" s="6">
        <v>70000</v>
      </c>
      <c r="T63" s="6">
        <v>630000</v>
      </c>
    </row>
    <row r="64" spans="2:20" x14ac:dyDescent="0.25">
      <c r="N64" s="3">
        <v>45361</v>
      </c>
      <c r="O64" s="4" t="s">
        <v>20</v>
      </c>
      <c r="P64" s="4" t="s">
        <v>15</v>
      </c>
      <c r="Q64" s="4" t="s">
        <v>13</v>
      </c>
      <c r="R64" s="4">
        <v>5</v>
      </c>
      <c r="S64" s="4">
        <v>50000</v>
      </c>
      <c r="T64" s="4">
        <v>250000</v>
      </c>
    </row>
    <row r="65" spans="14:20" x14ac:dyDescent="0.25">
      <c r="N65" s="5">
        <v>45362</v>
      </c>
      <c r="O65" s="6" t="s">
        <v>22</v>
      </c>
      <c r="P65" s="6" t="s">
        <v>12</v>
      </c>
      <c r="Q65" s="6" t="s">
        <v>16</v>
      </c>
      <c r="R65" s="6">
        <v>11</v>
      </c>
      <c r="S65" s="6">
        <v>20000</v>
      </c>
      <c r="T65" s="6">
        <v>220000</v>
      </c>
    </row>
    <row r="66" spans="14:20" x14ac:dyDescent="0.25">
      <c r="N66" s="3">
        <v>45363</v>
      </c>
      <c r="O66" s="4" t="s">
        <v>11</v>
      </c>
      <c r="P66" s="4" t="s">
        <v>15</v>
      </c>
      <c r="Q66" s="4" t="s">
        <v>19</v>
      </c>
      <c r="R66" s="4">
        <v>14</v>
      </c>
      <c r="S66" s="4">
        <v>30000</v>
      </c>
      <c r="T66" s="4">
        <v>420000</v>
      </c>
    </row>
    <row r="67" spans="14:20" x14ac:dyDescent="0.25">
      <c r="N67" s="5">
        <v>45364</v>
      </c>
      <c r="O67" s="6" t="s">
        <v>14</v>
      </c>
      <c r="P67" s="6" t="s">
        <v>18</v>
      </c>
      <c r="Q67" s="6" t="s">
        <v>10</v>
      </c>
      <c r="R67" s="6">
        <v>10</v>
      </c>
      <c r="S67" s="6">
        <v>70000</v>
      </c>
      <c r="T67" s="6">
        <v>700000</v>
      </c>
    </row>
    <row r="68" spans="14:20" x14ac:dyDescent="0.25">
      <c r="N68" s="3">
        <v>45365</v>
      </c>
      <c r="O68" s="4" t="s">
        <v>17</v>
      </c>
      <c r="P68" s="4" t="s">
        <v>21</v>
      </c>
      <c r="Q68" s="4" t="s">
        <v>13</v>
      </c>
      <c r="R68" s="4">
        <v>6</v>
      </c>
      <c r="S68" s="4">
        <v>50000</v>
      </c>
      <c r="T68" s="4">
        <v>300000</v>
      </c>
    </row>
    <row r="69" spans="14:20" x14ac:dyDescent="0.25">
      <c r="N69" s="5">
        <v>45366</v>
      </c>
      <c r="O69" s="6" t="s">
        <v>8</v>
      </c>
      <c r="P69" s="6" t="s">
        <v>23</v>
      </c>
      <c r="Q69" s="6" t="s">
        <v>16</v>
      </c>
      <c r="R69" s="6">
        <v>8</v>
      </c>
      <c r="S69" s="6">
        <v>20000</v>
      </c>
      <c r="T69" s="6">
        <v>160000</v>
      </c>
    </row>
    <row r="70" spans="14:20" x14ac:dyDescent="0.25">
      <c r="N70" s="3">
        <v>45367</v>
      </c>
      <c r="O70" s="4" t="s">
        <v>22</v>
      </c>
      <c r="P70" s="4" t="s">
        <v>15</v>
      </c>
      <c r="Q70" s="4" t="s">
        <v>19</v>
      </c>
      <c r="R70" s="4">
        <v>12</v>
      </c>
      <c r="S70" s="4">
        <v>30000</v>
      </c>
      <c r="T70" s="4">
        <v>360000</v>
      </c>
    </row>
    <row r="71" spans="14:20" x14ac:dyDescent="0.25">
      <c r="N71" s="5">
        <v>45368</v>
      </c>
      <c r="O71" s="6" t="s">
        <v>11</v>
      </c>
      <c r="P71" s="6" t="s">
        <v>18</v>
      </c>
      <c r="Q71" s="6" t="s">
        <v>10</v>
      </c>
      <c r="R71" s="6">
        <v>9</v>
      </c>
      <c r="S71" s="6">
        <v>70000</v>
      </c>
      <c r="T71" s="6">
        <v>630000</v>
      </c>
    </row>
    <row r="72" spans="14:20" x14ac:dyDescent="0.25">
      <c r="N72" s="3">
        <v>45369</v>
      </c>
      <c r="O72" s="4" t="s">
        <v>8</v>
      </c>
      <c r="P72" s="4" t="s">
        <v>12</v>
      </c>
      <c r="Q72" s="4" t="s">
        <v>13</v>
      </c>
      <c r="R72" s="4">
        <v>7</v>
      </c>
      <c r="S72" s="4">
        <v>50000</v>
      </c>
      <c r="T72" s="4">
        <v>350000</v>
      </c>
    </row>
    <row r="73" spans="14:20" x14ac:dyDescent="0.25">
      <c r="N73" s="5">
        <v>45370</v>
      </c>
      <c r="O73" s="6" t="s">
        <v>17</v>
      </c>
      <c r="P73" s="6" t="s">
        <v>15</v>
      </c>
      <c r="Q73" s="6" t="s">
        <v>16</v>
      </c>
      <c r="R73" s="6">
        <v>14</v>
      </c>
      <c r="S73" s="6">
        <v>20000</v>
      </c>
      <c r="T73" s="6">
        <v>280000</v>
      </c>
    </row>
    <row r="74" spans="14:20" x14ac:dyDescent="0.25">
      <c r="N74" s="3">
        <v>45371</v>
      </c>
      <c r="O74" s="4" t="s">
        <v>20</v>
      </c>
      <c r="P74" s="4" t="s">
        <v>18</v>
      </c>
      <c r="Q74" s="4" t="s">
        <v>19</v>
      </c>
      <c r="R74" s="4">
        <v>8</v>
      </c>
      <c r="S74" s="4">
        <v>30000</v>
      </c>
      <c r="T74" s="4">
        <v>240000</v>
      </c>
    </row>
    <row r="75" spans="14:20" x14ac:dyDescent="0.25">
      <c r="N75" s="5">
        <v>45372</v>
      </c>
      <c r="O75" s="6" t="s">
        <v>22</v>
      </c>
      <c r="P75" s="6" t="s">
        <v>21</v>
      </c>
      <c r="Q75" s="6" t="s">
        <v>10</v>
      </c>
      <c r="R75" s="6">
        <v>11</v>
      </c>
      <c r="S75" s="6">
        <v>70000</v>
      </c>
      <c r="T75" s="6">
        <v>770000</v>
      </c>
    </row>
    <row r="76" spans="14:20" x14ac:dyDescent="0.25">
      <c r="N76" s="3">
        <v>45373</v>
      </c>
      <c r="O76" s="4" t="s">
        <v>8</v>
      </c>
      <c r="P76" s="4" t="s">
        <v>23</v>
      </c>
      <c r="Q76" s="4" t="s">
        <v>13</v>
      </c>
      <c r="R76" s="4">
        <v>5</v>
      </c>
      <c r="S76" s="4">
        <v>50000</v>
      </c>
      <c r="T76" s="4">
        <v>250000</v>
      </c>
    </row>
    <row r="77" spans="14:20" x14ac:dyDescent="0.25">
      <c r="N77" s="5">
        <v>45374</v>
      </c>
      <c r="O77" s="6" t="s">
        <v>14</v>
      </c>
      <c r="P77" s="6" t="s">
        <v>15</v>
      </c>
      <c r="Q77" s="6" t="s">
        <v>16</v>
      </c>
      <c r="R77" s="6">
        <v>10</v>
      </c>
      <c r="S77" s="6">
        <v>20000</v>
      </c>
      <c r="T77" s="6">
        <v>200000</v>
      </c>
    </row>
    <row r="78" spans="14:20" x14ac:dyDescent="0.25">
      <c r="N78" s="3">
        <v>45375</v>
      </c>
      <c r="O78" s="4" t="s">
        <v>17</v>
      </c>
      <c r="P78" s="4" t="s">
        <v>18</v>
      </c>
      <c r="Q78" s="4" t="s">
        <v>19</v>
      </c>
      <c r="R78" s="4">
        <v>9</v>
      </c>
      <c r="S78" s="4">
        <v>30000</v>
      </c>
      <c r="T78" s="4">
        <v>270000</v>
      </c>
    </row>
    <row r="79" spans="14:20" x14ac:dyDescent="0.25">
      <c r="N79" s="5">
        <v>45376</v>
      </c>
      <c r="O79" s="6" t="s">
        <v>20</v>
      </c>
      <c r="P79" s="6" t="s">
        <v>23</v>
      </c>
      <c r="Q79" s="6" t="s">
        <v>10</v>
      </c>
      <c r="R79" s="6">
        <v>10</v>
      </c>
      <c r="S79" s="6">
        <v>70000</v>
      </c>
      <c r="T79" s="6">
        <v>700000</v>
      </c>
    </row>
    <row r="80" spans="14:20" x14ac:dyDescent="0.25">
      <c r="N80" s="3">
        <v>45381</v>
      </c>
      <c r="O80" s="4" t="s">
        <v>8</v>
      </c>
      <c r="P80" s="4" t="s">
        <v>18</v>
      </c>
      <c r="Q80" s="4" t="s">
        <v>19</v>
      </c>
      <c r="R80" s="4">
        <v>5</v>
      </c>
      <c r="S80" s="4">
        <v>30000</v>
      </c>
      <c r="T80" s="4">
        <v>150000</v>
      </c>
    </row>
    <row r="81" spans="14:20" ht="23.25" x14ac:dyDescent="0.25">
      <c r="N81" s="106" t="s">
        <v>25</v>
      </c>
      <c r="O81" s="107"/>
      <c r="P81" s="107"/>
      <c r="Q81" s="108"/>
      <c r="R81" s="7">
        <f>SUM(R5:R80)</f>
        <v>685</v>
      </c>
      <c r="S81" s="8">
        <f>SUM(S5:S80)</f>
        <v>3300000</v>
      </c>
      <c r="T81" s="8">
        <f>SUM(T5:T80)</f>
        <v>28670000</v>
      </c>
    </row>
  </sheetData>
  <sortState xmlns:xlrd2="http://schemas.microsoft.com/office/spreadsheetml/2017/richdata2" ref="B5:G10">
    <sortCondition ref="B5:B10"/>
  </sortState>
  <mergeCells count="6">
    <mergeCell ref="N81:Q81"/>
    <mergeCell ref="N2:T3"/>
    <mergeCell ref="B2:G2"/>
    <mergeCell ref="B13:H13"/>
    <mergeCell ref="D53:D58"/>
    <mergeCell ref="B28:H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98F2-3187-4D2F-B6F2-EF7AC8282F89}">
  <dimension ref="A2:X132"/>
  <sheetViews>
    <sheetView topLeftCell="A125" zoomScale="115" zoomScaleNormal="115" workbookViewId="0">
      <selection activeCell="H51" sqref="H51"/>
    </sheetView>
  </sheetViews>
  <sheetFormatPr defaultColWidth="8.85546875" defaultRowHeight="15.75" x14ac:dyDescent="0.25"/>
  <cols>
    <col min="1" max="1" width="3.7109375" style="1" bestFit="1" customWidth="1"/>
    <col min="2" max="2" width="17.85546875" style="1" customWidth="1"/>
    <col min="3" max="3" width="22.7109375" style="1" customWidth="1"/>
    <col min="4" max="4" width="21.85546875" style="1" bestFit="1" customWidth="1"/>
    <col min="5" max="5" width="18.28515625" style="1" bestFit="1" customWidth="1"/>
    <col min="6" max="6" width="16.7109375" style="1" bestFit="1" customWidth="1"/>
    <col min="7" max="7" width="25.42578125" style="1" bestFit="1" customWidth="1"/>
    <col min="8" max="8" width="27.28515625" style="1" bestFit="1" customWidth="1"/>
    <col min="9" max="9" width="23.28515625" style="1" bestFit="1" customWidth="1"/>
    <col min="10" max="10" width="3.7109375" style="1" bestFit="1" customWidth="1"/>
    <col min="11" max="11" width="16.7109375" style="1" bestFit="1" customWidth="1"/>
    <col min="12" max="12" width="18.7109375" style="1" bestFit="1" customWidth="1"/>
    <col min="13" max="13" width="9.28515625" style="1" bestFit="1" customWidth="1"/>
    <col min="14" max="14" width="15.28515625" style="1" bestFit="1" customWidth="1"/>
    <col min="15" max="15" width="17" style="1" bestFit="1" customWidth="1"/>
    <col min="16" max="18" width="8.85546875" style="1"/>
    <col min="19" max="19" width="3.7109375" style="1" bestFit="1" customWidth="1"/>
    <col min="20" max="20" width="16.7109375" style="1" bestFit="1" customWidth="1"/>
    <col min="21" max="21" width="18.7109375" style="1" bestFit="1" customWidth="1"/>
    <col min="22" max="22" width="9.28515625" style="1" bestFit="1" customWidth="1"/>
    <col min="23" max="23" width="15.28515625" style="1" bestFit="1" customWidth="1"/>
    <col min="24" max="24" width="21.85546875" style="1" bestFit="1" customWidth="1"/>
    <col min="25" max="16384" width="8.85546875" style="1"/>
  </cols>
  <sheetData>
    <row r="2" spans="1:24" x14ac:dyDescent="0.25">
      <c r="B2" s="94" t="s">
        <v>50</v>
      </c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24" x14ac:dyDescent="0.25"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1:24" x14ac:dyDescent="0.25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</row>
    <row r="8" spans="1:24" x14ac:dyDescent="0.25">
      <c r="A8" s="87" t="s">
        <v>51</v>
      </c>
      <c r="B8" s="88"/>
      <c r="C8" s="88"/>
      <c r="D8" s="88"/>
      <c r="E8" s="88"/>
      <c r="F8" s="89"/>
      <c r="J8" s="87" t="s">
        <v>51</v>
      </c>
      <c r="K8" s="88"/>
      <c r="L8" s="88"/>
      <c r="M8" s="88"/>
      <c r="N8" s="88"/>
      <c r="O8" s="89"/>
      <c r="S8" s="87" t="s">
        <v>51</v>
      </c>
      <c r="T8" s="88"/>
      <c r="U8" s="88"/>
      <c r="V8" s="88"/>
      <c r="W8" s="88"/>
      <c r="X8" s="89"/>
    </row>
    <row r="9" spans="1:24" x14ac:dyDescent="0.25">
      <c r="A9" s="90" t="s">
        <v>69</v>
      </c>
      <c r="B9" s="91"/>
      <c r="C9" s="91"/>
      <c r="D9" s="91"/>
      <c r="E9" s="91"/>
      <c r="F9" s="92"/>
      <c r="J9" s="90" t="s">
        <v>78</v>
      </c>
      <c r="K9" s="91"/>
      <c r="L9" s="91"/>
      <c r="M9" s="91"/>
      <c r="N9" s="91"/>
      <c r="O9" s="92"/>
      <c r="S9" s="90" t="s">
        <v>71</v>
      </c>
      <c r="T9" s="91"/>
      <c r="U9" s="91"/>
      <c r="V9" s="91"/>
      <c r="W9" s="91"/>
      <c r="X9" s="92"/>
    </row>
    <row r="10" spans="1:24" s="48" customFormat="1" x14ac:dyDescent="0.25">
      <c r="A10" s="51" t="s">
        <v>70</v>
      </c>
      <c r="B10" s="52" t="s">
        <v>52</v>
      </c>
      <c r="C10" s="52" t="s">
        <v>53</v>
      </c>
      <c r="D10" s="52" t="s">
        <v>5</v>
      </c>
      <c r="E10" s="52" t="s">
        <v>54</v>
      </c>
      <c r="F10" s="52" t="s">
        <v>25</v>
      </c>
      <c r="J10" s="51" t="s">
        <v>70</v>
      </c>
      <c r="K10" s="52" t="s">
        <v>52</v>
      </c>
      <c r="L10" s="52" t="s">
        <v>53</v>
      </c>
      <c r="M10" s="52" t="s">
        <v>5</v>
      </c>
      <c r="N10" s="52" t="s">
        <v>54</v>
      </c>
      <c r="O10" s="52" t="s">
        <v>25</v>
      </c>
      <c r="S10" s="51" t="s">
        <v>70</v>
      </c>
      <c r="T10" s="52" t="s">
        <v>52</v>
      </c>
      <c r="U10" s="52" t="s">
        <v>53</v>
      </c>
      <c r="V10" s="52" t="s">
        <v>5</v>
      </c>
      <c r="W10" s="52" t="s">
        <v>54</v>
      </c>
      <c r="X10" s="52" t="s">
        <v>25</v>
      </c>
    </row>
    <row r="11" spans="1:24" x14ac:dyDescent="0.25">
      <c r="A11" s="2">
        <v>1</v>
      </c>
      <c r="B11" s="47" t="s">
        <v>10</v>
      </c>
      <c r="C11" s="47" t="s">
        <v>4</v>
      </c>
      <c r="D11" s="2">
        <v>53</v>
      </c>
      <c r="E11" s="50">
        <v>60000</v>
      </c>
      <c r="F11" s="50">
        <f>E11*D11</f>
        <v>3180000</v>
      </c>
      <c r="J11" s="2">
        <v>1</v>
      </c>
      <c r="K11" s="47" t="s">
        <v>10</v>
      </c>
      <c r="L11" s="47" t="s">
        <v>4</v>
      </c>
      <c r="M11" s="2">
        <v>55</v>
      </c>
      <c r="N11" s="50">
        <v>60000</v>
      </c>
      <c r="O11" s="50">
        <f>N11*M11</f>
        <v>3300000</v>
      </c>
      <c r="S11" s="2">
        <v>1</v>
      </c>
      <c r="T11" s="47" t="s">
        <v>10</v>
      </c>
      <c r="U11" s="47" t="s">
        <v>4</v>
      </c>
      <c r="V11" s="2">
        <v>67</v>
      </c>
      <c r="W11" s="50">
        <v>60000</v>
      </c>
      <c r="X11" s="50">
        <f>W11*V11</f>
        <v>4020000</v>
      </c>
    </row>
    <row r="12" spans="1:24" x14ac:dyDescent="0.25">
      <c r="A12" s="51">
        <v>2</v>
      </c>
      <c r="B12" s="53" t="s">
        <v>13</v>
      </c>
      <c r="C12" s="53" t="s">
        <v>4</v>
      </c>
      <c r="D12" s="51">
        <v>48</v>
      </c>
      <c r="E12" s="54">
        <v>45000</v>
      </c>
      <c r="F12" s="54">
        <f>E12*D12</f>
        <v>2160000</v>
      </c>
      <c r="J12" s="51">
        <v>2</v>
      </c>
      <c r="K12" s="53" t="s">
        <v>13</v>
      </c>
      <c r="L12" s="53" t="s">
        <v>4</v>
      </c>
      <c r="M12" s="51">
        <v>50</v>
      </c>
      <c r="N12" s="54">
        <v>45000</v>
      </c>
      <c r="O12" s="54">
        <f>N12*M12</f>
        <v>2250000</v>
      </c>
      <c r="S12" s="51">
        <v>2</v>
      </c>
      <c r="T12" s="53" t="s">
        <v>13</v>
      </c>
      <c r="U12" s="53" t="s">
        <v>4</v>
      </c>
      <c r="V12" s="51">
        <v>41</v>
      </c>
      <c r="W12" s="54">
        <v>45000</v>
      </c>
      <c r="X12" s="54">
        <f>W12*V12</f>
        <v>1845000</v>
      </c>
    </row>
    <row r="13" spans="1:24" x14ac:dyDescent="0.25">
      <c r="A13" s="2">
        <v>3</v>
      </c>
      <c r="B13" s="47" t="s">
        <v>19</v>
      </c>
      <c r="C13" s="47" t="s">
        <v>4</v>
      </c>
      <c r="D13" s="2">
        <v>56</v>
      </c>
      <c r="E13" s="50">
        <v>26000</v>
      </c>
      <c r="F13" s="50">
        <f>E13*D13</f>
        <v>1456000</v>
      </c>
      <c r="J13" s="2">
        <v>3</v>
      </c>
      <c r="K13" s="47" t="s">
        <v>19</v>
      </c>
      <c r="L13" s="47" t="s">
        <v>4</v>
      </c>
      <c r="M13" s="2">
        <v>79</v>
      </c>
      <c r="N13" s="50">
        <v>26000</v>
      </c>
      <c r="O13" s="50">
        <f>N13*M13</f>
        <v>2054000</v>
      </c>
      <c r="S13" s="2">
        <v>3</v>
      </c>
      <c r="T13" s="47" t="s">
        <v>19</v>
      </c>
      <c r="U13" s="47" t="s">
        <v>4</v>
      </c>
      <c r="V13" s="2">
        <v>70</v>
      </c>
      <c r="W13" s="50">
        <v>26000</v>
      </c>
      <c r="X13" s="50">
        <f>W13*V13</f>
        <v>1820000</v>
      </c>
    </row>
    <row r="14" spans="1:24" x14ac:dyDescent="0.25">
      <c r="A14" s="51">
        <v>4</v>
      </c>
      <c r="B14" s="53" t="s">
        <v>16</v>
      </c>
      <c r="C14" s="53" t="s">
        <v>4</v>
      </c>
      <c r="D14" s="51">
        <v>48</v>
      </c>
      <c r="E14" s="54">
        <v>17000</v>
      </c>
      <c r="F14" s="54">
        <f>E14*D14</f>
        <v>816000</v>
      </c>
      <c r="J14" s="51">
        <v>4</v>
      </c>
      <c r="K14" s="53" t="s">
        <v>16</v>
      </c>
      <c r="L14" s="53" t="s">
        <v>4</v>
      </c>
      <c r="M14" s="51">
        <v>60</v>
      </c>
      <c r="N14" s="54">
        <v>17000</v>
      </c>
      <c r="O14" s="54">
        <f>N14*M14</f>
        <v>1020000</v>
      </c>
      <c r="S14" s="51">
        <v>4</v>
      </c>
      <c r="T14" s="53" t="s">
        <v>16</v>
      </c>
      <c r="U14" s="53" t="s">
        <v>4</v>
      </c>
      <c r="V14" s="51">
        <v>58</v>
      </c>
      <c r="W14" s="54">
        <v>17000</v>
      </c>
      <c r="X14" s="54">
        <f>W14*V14</f>
        <v>986000</v>
      </c>
    </row>
    <row r="15" spans="1:24" x14ac:dyDescent="0.25">
      <c r="A15" s="2">
        <v>5</v>
      </c>
      <c r="B15" s="47" t="s">
        <v>55</v>
      </c>
      <c r="C15" s="47" t="s">
        <v>65</v>
      </c>
      <c r="D15" s="2"/>
      <c r="E15" s="50"/>
      <c r="F15" s="50">
        <v>12000</v>
      </c>
      <c r="J15" s="2">
        <v>5</v>
      </c>
      <c r="K15" s="47" t="s">
        <v>55</v>
      </c>
      <c r="L15" s="47" t="s">
        <v>65</v>
      </c>
      <c r="M15" s="2"/>
      <c r="N15" s="50"/>
      <c r="O15" s="50">
        <v>12000</v>
      </c>
      <c r="S15" s="2">
        <v>5</v>
      </c>
      <c r="T15" s="47" t="s">
        <v>55</v>
      </c>
      <c r="U15" s="47" t="s">
        <v>65</v>
      </c>
      <c r="V15" s="2"/>
      <c r="W15" s="50"/>
      <c r="X15" s="50">
        <v>13000</v>
      </c>
    </row>
    <row r="16" spans="1:24" x14ac:dyDescent="0.25">
      <c r="A16" s="51">
        <v>6</v>
      </c>
      <c r="B16" s="53" t="s">
        <v>56</v>
      </c>
      <c r="C16" s="53" t="s">
        <v>66</v>
      </c>
      <c r="D16" s="51"/>
      <c r="E16" s="54"/>
      <c r="F16" s="54">
        <v>5000</v>
      </c>
      <c r="J16" s="51">
        <v>6</v>
      </c>
      <c r="K16" s="53" t="s">
        <v>56</v>
      </c>
      <c r="L16" s="53" t="s">
        <v>66</v>
      </c>
      <c r="M16" s="51"/>
      <c r="N16" s="54"/>
      <c r="O16" s="54">
        <v>8000</v>
      </c>
      <c r="S16" s="51">
        <v>6</v>
      </c>
      <c r="T16" s="53" t="s">
        <v>56</v>
      </c>
      <c r="U16" s="53" t="s">
        <v>66</v>
      </c>
      <c r="V16" s="51"/>
      <c r="W16" s="54"/>
      <c r="X16" s="54">
        <v>2000</v>
      </c>
    </row>
    <row r="17" spans="1:24" x14ac:dyDescent="0.25">
      <c r="A17" s="2">
        <v>7</v>
      </c>
      <c r="B17" s="47" t="s">
        <v>57</v>
      </c>
      <c r="C17" s="47" t="s">
        <v>65</v>
      </c>
      <c r="D17" s="2"/>
      <c r="E17" s="50"/>
      <c r="F17" s="50">
        <v>8000</v>
      </c>
      <c r="J17" s="2">
        <v>7</v>
      </c>
      <c r="K17" s="47" t="s">
        <v>57</v>
      </c>
      <c r="L17" s="47" t="s">
        <v>65</v>
      </c>
      <c r="M17" s="2"/>
      <c r="N17" s="50"/>
      <c r="O17" s="50">
        <v>8000</v>
      </c>
      <c r="S17" s="2">
        <v>7</v>
      </c>
      <c r="T17" s="47" t="s">
        <v>57</v>
      </c>
      <c r="U17" s="47" t="s">
        <v>65</v>
      </c>
      <c r="V17" s="2"/>
      <c r="W17" s="50"/>
      <c r="X17" s="50">
        <v>8000</v>
      </c>
    </row>
    <row r="18" spans="1:24" x14ac:dyDescent="0.25">
      <c r="A18" s="51">
        <v>8</v>
      </c>
      <c r="B18" s="53" t="s">
        <v>58</v>
      </c>
      <c r="C18" s="53" t="s">
        <v>67</v>
      </c>
      <c r="D18" s="51"/>
      <c r="E18" s="54"/>
      <c r="F18" s="54">
        <v>1500</v>
      </c>
      <c r="J18" s="51">
        <v>8</v>
      </c>
      <c r="K18" s="53" t="s">
        <v>58</v>
      </c>
      <c r="L18" s="53" t="s">
        <v>67</v>
      </c>
      <c r="M18" s="51"/>
      <c r="N18" s="54"/>
      <c r="O18" s="54">
        <v>1500</v>
      </c>
      <c r="S18" s="51">
        <v>8</v>
      </c>
      <c r="T18" s="53" t="s">
        <v>58</v>
      </c>
      <c r="U18" s="53" t="s">
        <v>67</v>
      </c>
      <c r="V18" s="51"/>
      <c r="W18" s="54"/>
      <c r="X18" s="54">
        <v>1500</v>
      </c>
    </row>
    <row r="19" spans="1:24" x14ac:dyDescent="0.25">
      <c r="A19" s="2">
        <v>9</v>
      </c>
      <c r="B19" s="47" t="s">
        <v>59</v>
      </c>
      <c r="C19" s="47" t="s">
        <v>68</v>
      </c>
      <c r="D19" s="2">
        <v>5</v>
      </c>
      <c r="E19" s="50">
        <v>30000</v>
      </c>
      <c r="F19" s="50">
        <f>E19*D19</f>
        <v>150000</v>
      </c>
      <c r="J19" s="2">
        <v>9</v>
      </c>
      <c r="K19" s="47" t="s">
        <v>59</v>
      </c>
      <c r="L19" s="47" t="s">
        <v>68</v>
      </c>
      <c r="M19" s="2">
        <v>5</v>
      </c>
      <c r="N19" s="50">
        <v>30000</v>
      </c>
      <c r="O19" s="50">
        <f>N19*M19</f>
        <v>150000</v>
      </c>
      <c r="S19" s="2">
        <v>9</v>
      </c>
      <c r="T19" s="47" t="s">
        <v>59</v>
      </c>
      <c r="U19" s="47" t="s">
        <v>68</v>
      </c>
      <c r="V19" s="2">
        <v>5</v>
      </c>
      <c r="W19" s="50">
        <v>30000</v>
      </c>
      <c r="X19" s="50">
        <f>W19*V19</f>
        <v>150000</v>
      </c>
    </row>
    <row r="20" spans="1:24" x14ac:dyDescent="0.25">
      <c r="A20" s="51">
        <v>10</v>
      </c>
      <c r="B20" s="53" t="s">
        <v>60</v>
      </c>
      <c r="C20" s="53" t="s">
        <v>68</v>
      </c>
      <c r="D20" s="51"/>
      <c r="E20" s="54"/>
      <c r="F20" s="54">
        <v>20000</v>
      </c>
      <c r="J20" s="51">
        <v>10</v>
      </c>
      <c r="K20" s="53" t="s">
        <v>60</v>
      </c>
      <c r="L20" s="53" t="s">
        <v>68</v>
      </c>
      <c r="M20" s="51"/>
      <c r="N20" s="54"/>
      <c r="O20" s="54">
        <v>20000</v>
      </c>
      <c r="S20" s="51">
        <v>10</v>
      </c>
      <c r="T20" s="53" t="s">
        <v>60</v>
      </c>
      <c r="U20" s="53" t="s">
        <v>68</v>
      </c>
      <c r="V20" s="51"/>
      <c r="W20" s="54"/>
      <c r="X20" s="54">
        <v>20000</v>
      </c>
    </row>
    <row r="21" spans="1:24" x14ac:dyDescent="0.25">
      <c r="A21" s="2">
        <v>11</v>
      </c>
      <c r="B21" s="47" t="s">
        <v>61</v>
      </c>
      <c r="C21" s="47" t="s">
        <v>67</v>
      </c>
      <c r="D21" s="2"/>
      <c r="E21" s="50"/>
      <c r="F21" s="50">
        <v>2000</v>
      </c>
      <c r="J21" s="2">
        <v>11</v>
      </c>
      <c r="K21" s="47" t="s">
        <v>61</v>
      </c>
      <c r="L21" s="47" t="s">
        <v>67</v>
      </c>
      <c r="M21" s="2"/>
      <c r="N21" s="50"/>
      <c r="O21" s="50">
        <v>3000</v>
      </c>
      <c r="S21" s="2">
        <v>11</v>
      </c>
      <c r="T21" s="47" t="s">
        <v>61</v>
      </c>
      <c r="U21" s="47" t="s">
        <v>67</v>
      </c>
      <c r="V21" s="2"/>
      <c r="W21" s="50"/>
      <c r="X21" s="50">
        <v>2000</v>
      </c>
    </row>
    <row r="22" spans="1:24" x14ac:dyDescent="0.25">
      <c r="A22" s="51">
        <v>12</v>
      </c>
      <c r="B22" s="53" t="s">
        <v>62</v>
      </c>
      <c r="C22" s="53" t="s">
        <v>66</v>
      </c>
      <c r="D22" s="51"/>
      <c r="E22" s="54"/>
      <c r="F22" s="54">
        <v>3000</v>
      </c>
      <c r="J22" s="51">
        <v>12</v>
      </c>
      <c r="K22" s="53" t="s">
        <v>62</v>
      </c>
      <c r="L22" s="53" t="s">
        <v>66</v>
      </c>
      <c r="M22" s="51"/>
      <c r="N22" s="54"/>
      <c r="O22" s="54">
        <v>1000</v>
      </c>
      <c r="S22" s="51">
        <v>12</v>
      </c>
      <c r="T22" s="53" t="s">
        <v>62</v>
      </c>
      <c r="U22" s="53" t="s">
        <v>66</v>
      </c>
      <c r="V22" s="51"/>
      <c r="W22" s="54"/>
      <c r="X22" s="54">
        <v>7000</v>
      </c>
    </row>
    <row r="23" spans="1:24" x14ac:dyDescent="0.25">
      <c r="A23" s="2">
        <v>13</v>
      </c>
      <c r="B23" s="47" t="s">
        <v>63</v>
      </c>
      <c r="C23" s="47" t="s">
        <v>67</v>
      </c>
      <c r="D23" s="2"/>
      <c r="E23" s="50"/>
      <c r="F23" s="50">
        <v>1000</v>
      </c>
      <c r="J23" s="2">
        <v>13</v>
      </c>
      <c r="K23" s="47" t="s">
        <v>63</v>
      </c>
      <c r="L23" s="47" t="s">
        <v>67</v>
      </c>
      <c r="M23" s="2"/>
      <c r="N23" s="50"/>
      <c r="O23" s="50">
        <v>800</v>
      </c>
      <c r="S23" s="2">
        <v>13</v>
      </c>
      <c r="T23" s="47" t="s">
        <v>63</v>
      </c>
      <c r="U23" s="47" t="s">
        <v>67</v>
      </c>
      <c r="V23" s="2"/>
      <c r="W23" s="50"/>
      <c r="X23" s="50">
        <v>1200</v>
      </c>
    </row>
    <row r="24" spans="1:24" x14ac:dyDescent="0.25">
      <c r="A24" s="51">
        <v>14</v>
      </c>
      <c r="B24" s="53" t="s">
        <v>64</v>
      </c>
      <c r="C24" s="53"/>
      <c r="D24" s="51"/>
      <c r="E24" s="54"/>
      <c r="F24" s="54">
        <v>40000</v>
      </c>
      <c r="J24" s="51">
        <v>14</v>
      </c>
      <c r="K24" s="53" t="s">
        <v>64</v>
      </c>
      <c r="L24" s="53"/>
      <c r="M24" s="51"/>
      <c r="N24" s="54"/>
      <c r="O24" s="54">
        <v>117000</v>
      </c>
      <c r="S24" s="51">
        <v>14</v>
      </c>
      <c r="T24" s="53" t="s">
        <v>64</v>
      </c>
      <c r="U24" s="53"/>
      <c r="V24" s="51"/>
      <c r="W24" s="54"/>
      <c r="X24" s="54">
        <v>110000</v>
      </c>
    </row>
    <row r="25" spans="1:24" ht="18" x14ac:dyDescent="0.25">
      <c r="A25" s="4"/>
      <c r="B25" s="93" t="s">
        <v>25</v>
      </c>
      <c r="C25" s="93"/>
      <c r="D25" s="2">
        <f>SUM(D11:D24)</f>
        <v>210</v>
      </c>
      <c r="E25" s="50">
        <f>SUM(E11:E24)</f>
        <v>178000</v>
      </c>
      <c r="F25" s="55">
        <f>SUM(F11:F24)</f>
        <v>7854500</v>
      </c>
      <c r="J25" s="4"/>
      <c r="K25" s="93" t="s">
        <v>25</v>
      </c>
      <c r="L25" s="93"/>
      <c r="M25" s="2">
        <f>SUM(M11:M24)</f>
        <v>249</v>
      </c>
      <c r="N25" s="50">
        <f>SUM(N11:N24)</f>
        <v>178000</v>
      </c>
      <c r="O25" s="55">
        <f>SUM(O11:O24)</f>
        <v>8945300</v>
      </c>
      <c r="S25" s="4"/>
      <c r="T25" s="93" t="s">
        <v>25</v>
      </c>
      <c r="U25" s="93"/>
      <c r="V25" s="2">
        <f>SUM(V11:V24)</f>
        <v>241</v>
      </c>
      <c r="W25" s="50">
        <f>SUM(W11:W24)</f>
        <v>178000</v>
      </c>
      <c r="X25" s="55">
        <f>SUM(X11:X24)</f>
        <v>8985700</v>
      </c>
    </row>
    <row r="29" spans="1:24" x14ac:dyDescent="0.25">
      <c r="C29" s="2" t="s">
        <v>72</v>
      </c>
      <c r="D29" s="2" t="s">
        <v>73</v>
      </c>
      <c r="E29" s="2" t="s">
        <v>43</v>
      </c>
      <c r="F29" s="2" t="s">
        <v>74</v>
      </c>
      <c r="G29" s="2" t="s">
        <v>75</v>
      </c>
    </row>
    <row r="30" spans="1:24" x14ac:dyDescent="0.25">
      <c r="C30" s="47" t="s">
        <v>76</v>
      </c>
      <c r="D30" s="59">
        <v>7854500</v>
      </c>
      <c r="E30" s="59">
        <v>8750000</v>
      </c>
      <c r="F30" s="56">
        <f>E30-D30</f>
        <v>895500</v>
      </c>
      <c r="G30" s="47" t="s">
        <v>80</v>
      </c>
    </row>
    <row r="31" spans="1:24" x14ac:dyDescent="0.25">
      <c r="C31" s="47" t="s">
        <v>77</v>
      </c>
      <c r="D31" s="59">
        <v>8945300</v>
      </c>
      <c r="E31" s="59">
        <v>9920000</v>
      </c>
      <c r="F31" s="56">
        <f>E31-D31</f>
        <v>974700</v>
      </c>
      <c r="G31" s="47" t="s">
        <v>80</v>
      </c>
    </row>
    <row r="32" spans="1:24" ht="18" x14ac:dyDescent="0.25">
      <c r="C32" s="47" t="s">
        <v>79</v>
      </c>
      <c r="D32" s="60">
        <v>8985700</v>
      </c>
      <c r="E32" s="59">
        <v>10000000</v>
      </c>
      <c r="F32" s="56">
        <f>E32-D32</f>
        <v>1014300</v>
      </c>
      <c r="G32" s="47" t="s">
        <v>80</v>
      </c>
    </row>
    <row r="36" spans="2:9" x14ac:dyDescent="0.25">
      <c r="B36" s="94" t="s">
        <v>81</v>
      </c>
      <c r="C36" s="94"/>
      <c r="D36" s="94"/>
      <c r="E36" s="94"/>
      <c r="F36" s="94"/>
    </row>
    <row r="37" spans="2:9" ht="29.45" customHeight="1" x14ac:dyDescent="0.25">
      <c r="B37" s="94"/>
      <c r="C37" s="94"/>
      <c r="D37" s="94"/>
      <c r="E37" s="94"/>
      <c r="F37" s="94"/>
    </row>
    <row r="42" spans="2:9" x14ac:dyDescent="0.25">
      <c r="B42" s="74" t="s">
        <v>0</v>
      </c>
      <c r="C42" s="74"/>
      <c r="D42" s="74"/>
      <c r="E42" s="74"/>
      <c r="F42" s="74"/>
      <c r="G42" s="74"/>
      <c r="H42" s="74"/>
    </row>
    <row r="43" spans="2:9" x14ac:dyDescent="0.25">
      <c r="B43" s="74"/>
      <c r="C43" s="74"/>
      <c r="D43" s="74"/>
      <c r="E43" s="74"/>
      <c r="F43" s="74"/>
      <c r="G43" s="74"/>
      <c r="H43" s="74"/>
    </row>
    <row r="44" spans="2:9" x14ac:dyDescent="0.25"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57" t="s">
        <v>72</v>
      </c>
    </row>
    <row r="45" spans="2:9" x14ac:dyDescent="0.25">
      <c r="B45" s="5">
        <v>45296</v>
      </c>
      <c r="C45" s="6" t="s">
        <v>8</v>
      </c>
      <c r="D45" s="6" t="s">
        <v>9</v>
      </c>
      <c r="E45" s="6" t="s">
        <v>10</v>
      </c>
      <c r="F45" s="6">
        <v>5</v>
      </c>
      <c r="G45" s="6">
        <v>70000</v>
      </c>
      <c r="H45" s="6">
        <v>350000</v>
      </c>
      <c r="I45" s="45" t="s">
        <v>76</v>
      </c>
    </row>
    <row r="46" spans="2:9" x14ac:dyDescent="0.25">
      <c r="B46" s="3">
        <v>45297</v>
      </c>
      <c r="C46" s="4" t="s">
        <v>11</v>
      </c>
      <c r="D46" s="4" t="s">
        <v>12</v>
      </c>
      <c r="E46" s="4" t="s">
        <v>13</v>
      </c>
      <c r="F46" s="4">
        <v>10</v>
      </c>
      <c r="G46" s="4">
        <v>50000</v>
      </c>
      <c r="H46" s="4">
        <v>500000</v>
      </c>
      <c r="I46" s="82">
        <f>SUM(H45:H69)</f>
        <v>8750000</v>
      </c>
    </row>
    <row r="47" spans="2:9" x14ac:dyDescent="0.25">
      <c r="B47" s="5">
        <v>45298</v>
      </c>
      <c r="C47" s="6" t="s">
        <v>14</v>
      </c>
      <c r="D47" s="6" t="s">
        <v>15</v>
      </c>
      <c r="E47" s="6" t="s">
        <v>16</v>
      </c>
      <c r="F47" s="6">
        <v>7</v>
      </c>
      <c r="G47" s="6">
        <v>20000</v>
      </c>
      <c r="H47" s="6">
        <v>140000</v>
      </c>
      <c r="I47" s="82"/>
    </row>
    <row r="48" spans="2:9" x14ac:dyDescent="0.25">
      <c r="B48" s="3">
        <v>45299</v>
      </c>
      <c r="C48" s="4" t="s">
        <v>17</v>
      </c>
      <c r="D48" s="4" t="s">
        <v>18</v>
      </c>
      <c r="E48" s="4" t="s">
        <v>19</v>
      </c>
      <c r="F48" s="4">
        <v>15</v>
      </c>
      <c r="G48" s="4">
        <v>30000</v>
      </c>
      <c r="H48" s="4">
        <v>450000</v>
      </c>
      <c r="I48" s="82"/>
    </row>
    <row r="49" spans="2:9" x14ac:dyDescent="0.25">
      <c r="B49" s="5">
        <v>45300</v>
      </c>
      <c r="C49" s="6" t="s">
        <v>20</v>
      </c>
      <c r="D49" s="6" t="s">
        <v>21</v>
      </c>
      <c r="E49" s="6" t="s">
        <v>10</v>
      </c>
      <c r="F49" s="6">
        <v>3</v>
      </c>
      <c r="G49" s="6">
        <v>70000</v>
      </c>
      <c r="H49" s="6">
        <v>210000</v>
      </c>
      <c r="I49" s="82"/>
    </row>
    <row r="50" spans="2:9" x14ac:dyDescent="0.25">
      <c r="B50" s="3">
        <v>45301</v>
      </c>
      <c r="C50" s="4" t="s">
        <v>22</v>
      </c>
      <c r="D50" s="4" t="s">
        <v>23</v>
      </c>
      <c r="E50" s="4" t="s">
        <v>13</v>
      </c>
      <c r="F50" s="4">
        <v>6</v>
      </c>
      <c r="G50" s="4">
        <v>50000</v>
      </c>
      <c r="H50" s="4">
        <v>300000</v>
      </c>
      <c r="I50" s="82"/>
    </row>
    <row r="51" spans="2:9" x14ac:dyDescent="0.25">
      <c r="B51" s="5">
        <v>45302</v>
      </c>
      <c r="C51" s="6" t="s">
        <v>11</v>
      </c>
      <c r="D51" s="6" t="s">
        <v>15</v>
      </c>
      <c r="E51" s="6" t="s">
        <v>16</v>
      </c>
      <c r="F51" s="6">
        <v>4</v>
      </c>
      <c r="G51" s="6">
        <v>20000</v>
      </c>
      <c r="H51" s="6">
        <v>80000</v>
      </c>
      <c r="I51" s="82"/>
    </row>
    <row r="52" spans="2:9" x14ac:dyDescent="0.25">
      <c r="B52" s="3">
        <v>45303</v>
      </c>
      <c r="C52" s="4" t="s">
        <v>14</v>
      </c>
      <c r="D52" s="4" t="s">
        <v>18</v>
      </c>
      <c r="E52" s="4" t="s">
        <v>19</v>
      </c>
      <c r="F52" s="4">
        <v>10</v>
      </c>
      <c r="G52" s="4">
        <v>30000</v>
      </c>
      <c r="H52" s="4">
        <v>300000</v>
      </c>
      <c r="I52" s="82"/>
    </row>
    <row r="53" spans="2:9" x14ac:dyDescent="0.25">
      <c r="B53" s="5">
        <v>45304</v>
      </c>
      <c r="C53" s="6" t="s">
        <v>8</v>
      </c>
      <c r="D53" s="6" t="s">
        <v>9</v>
      </c>
      <c r="E53" s="6" t="s">
        <v>10</v>
      </c>
      <c r="F53" s="6">
        <v>8</v>
      </c>
      <c r="G53" s="6">
        <v>70000</v>
      </c>
      <c r="H53" s="6">
        <v>560000</v>
      </c>
      <c r="I53" s="82"/>
    </row>
    <row r="54" spans="2:9" x14ac:dyDescent="0.25">
      <c r="B54" s="3">
        <v>45305</v>
      </c>
      <c r="C54" s="4" t="s">
        <v>20</v>
      </c>
      <c r="D54" s="4" t="s">
        <v>9</v>
      </c>
      <c r="E54" s="4" t="s">
        <v>13</v>
      </c>
      <c r="F54" s="4">
        <v>12</v>
      </c>
      <c r="G54" s="4">
        <v>50000</v>
      </c>
      <c r="H54" s="4">
        <v>600000</v>
      </c>
      <c r="I54" s="82"/>
    </row>
    <row r="55" spans="2:9" x14ac:dyDescent="0.25">
      <c r="B55" s="5">
        <v>45306</v>
      </c>
      <c r="C55" s="6" t="s">
        <v>22</v>
      </c>
      <c r="D55" s="6" t="s">
        <v>12</v>
      </c>
      <c r="E55" s="6" t="s">
        <v>16</v>
      </c>
      <c r="F55" s="6">
        <v>9</v>
      </c>
      <c r="G55" s="6">
        <v>20000</v>
      </c>
      <c r="H55" s="6">
        <v>180000</v>
      </c>
      <c r="I55" s="82"/>
    </row>
    <row r="56" spans="2:9" x14ac:dyDescent="0.25">
      <c r="B56" s="3">
        <v>45307</v>
      </c>
      <c r="C56" s="4" t="s">
        <v>11</v>
      </c>
      <c r="D56" s="4" t="s">
        <v>15</v>
      </c>
      <c r="E56" s="4" t="s">
        <v>19</v>
      </c>
      <c r="F56" s="4">
        <v>5</v>
      </c>
      <c r="G56" s="4">
        <v>30000</v>
      </c>
      <c r="H56" s="4">
        <v>150000</v>
      </c>
      <c r="I56" s="82"/>
    </row>
    <row r="57" spans="2:9" x14ac:dyDescent="0.25">
      <c r="B57" s="5">
        <v>45308</v>
      </c>
      <c r="C57" s="6" t="s">
        <v>14</v>
      </c>
      <c r="D57" s="6" t="s">
        <v>18</v>
      </c>
      <c r="E57" s="6" t="s">
        <v>10</v>
      </c>
      <c r="F57" s="6">
        <v>11</v>
      </c>
      <c r="G57" s="6">
        <v>70000</v>
      </c>
      <c r="H57" s="6">
        <v>770000</v>
      </c>
      <c r="I57" s="82"/>
    </row>
    <row r="58" spans="2:9" x14ac:dyDescent="0.25">
      <c r="B58" s="3">
        <v>45309</v>
      </c>
      <c r="C58" s="4" t="s">
        <v>17</v>
      </c>
      <c r="D58" s="4" t="s">
        <v>21</v>
      </c>
      <c r="E58" s="4" t="s">
        <v>13</v>
      </c>
      <c r="F58" s="4">
        <v>7</v>
      </c>
      <c r="G58" s="4">
        <v>50000</v>
      </c>
      <c r="H58" s="4">
        <v>350000</v>
      </c>
      <c r="I58" s="82"/>
    </row>
    <row r="59" spans="2:9" x14ac:dyDescent="0.25">
      <c r="B59" s="5">
        <v>45310</v>
      </c>
      <c r="C59" s="6" t="s">
        <v>20</v>
      </c>
      <c r="D59" s="6" t="s">
        <v>23</v>
      </c>
      <c r="E59" s="6" t="s">
        <v>16</v>
      </c>
      <c r="F59" s="6">
        <v>6</v>
      </c>
      <c r="G59" s="6">
        <v>20000</v>
      </c>
      <c r="H59" s="6">
        <v>120000</v>
      </c>
      <c r="I59" s="82"/>
    </row>
    <row r="60" spans="2:9" x14ac:dyDescent="0.25">
      <c r="B60" s="3">
        <v>45311</v>
      </c>
      <c r="C60" s="4" t="s">
        <v>22</v>
      </c>
      <c r="D60" s="4" t="s">
        <v>15</v>
      </c>
      <c r="E60" s="4" t="s">
        <v>19</v>
      </c>
      <c r="F60" s="4">
        <v>13</v>
      </c>
      <c r="G60" s="4">
        <v>30000</v>
      </c>
      <c r="H60" s="4">
        <v>390000</v>
      </c>
      <c r="I60" s="82"/>
    </row>
    <row r="61" spans="2:9" x14ac:dyDescent="0.25">
      <c r="B61" s="5">
        <v>45312</v>
      </c>
      <c r="C61" s="6" t="s">
        <v>8</v>
      </c>
      <c r="D61" s="6" t="s">
        <v>18</v>
      </c>
      <c r="E61" s="6" t="s">
        <v>10</v>
      </c>
      <c r="F61" s="6">
        <v>9</v>
      </c>
      <c r="G61" s="6">
        <v>70000</v>
      </c>
      <c r="H61" s="6">
        <v>630000</v>
      </c>
      <c r="I61" s="82"/>
    </row>
    <row r="62" spans="2:9" x14ac:dyDescent="0.25">
      <c r="B62" s="3">
        <v>45313</v>
      </c>
      <c r="C62" s="4" t="s">
        <v>14</v>
      </c>
      <c r="D62" s="4" t="s">
        <v>21</v>
      </c>
      <c r="E62" s="4" t="s">
        <v>13</v>
      </c>
      <c r="F62" s="4">
        <v>8</v>
      </c>
      <c r="G62" s="4">
        <v>50000</v>
      </c>
      <c r="H62" s="4">
        <v>400000</v>
      </c>
      <c r="I62" s="82"/>
    </row>
    <row r="63" spans="2:9" x14ac:dyDescent="0.25">
      <c r="B63" s="5">
        <v>45314</v>
      </c>
      <c r="C63" s="6" t="s">
        <v>17</v>
      </c>
      <c r="D63" s="6" t="s">
        <v>23</v>
      </c>
      <c r="E63" s="6" t="s">
        <v>16</v>
      </c>
      <c r="F63" s="6">
        <v>14</v>
      </c>
      <c r="G63" s="6">
        <v>20000</v>
      </c>
      <c r="H63" s="6">
        <v>280000</v>
      </c>
      <c r="I63" s="82"/>
    </row>
    <row r="64" spans="2:9" x14ac:dyDescent="0.25">
      <c r="B64" s="3">
        <v>45315</v>
      </c>
      <c r="C64" s="4" t="s">
        <v>20</v>
      </c>
      <c r="D64" s="4" t="s">
        <v>15</v>
      </c>
      <c r="E64" s="4" t="s">
        <v>19</v>
      </c>
      <c r="F64" s="4">
        <v>7</v>
      </c>
      <c r="G64" s="4">
        <v>30000</v>
      </c>
      <c r="H64" s="4">
        <v>210000</v>
      </c>
      <c r="I64" s="82"/>
    </row>
    <row r="65" spans="2:9" x14ac:dyDescent="0.25">
      <c r="B65" s="5">
        <v>45316</v>
      </c>
      <c r="C65" s="6" t="s">
        <v>22</v>
      </c>
      <c r="D65" s="6" t="s">
        <v>18</v>
      </c>
      <c r="E65" s="6" t="s">
        <v>10</v>
      </c>
      <c r="F65" s="6">
        <v>10</v>
      </c>
      <c r="G65" s="6">
        <v>70000</v>
      </c>
      <c r="H65" s="6">
        <v>700000</v>
      </c>
      <c r="I65" s="82"/>
    </row>
    <row r="66" spans="2:9" x14ac:dyDescent="0.25">
      <c r="B66" s="3">
        <v>45317</v>
      </c>
      <c r="C66" s="4" t="s">
        <v>11</v>
      </c>
      <c r="D66" s="4" t="s">
        <v>9</v>
      </c>
      <c r="E66" s="4" t="s">
        <v>13</v>
      </c>
      <c r="F66" s="4">
        <v>5</v>
      </c>
      <c r="G66" s="4">
        <v>50000</v>
      </c>
      <c r="H66" s="4">
        <v>250000</v>
      </c>
      <c r="I66" s="82"/>
    </row>
    <row r="67" spans="2:9" x14ac:dyDescent="0.25">
      <c r="B67" s="5">
        <v>45318</v>
      </c>
      <c r="C67" s="6" t="s">
        <v>8</v>
      </c>
      <c r="D67" s="6" t="s">
        <v>12</v>
      </c>
      <c r="E67" s="6" t="s">
        <v>16</v>
      </c>
      <c r="F67" s="6">
        <v>8</v>
      </c>
      <c r="G67" s="6">
        <v>20000</v>
      </c>
      <c r="H67" s="6">
        <v>160000</v>
      </c>
      <c r="I67" s="82"/>
    </row>
    <row r="68" spans="2:9" x14ac:dyDescent="0.25">
      <c r="B68" s="3">
        <v>45319</v>
      </c>
      <c r="C68" s="4" t="s">
        <v>17</v>
      </c>
      <c r="D68" s="4" t="s">
        <v>15</v>
      </c>
      <c r="E68" s="4" t="s">
        <v>19</v>
      </c>
      <c r="F68" s="4">
        <v>6</v>
      </c>
      <c r="G68" s="4">
        <v>30000</v>
      </c>
      <c r="H68" s="4">
        <v>180000</v>
      </c>
      <c r="I68" s="82"/>
    </row>
    <row r="69" spans="2:9" x14ac:dyDescent="0.25">
      <c r="B69" s="5">
        <v>45320</v>
      </c>
      <c r="C69" s="6" t="s">
        <v>20</v>
      </c>
      <c r="D69" s="6" t="s">
        <v>18</v>
      </c>
      <c r="E69" s="6" t="s">
        <v>10</v>
      </c>
      <c r="F69" s="6">
        <v>7</v>
      </c>
      <c r="G69" s="6">
        <v>70000</v>
      </c>
      <c r="H69" s="6">
        <v>490000</v>
      </c>
      <c r="I69" s="82"/>
    </row>
    <row r="70" spans="2:9" x14ac:dyDescent="0.25">
      <c r="B70" s="3">
        <v>45323</v>
      </c>
      <c r="C70" s="4" t="s">
        <v>22</v>
      </c>
      <c r="D70" s="4" t="s">
        <v>21</v>
      </c>
      <c r="E70" s="4" t="s">
        <v>10</v>
      </c>
      <c r="F70" s="4">
        <v>8</v>
      </c>
      <c r="G70" s="4">
        <v>70000</v>
      </c>
      <c r="H70" s="4">
        <v>560000</v>
      </c>
      <c r="I70" s="45" t="s">
        <v>77</v>
      </c>
    </row>
    <row r="71" spans="2:9" x14ac:dyDescent="0.25">
      <c r="B71" s="5">
        <v>45324</v>
      </c>
      <c r="C71" s="6" t="s">
        <v>11</v>
      </c>
      <c r="D71" s="6" t="s">
        <v>23</v>
      </c>
      <c r="E71" s="6" t="s">
        <v>13</v>
      </c>
      <c r="F71" s="6">
        <v>6</v>
      </c>
      <c r="G71" s="6">
        <v>50000</v>
      </c>
      <c r="H71" s="6">
        <v>300000</v>
      </c>
      <c r="I71" s="82">
        <f>SUM(H70:H94)</f>
        <v>9920000</v>
      </c>
    </row>
    <row r="72" spans="2:9" x14ac:dyDescent="0.25">
      <c r="B72" s="3">
        <v>45325</v>
      </c>
      <c r="C72" s="4" t="s">
        <v>14</v>
      </c>
      <c r="D72" s="4" t="s">
        <v>15</v>
      </c>
      <c r="E72" s="4" t="s">
        <v>16</v>
      </c>
      <c r="F72" s="4">
        <v>10</v>
      </c>
      <c r="G72" s="4">
        <v>20000</v>
      </c>
      <c r="H72" s="4">
        <v>200000</v>
      </c>
      <c r="I72" s="82"/>
    </row>
    <row r="73" spans="2:9" x14ac:dyDescent="0.25">
      <c r="B73" s="5">
        <v>45326</v>
      </c>
      <c r="C73" s="6" t="s">
        <v>17</v>
      </c>
      <c r="D73" s="6" t="s">
        <v>9</v>
      </c>
      <c r="E73" s="6" t="s">
        <v>19</v>
      </c>
      <c r="F73" s="6">
        <v>20</v>
      </c>
      <c r="G73" s="6">
        <v>30000</v>
      </c>
      <c r="H73" s="6">
        <v>600000</v>
      </c>
      <c r="I73" s="82"/>
    </row>
    <row r="74" spans="2:9" x14ac:dyDescent="0.25">
      <c r="B74" s="3">
        <v>45327</v>
      </c>
      <c r="C74" s="4" t="s">
        <v>8</v>
      </c>
      <c r="D74" s="4" t="s">
        <v>21</v>
      </c>
      <c r="E74" s="4" t="s">
        <v>10</v>
      </c>
      <c r="F74" s="4">
        <v>4</v>
      </c>
      <c r="G74" s="4">
        <v>70000</v>
      </c>
      <c r="H74" s="4">
        <v>280000</v>
      </c>
      <c r="I74" s="82"/>
    </row>
    <row r="75" spans="2:9" x14ac:dyDescent="0.25">
      <c r="B75" s="5">
        <v>45328</v>
      </c>
      <c r="C75" s="6" t="s">
        <v>22</v>
      </c>
      <c r="D75" s="6" t="s">
        <v>23</v>
      </c>
      <c r="E75" s="6" t="s">
        <v>13</v>
      </c>
      <c r="F75" s="6">
        <v>9</v>
      </c>
      <c r="G75" s="6">
        <v>50000</v>
      </c>
      <c r="H75" s="6">
        <v>450000</v>
      </c>
      <c r="I75" s="82"/>
    </row>
    <row r="76" spans="2:9" x14ac:dyDescent="0.25">
      <c r="B76" s="3">
        <v>45329</v>
      </c>
      <c r="C76" s="4" t="s">
        <v>11</v>
      </c>
      <c r="D76" s="4" t="s">
        <v>21</v>
      </c>
      <c r="E76" s="4" t="s">
        <v>16</v>
      </c>
      <c r="F76" s="4">
        <v>5</v>
      </c>
      <c r="G76" s="4">
        <v>20000</v>
      </c>
      <c r="H76" s="4">
        <v>100000</v>
      </c>
      <c r="I76" s="82"/>
    </row>
    <row r="77" spans="2:9" x14ac:dyDescent="0.25">
      <c r="B77" s="5">
        <v>45330</v>
      </c>
      <c r="C77" s="6" t="s">
        <v>8</v>
      </c>
      <c r="D77" s="6" t="s">
        <v>23</v>
      </c>
      <c r="E77" s="6" t="s">
        <v>19</v>
      </c>
      <c r="F77" s="6">
        <v>15</v>
      </c>
      <c r="G77" s="6">
        <v>30000</v>
      </c>
      <c r="H77" s="6">
        <v>450000</v>
      </c>
      <c r="I77" s="82"/>
    </row>
    <row r="78" spans="2:9" x14ac:dyDescent="0.25">
      <c r="B78" s="3">
        <v>45331</v>
      </c>
      <c r="C78" s="4" t="s">
        <v>17</v>
      </c>
      <c r="D78" s="4" t="s">
        <v>15</v>
      </c>
      <c r="E78" s="4" t="s">
        <v>10</v>
      </c>
      <c r="F78" s="4">
        <v>7</v>
      </c>
      <c r="G78" s="4">
        <v>70000</v>
      </c>
      <c r="H78" s="4">
        <v>490000</v>
      </c>
      <c r="I78" s="82"/>
    </row>
    <row r="79" spans="2:9" x14ac:dyDescent="0.25">
      <c r="B79" s="5">
        <v>45332</v>
      </c>
      <c r="C79" s="6" t="s">
        <v>20</v>
      </c>
      <c r="D79" s="6" t="s">
        <v>18</v>
      </c>
      <c r="E79" s="6" t="s">
        <v>13</v>
      </c>
      <c r="F79" s="6">
        <v>11</v>
      </c>
      <c r="G79" s="6">
        <v>50000</v>
      </c>
      <c r="H79" s="6">
        <v>550000</v>
      </c>
      <c r="I79" s="82"/>
    </row>
    <row r="80" spans="2:9" x14ac:dyDescent="0.25">
      <c r="B80" s="3">
        <v>45333</v>
      </c>
      <c r="C80" s="4" t="s">
        <v>22</v>
      </c>
      <c r="D80" s="4" t="s">
        <v>9</v>
      </c>
      <c r="E80" s="4" t="s">
        <v>16</v>
      </c>
      <c r="F80" s="4">
        <v>12</v>
      </c>
      <c r="G80" s="4">
        <v>20000</v>
      </c>
      <c r="H80" s="4">
        <v>240000</v>
      </c>
      <c r="I80" s="82"/>
    </row>
    <row r="81" spans="2:9" x14ac:dyDescent="0.25">
      <c r="B81" s="5">
        <v>45334</v>
      </c>
      <c r="C81" s="6" t="s">
        <v>11</v>
      </c>
      <c r="D81" s="6" t="s">
        <v>9</v>
      </c>
      <c r="E81" s="6" t="s">
        <v>19</v>
      </c>
      <c r="F81" s="6">
        <v>10</v>
      </c>
      <c r="G81" s="6">
        <v>30000</v>
      </c>
      <c r="H81" s="6">
        <v>300000</v>
      </c>
      <c r="I81" s="82"/>
    </row>
    <row r="82" spans="2:9" x14ac:dyDescent="0.25">
      <c r="B82" s="3">
        <v>45335</v>
      </c>
      <c r="C82" s="4" t="s">
        <v>14</v>
      </c>
      <c r="D82" s="4" t="s">
        <v>12</v>
      </c>
      <c r="E82" s="4" t="s">
        <v>10</v>
      </c>
      <c r="F82" s="4">
        <v>9</v>
      </c>
      <c r="G82" s="4">
        <v>70000</v>
      </c>
      <c r="H82" s="4">
        <v>630000</v>
      </c>
      <c r="I82" s="82"/>
    </row>
    <row r="83" spans="2:9" x14ac:dyDescent="0.25">
      <c r="B83" s="5">
        <v>45336</v>
      </c>
      <c r="C83" s="6" t="s">
        <v>17</v>
      </c>
      <c r="D83" s="6" t="s">
        <v>15</v>
      </c>
      <c r="E83" s="6" t="s">
        <v>13</v>
      </c>
      <c r="F83" s="6">
        <v>8</v>
      </c>
      <c r="G83" s="6">
        <v>50000</v>
      </c>
      <c r="H83" s="6">
        <v>400000</v>
      </c>
      <c r="I83" s="82"/>
    </row>
    <row r="84" spans="2:9" x14ac:dyDescent="0.25">
      <c r="B84" s="3">
        <v>45337</v>
      </c>
      <c r="C84" s="4" t="s">
        <v>20</v>
      </c>
      <c r="D84" s="4" t="s">
        <v>18</v>
      </c>
      <c r="E84" s="4" t="s">
        <v>16</v>
      </c>
      <c r="F84" s="4">
        <v>11</v>
      </c>
      <c r="G84" s="4">
        <v>20000</v>
      </c>
      <c r="H84" s="4">
        <v>220000</v>
      </c>
      <c r="I84" s="82"/>
    </row>
    <row r="85" spans="2:9" x14ac:dyDescent="0.25">
      <c r="B85" s="5">
        <v>45338</v>
      </c>
      <c r="C85" s="6" t="s">
        <v>8</v>
      </c>
      <c r="D85" s="6" t="s">
        <v>21</v>
      </c>
      <c r="E85" s="6" t="s">
        <v>19</v>
      </c>
      <c r="F85" s="6">
        <v>14</v>
      </c>
      <c r="G85" s="6">
        <v>30000</v>
      </c>
      <c r="H85" s="6">
        <v>420000</v>
      </c>
      <c r="I85" s="82"/>
    </row>
    <row r="86" spans="2:9" x14ac:dyDescent="0.25">
      <c r="B86" s="3">
        <v>45339</v>
      </c>
      <c r="C86" s="4" t="s">
        <v>11</v>
      </c>
      <c r="D86" s="4" t="s">
        <v>23</v>
      </c>
      <c r="E86" s="4" t="s">
        <v>10</v>
      </c>
      <c r="F86" s="4">
        <v>10</v>
      </c>
      <c r="G86" s="4">
        <v>70000</v>
      </c>
      <c r="H86" s="4">
        <v>700000</v>
      </c>
      <c r="I86" s="82"/>
    </row>
    <row r="87" spans="2:9" x14ac:dyDescent="0.25">
      <c r="B87" s="5">
        <v>45340</v>
      </c>
      <c r="C87" s="6" t="s">
        <v>14</v>
      </c>
      <c r="D87" s="6" t="s">
        <v>15</v>
      </c>
      <c r="E87" s="6" t="s">
        <v>13</v>
      </c>
      <c r="F87" s="6">
        <v>9</v>
      </c>
      <c r="G87" s="6">
        <v>50000</v>
      </c>
      <c r="H87" s="6">
        <v>450000</v>
      </c>
      <c r="I87" s="82"/>
    </row>
    <row r="88" spans="2:9" x14ac:dyDescent="0.25">
      <c r="B88" s="3">
        <v>45341</v>
      </c>
      <c r="C88" s="4" t="s">
        <v>17</v>
      </c>
      <c r="D88" s="4" t="s">
        <v>18</v>
      </c>
      <c r="E88" s="4" t="s">
        <v>16</v>
      </c>
      <c r="F88" s="4">
        <v>13</v>
      </c>
      <c r="G88" s="4">
        <v>20000</v>
      </c>
      <c r="H88" s="4">
        <v>260000</v>
      </c>
      <c r="I88" s="82"/>
    </row>
    <row r="89" spans="2:9" x14ac:dyDescent="0.25">
      <c r="B89" s="5">
        <v>45342</v>
      </c>
      <c r="C89" s="6" t="s">
        <v>20</v>
      </c>
      <c r="D89" s="6" t="s">
        <v>21</v>
      </c>
      <c r="E89" s="6" t="s">
        <v>19</v>
      </c>
      <c r="F89" s="6">
        <v>8</v>
      </c>
      <c r="G89" s="6">
        <v>30000</v>
      </c>
      <c r="H89" s="6">
        <v>240000</v>
      </c>
      <c r="I89" s="82"/>
    </row>
    <row r="90" spans="2:9" x14ac:dyDescent="0.25">
      <c r="B90" s="3">
        <v>45343</v>
      </c>
      <c r="C90" s="4" t="s">
        <v>22</v>
      </c>
      <c r="D90" s="4" t="s">
        <v>23</v>
      </c>
      <c r="E90" s="4" t="s">
        <v>10</v>
      </c>
      <c r="F90" s="4">
        <v>12</v>
      </c>
      <c r="G90" s="4">
        <v>70000</v>
      </c>
      <c r="H90" s="4">
        <v>840000</v>
      </c>
      <c r="I90" s="82"/>
    </row>
    <row r="91" spans="2:9" x14ac:dyDescent="0.25">
      <c r="B91" s="5">
        <v>45344</v>
      </c>
      <c r="C91" s="6" t="s">
        <v>11</v>
      </c>
      <c r="D91" s="6" t="s">
        <v>15</v>
      </c>
      <c r="E91" s="6" t="s">
        <v>13</v>
      </c>
      <c r="F91" s="6">
        <v>7</v>
      </c>
      <c r="G91" s="6">
        <v>50000</v>
      </c>
      <c r="H91" s="6">
        <v>350000</v>
      </c>
      <c r="I91" s="82"/>
    </row>
    <row r="92" spans="2:9" x14ac:dyDescent="0.25">
      <c r="B92" s="3">
        <v>45345</v>
      </c>
      <c r="C92" s="4" t="s">
        <v>14</v>
      </c>
      <c r="D92" s="4" t="s">
        <v>18</v>
      </c>
      <c r="E92" s="4" t="s">
        <v>16</v>
      </c>
      <c r="F92" s="4">
        <v>9</v>
      </c>
      <c r="G92" s="4">
        <v>20000</v>
      </c>
      <c r="H92" s="4">
        <v>180000</v>
      </c>
      <c r="I92" s="82"/>
    </row>
    <row r="93" spans="2:9" x14ac:dyDescent="0.25">
      <c r="B93" s="5">
        <v>45346</v>
      </c>
      <c r="C93" s="6" t="s">
        <v>8</v>
      </c>
      <c r="D93" s="6" t="s">
        <v>9</v>
      </c>
      <c r="E93" s="6" t="s">
        <v>19</v>
      </c>
      <c r="F93" s="6">
        <v>12</v>
      </c>
      <c r="G93" s="6">
        <v>30000</v>
      </c>
      <c r="H93" s="6">
        <v>360000</v>
      </c>
      <c r="I93" s="82"/>
    </row>
    <row r="94" spans="2:9" x14ac:dyDescent="0.25">
      <c r="B94" s="3">
        <v>45347</v>
      </c>
      <c r="C94" s="4" t="s">
        <v>20</v>
      </c>
      <c r="D94" s="4" t="s">
        <v>12</v>
      </c>
      <c r="E94" s="4" t="s">
        <v>10</v>
      </c>
      <c r="F94" s="4">
        <v>5</v>
      </c>
      <c r="G94" s="4">
        <v>70000</v>
      </c>
      <c r="H94" s="4">
        <v>350000</v>
      </c>
      <c r="I94" s="82"/>
    </row>
    <row r="95" spans="2:9" x14ac:dyDescent="0.25">
      <c r="B95" s="5">
        <v>45352</v>
      </c>
      <c r="C95" s="6" t="s">
        <v>22</v>
      </c>
      <c r="D95" s="6" t="s">
        <v>9</v>
      </c>
      <c r="E95" s="6" t="s">
        <v>10</v>
      </c>
      <c r="F95" s="6">
        <v>12</v>
      </c>
      <c r="G95" s="6">
        <v>70000</v>
      </c>
      <c r="H95" s="6">
        <v>840000</v>
      </c>
      <c r="I95" s="45" t="s">
        <v>79</v>
      </c>
    </row>
    <row r="96" spans="2:9" x14ac:dyDescent="0.25">
      <c r="B96" s="3">
        <v>45353</v>
      </c>
      <c r="C96" s="4" t="s">
        <v>11</v>
      </c>
      <c r="D96" s="4" t="s">
        <v>9</v>
      </c>
      <c r="E96" s="4" t="s">
        <v>13</v>
      </c>
      <c r="F96" s="4">
        <v>8</v>
      </c>
      <c r="G96" s="4">
        <v>50000</v>
      </c>
      <c r="H96" s="4">
        <v>400000</v>
      </c>
      <c r="I96" s="82">
        <f>SUM(H95:H120)</f>
        <v>10000000</v>
      </c>
    </row>
    <row r="97" spans="2:9" x14ac:dyDescent="0.25">
      <c r="B97" s="5">
        <v>45354</v>
      </c>
      <c r="C97" s="6" t="s">
        <v>14</v>
      </c>
      <c r="D97" s="6" t="s">
        <v>21</v>
      </c>
      <c r="E97" s="6" t="s">
        <v>16</v>
      </c>
      <c r="F97" s="6">
        <v>7</v>
      </c>
      <c r="G97" s="6">
        <v>20000</v>
      </c>
      <c r="H97" s="6">
        <v>140000</v>
      </c>
      <c r="I97" s="82"/>
    </row>
    <row r="98" spans="2:9" x14ac:dyDescent="0.25">
      <c r="B98" s="3">
        <v>45355</v>
      </c>
      <c r="C98" s="4" t="s">
        <v>17</v>
      </c>
      <c r="D98" s="4" t="s">
        <v>23</v>
      </c>
      <c r="E98" s="4" t="s">
        <v>19</v>
      </c>
      <c r="F98" s="4">
        <v>9</v>
      </c>
      <c r="G98" s="4">
        <v>30000</v>
      </c>
      <c r="H98" s="4">
        <v>270000</v>
      </c>
      <c r="I98" s="82"/>
    </row>
    <row r="99" spans="2:9" x14ac:dyDescent="0.25">
      <c r="B99" s="5">
        <v>45356</v>
      </c>
      <c r="C99" s="6" t="s">
        <v>20</v>
      </c>
      <c r="D99" s="6" t="s">
        <v>21</v>
      </c>
      <c r="E99" s="6" t="s">
        <v>10</v>
      </c>
      <c r="F99" s="6">
        <v>6</v>
      </c>
      <c r="G99" s="6">
        <v>70000</v>
      </c>
      <c r="H99" s="6">
        <v>420000</v>
      </c>
      <c r="I99" s="82"/>
    </row>
    <row r="100" spans="2:9" x14ac:dyDescent="0.25">
      <c r="B100" s="3">
        <v>45357</v>
      </c>
      <c r="C100" s="4" t="s">
        <v>8</v>
      </c>
      <c r="D100" s="4" t="s">
        <v>23</v>
      </c>
      <c r="E100" s="4" t="s">
        <v>13</v>
      </c>
      <c r="F100" s="4">
        <v>10</v>
      </c>
      <c r="G100" s="4">
        <v>50000</v>
      </c>
      <c r="H100" s="4">
        <v>500000</v>
      </c>
      <c r="I100" s="82"/>
    </row>
    <row r="101" spans="2:9" x14ac:dyDescent="0.25">
      <c r="B101" s="5">
        <v>45358</v>
      </c>
      <c r="C101" s="6" t="s">
        <v>11</v>
      </c>
      <c r="D101" s="6" t="s">
        <v>15</v>
      </c>
      <c r="E101" s="6" t="s">
        <v>16</v>
      </c>
      <c r="F101" s="6">
        <v>8</v>
      </c>
      <c r="G101" s="6">
        <v>20000</v>
      </c>
      <c r="H101" s="6">
        <v>160000</v>
      </c>
      <c r="I101" s="82"/>
    </row>
    <row r="102" spans="2:9" x14ac:dyDescent="0.25">
      <c r="B102" s="3">
        <v>45359</v>
      </c>
      <c r="C102" s="4" t="s">
        <v>8</v>
      </c>
      <c r="D102" s="4" t="s">
        <v>18</v>
      </c>
      <c r="E102" s="4" t="s">
        <v>19</v>
      </c>
      <c r="F102" s="4">
        <v>13</v>
      </c>
      <c r="G102" s="4">
        <v>30000</v>
      </c>
      <c r="H102" s="4">
        <v>390000</v>
      </c>
      <c r="I102" s="82"/>
    </row>
    <row r="103" spans="2:9" x14ac:dyDescent="0.25">
      <c r="B103" s="5">
        <v>45360</v>
      </c>
      <c r="C103" s="6" t="s">
        <v>17</v>
      </c>
      <c r="D103" s="6" t="s">
        <v>9</v>
      </c>
      <c r="E103" s="6" t="s">
        <v>10</v>
      </c>
      <c r="F103" s="6">
        <v>9</v>
      </c>
      <c r="G103" s="6">
        <v>70000</v>
      </c>
      <c r="H103" s="6">
        <v>630000</v>
      </c>
      <c r="I103" s="82"/>
    </row>
    <row r="104" spans="2:9" x14ac:dyDescent="0.25">
      <c r="B104" s="3">
        <v>45361</v>
      </c>
      <c r="C104" s="4" t="s">
        <v>20</v>
      </c>
      <c r="D104" s="4" t="s">
        <v>15</v>
      </c>
      <c r="E104" s="4" t="s">
        <v>13</v>
      </c>
      <c r="F104" s="4">
        <v>5</v>
      </c>
      <c r="G104" s="4">
        <v>50000</v>
      </c>
      <c r="H104" s="4">
        <v>250000</v>
      </c>
      <c r="I104" s="82"/>
    </row>
    <row r="105" spans="2:9" x14ac:dyDescent="0.25">
      <c r="B105" s="5">
        <v>45362</v>
      </c>
      <c r="C105" s="6" t="s">
        <v>22</v>
      </c>
      <c r="D105" s="6" t="s">
        <v>12</v>
      </c>
      <c r="E105" s="6" t="s">
        <v>16</v>
      </c>
      <c r="F105" s="6">
        <v>11</v>
      </c>
      <c r="G105" s="6">
        <v>20000</v>
      </c>
      <c r="H105" s="6">
        <v>220000</v>
      </c>
      <c r="I105" s="82"/>
    </row>
    <row r="106" spans="2:9" x14ac:dyDescent="0.25">
      <c r="B106" s="3">
        <v>45363</v>
      </c>
      <c r="C106" s="4" t="s">
        <v>11</v>
      </c>
      <c r="D106" s="4" t="s">
        <v>15</v>
      </c>
      <c r="E106" s="4" t="s">
        <v>19</v>
      </c>
      <c r="F106" s="4">
        <v>14</v>
      </c>
      <c r="G106" s="4">
        <v>30000</v>
      </c>
      <c r="H106" s="4">
        <v>420000</v>
      </c>
      <c r="I106" s="82"/>
    </row>
    <row r="107" spans="2:9" x14ac:dyDescent="0.25">
      <c r="B107" s="5">
        <v>45364</v>
      </c>
      <c r="C107" s="6" t="s">
        <v>14</v>
      </c>
      <c r="D107" s="6" t="s">
        <v>18</v>
      </c>
      <c r="E107" s="6" t="s">
        <v>10</v>
      </c>
      <c r="F107" s="6">
        <v>10</v>
      </c>
      <c r="G107" s="6">
        <v>70000</v>
      </c>
      <c r="H107" s="6">
        <v>700000</v>
      </c>
      <c r="I107" s="82"/>
    </row>
    <row r="108" spans="2:9" x14ac:dyDescent="0.25">
      <c r="B108" s="3">
        <v>45365</v>
      </c>
      <c r="C108" s="4" t="s">
        <v>17</v>
      </c>
      <c r="D108" s="4" t="s">
        <v>21</v>
      </c>
      <c r="E108" s="4" t="s">
        <v>13</v>
      </c>
      <c r="F108" s="4">
        <v>6</v>
      </c>
      <c r="G108" s="4">
        <v>50000</v>
      </c>
      <c r="H108" s="4">
        <v>300000</v>
      </c>
      <c r="I108" s="82"/>
    </row>
    <row r="109" spans="2:9" x14ac:dyDescent="0.25">
      <c r="B109" s="5">
        <v>45366</v>
      </c>
      <c r="C109" s="6" t="s">
        <v>8</v>
      </c>
      <c r="D109" s="6" t="s">
        <v>23</v>
      </c>
      <c r="E109" s="6" t="s">
        <v>16</v>
      </c>
      <c r="F109" s="6">
        <v>8</v>
      </c>
      <c r="G109" s="6">
        <v>20000</v>
      </c>
      <c r="H109" s="6">
        <v>160000</v>
      </c>
      <c r="I109" s="82"/>
    </row>
    <row r="110" spans="2:9" x14ac:dyDescent="0.25">
      <c r="B110" s="3">
        <v>45367</v>
      </c>
      <c r="C110" s="4" t="s">
        <v>22</v>
      </c>
      <c r="D110" s="4" t="s">
        <v>15</v>
      </c>
      <c r="E110" s="4" t="s">
        <v>19</v>
      </c>
      <c r="F110" s="4">
        <v>12</v>
      </c>
      <c r="G110" s="4">
        <v>30000</v>
      </c>
      <c r="H110" s="4">
        <v>360000</v>
      </c>
      <c r="I110" s="82"/>
    </row>
    <row r="111" spans="2:9" x14ac:dyDescent="0.25">
      <c r="B111" s="5">
        <v>45368</v>
      </c>
      <c r="C111" s="6" t="s">
        <v>11</v>
      </c>
      <c r="D111" s="6" t="s">
        <v>18</v>
      </c>
      <c r="E111" s="6" t="s">
        <v>10</v>
      </c>
      <c r="F111" s="6">
        <v>9</v>
      </c>
      <c r="G111" s="6">
        <v>70000</v>
      </c>
      <c r="H111" s="6">
        <v>630000</v>
      </c>
      <c r="I111" s="82"/>
    </row>
    <row r="112" spans="2:9" x14ac:dyDescent="0.25">
      <c r="B112" s="3">
        <v>45369</v>
      </c>
      <c r="C112" s="4" t="s">
        <v>8</v>
      </c>
      <c r="D112" s="4" t="s">
        <v>12</v>
      </c>
      <c r="E112" s="4" t="s">
        <v>13</v>
      </c>
      <c r="F112" s="4">
        <v>7</v>
      </c>
      <c r="G112" s="4">
        <v>50000</v>
      </c>
      <c r="H112" s="4">
        <v>350000</v>
      </c>
      <c r="I112" s="82"/>
    </row>
    <row r="113" spans="2:9" x14ac:dyDescent="0.25">
      <c r="B113" s="5">
        <v>45370</v>
      </c>
      <c r="C113" s="6" t="s">
        <v>17</v>
      </c>
      <c r="D113" s="6" t="s">
        <v>15</v>
      </c>
      <c r="E113" s="6" t="s">
        <v>16</v>
      </c>
      <c r="F113" s="6">
        <v>14</v>
      </c>
      <c r="G113" s="6">
        <v>20000</v>
      </c>
      <c r="H113" s="6">
        <v>280000</v>
      </c>
      <c r="I113" s="82"/>
    </row>
    <row r="114" spans="2:9" x14ac:dyDescent="0.25">
      <c r="B114" s="3">
        <v>45371</v>
      </c>
      <c r="C114" s="4" t="s">
        <v>20</v>
      </c>
      <c r="D114" s="4" t="s">
        <v>18</v>
      </c>
      <c r="E114" s="4" t="s">
        <v>19</v>
      </c>
      <c r="F114" s="4">
        <v>8</v>
      </c>
      <c r="G114" s="4">
        <v>30000</v>
      </c>
      <c r="H114" s="4">
        <v>240000</v>
      </c>
      <c r="I114" s="82"/>
    </row>
    <row r="115" spans="2:9" x14ac:dyDescent="0.25">
      <c r="B115" s="5">
        <v>45372</v>
      </c>
      <c r="C115" s="6" t="s">
        <v>22</v>
      </c>
      <c r="D115" s="6" t="s">
        <v>21</v>
      </c>
      <c r="E115" s="6" t="s">
        <v>10</v>
      </c>
      <c r="F115" s="6">
        <v>11</v>
      </c>
      <c r="G115" s="6">
        <v>70000</v>
      </c>
      <c r="H115" s="6">
        <v>770000</v>
      </c>
      <c r="I115" s="82"/>
    </row>
    <row r="116" spans="2:9" x14ac:dyDescent="0.25">
      <c r="B116" s="3">
        <v>45373</v>
      </c>
      <c r="C116" s="4" t="s">
        <v>8</v>
      </c>
      <c r="D116" s="4" t="s">
        <v>23</v>
      </c>
      <c r="E116" s="4" t="s">
        <v>13</v>
      </c>
      <c r="F116" s="4">
        <v>5</v>
      </c>
      <c r="G116" s="4">
        <v>50000</v>
      </c>
      <c r="H116" s="4">
        <v>250000</v>
      </c>
      <c r="I116" s="82"/>
    </row>
    <row r="117" spans="2:9" x14ac:dyDescent="0.25">
      <c r="B117" s="5">
        <v>45374</v>
      </c>
      <c r="C117" s="6" t="s">
        <v>14</v>
      </c>
      <c r="D117" s="6" t="s">
        <v>15</v>
      </c>
      <c r="E117" s="6" t="s">
        <v>16</v>
      </c>
      <c r="F117" s="6">
        <v>10</v>
      </c>
      <c r="G117" s="6">
        <v>20000</v>
      </c>
      <c r="H117" s="6">
        <v>200000</v>
      </c>
      <c r="I117" s="82"/>
    </row>
    <row r="118" spans="2:9" x14ac:dyDescent="0.25">
      <c r="B118" s="3">
        <v>45375</v>
      </c>
      <c r="C118" s="4" t="s">
        <v>17</v>
      </c>
      <c r="D118" s="4" t="s">
        <v>18</v>
      </c>
      <c r="E118" s="4" t="s">
        <v>19</v>
      </c>
      <c r="F118" s="4">
        <v>9</v>
      </c>
      <c r="G118" s="4">
        <v>30000</v>
      </c>
      <c r="H118" s="4">
        <v>270000</v>
      </c>
      <c r="I118" s="82"/>
    </row>
    <row r="119" spans="2:9" x14ac:dyDescent="0.25">
      <c r="B119" s="5">
        <v>45376</v>
      </c>
      <c r="C119" s="6" t="s">
        <v>20</v>
      </c>
      <c r="D119" s="6" t="s">
        <v>23</v>
      </c>
      <c r="E119" s="6" t="s">
        <v>10</v>
      </c>
      <c r="F119" s="6">
        <v>10</v>
      </c>
      <c r="G119" s="6">
        <v>70000</v>
      </c>
      <c r="H119" s="6">
        <v>700000</v>
      </c>
      <c r="I119" s="82"/>
    </row>
    <row r="120" spans="2:9" x14ac:dyDescent="0.25">
      <c r="B120" s="3">
        <v>45381</v>
      </c>
      <c r="C120" s="4" t="s">
        <v>8</v>
      </c>
      <c r="D120" s="4" t="s">
        <v>18</v>
      </c>
      <c r="E120" s="4" t="s">
        <v>19</v>
      </c>
      <c r="F120" s="4">
        <v>5</v>
      </c>
      <c r="G120" s="4">
        <v>30000</v>
      </c>
      <c r="H120" s="4">
        <v>150000</v>
      </c>
      <c r="I120" s="82"/>
    </row>
    <row r="121" spans="2:9" ht="23.25" x14ac:dyDescent="0.25">
      <c r="B121" s="76" t="s">
        <v>25</v>
      </c>
      <c r="C121" s="76"/>
      <c r="D121" s="76"/>
      <c r="E121" s="76"/>
      <c r="F121" s="7">
        <f>SUM(F45:F120)</f>
        <v>685</v>
      </c>
      <c r="G121" s="8">
        <f>SUM(G45:G120)</f>
        <v>3300000</v>
      </c>
      <c r="H121" s="8">
        <f>SUM(H45:H120)</f>
        <v>28670000</v>
      </c>
      <c r="I121" s="58">
        <f>SUM(I46+I71+I96)</f>
        <v>28670000</v>
      </c>
    </row>
    <row r="126" spans="2:9" x14ac:dyDescent="0.25">
      <c r="C126" s="96" t="s">
        <v>5</v>
      </c>
      <c r="D126" s="96"/>
      <c r="E126" s="96"/>
      <c r="F126" s="96"/>
      <c r="G126" s="96"/>
    </row>
    <row r="127" spans="2:9" x14ac:dyDescent="0.25">
      <c r="C127" s="2" t="s">
        <v>4</v>
      </c>
      <c r="D127" s="2" t="s">
        <v>69</v>
      </c>
      <c r="E127" s="2" t="s">
        <v>78</v>
      </c>
      <c r="F127" s="2" t="s">
        <v>71</v>
      </c>
      <c r="G127" s="65" t="s">
        <v>25</v>
      </c>
    </row>
    <row r="128" spans="2:9" x14ac:dyDescent="0.25">
      <c r="C128" s="66" t="s">
        <v>10</v>
      </c>
      <c r="D128" s="6">
        <f>COUNTIF(E45:E69,E45)</f>
        <v>7</v>
      </c>
      <c r="E128" s="6">
        <f>COUNTIF(E70:E94,E70)</f>
        <v>7</v>
      </c>
      <c r="F128" s="6">
        <f>COUNTIF(E95:E120,E95)</f>
        <v>7</v>
      </c>
      <c r="G128" s="69">
        <f>SUM(D128:F128)</f>
        <v>21</v>
      </c>
    </row>
    <row r="129" spans="3:8" x14ac:dyDescent="0.25">
      <c r="C129" s="67" t="s">
        <v>13</v>
      </c>
      <c r="D129" s="32">
        <f>COUNTIF(E44:E68,E46)</f>
        <v>6</v>
      </c>
      <c r="E129" s="68">
        <f>COUNTIF(E70:E94,E71)</f>
        <v>6</v>
      </c>
      <c r="F129" s="68">
        <f>COUNTIF(E95:E120,E96)</f>
        <v>6</v>
      </c>
      <c r="G129" s="65">
        <f t="shared" ref="G129:G131" si="0">SUM(D129:F129)</f>
        <v>18</v>
      </c>
      <c r="H129" s="100" t="s">
        <v>96</v>
      </c>
    </row>
    <row r="130" spans="3:8" x14ac:dyDescent="0.25">
      <c r="C130" s="66" t="s">
        <v>16</v>
      </c>
      <c r="D130" s="6">
        <f>COUNTIF(E45:E69,E47)</f>
        <v>6</v>
      </c>
      <c r="E130" s="6">
        <f>COUNTIF(E70:E93,E72)</f>
        <v>6</v>
      </c>
      <c r="F130" s="6">
        <f>COUNTIF(E97:E120,E101)</f>
        <v>6</v>
      </c>
      <c r="G130" s="69">
        <f t="shared" si="0"/>
        <v>18</v>
      </c>
      <c r="H130" s="100"/>
    </row>
    <row r="131" spans="3:8" x14ac:dyDescent="0.25">
      <c r="C131" s="67" t="s">
        <v>19</v>
      </c>
      <c r="D131" s="32">
        <f>COUNTIF(E45:E69,E48)</f>
        <v>6</v>
      </c>
      <c r="E131" s="68">
        <f>COUNTIF(E70:E94,E73)</f>
        <v>6</v>
      </c>
      <c r="F131" s="68">
        <f>COUNTIF(E96:E120,E102)</f>
        <v>7</v>
      </c>
      <c r="G131" s="65">
        <f t="shared" si="0"/>
        <v>19</v>
      </c>
    </row>
    <row r="132" spans="3:8" x14ac:dyDescent="0.25">
      <c r="C132" s="97" t="s">
        <v>25</v>
      </c>
      <c r="D132" s="98"/>
      <c r="E132" s="98"/>
      <c r="F132" s="99"/>
      <c r="G132" s="69">
        <f>SUM(G128:G131)</f>
        <v>76</v>
      </c>
    </row>
  </sheetData>
  <mergeCells count="19">
    <mergeCell ref="C126:G126"/>
    <mergeCell ref="C132:F132"/>
    <mergeCell ref="H129:H130"/>
    <mergeCell ref="B42:H43"/>
    <mergeCell ref="I46:I69"/>
    <mergeCell ref="I71:I94"/>
    <mergeCell ref="I96:I120"/>
    <mergeCell ref="B121:E121"/>
    <mergeCell ref="S8:X8"/>
    <mergeCell ref="S9:X9"/>
    <mergeCell ref="T25:U25"/>
    <mergeCell ref="B36:F37"/>
    <mergeCell ref="B2:L4"/>
    <mergeCell ref="B25:C25"/>
    <mergeCell ref="A8:F8"/>
    <mergeCell ref="A9:F9"/>
    <mergeCell ref="J8:O8"/>
    <mergeCell ref="J9:O9"/>
    <mergeCell ref="K25:L25"/>
  </mergeCells>
  <phoneticPr fontId="22" type="noConversion"/>
  <conditionalFormatting sqref="G30:G32">
    <cfRule type="cellIs" dxfId="0" priority="1" operator="equal">
      <formula>"Profit"</formula>
    </cfRule>
  </conditionalFormatting>
  <pageMargins left="0.7" right="0.7" top="0.75" bottom="0.75" header="0.3" footer="0.3"/>
  <pageSetup orientation="portrait" r:id="rId1"/>
  <ignoredErrors>
    <ignoredError sqref="D12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E469-0900-4B2F-B46C-46C997055928}">
  <dimension ref="B3:J21"/>
  <sheetViews>
    <sheetView tabSelected="1" topLeftCell="D1" workbookViewId="0">
      <selection activeCell="H47" sqref="H47"/>
    </sheetView>
  </sheetViews>
  <sheetFormatPr defaultRowHeight="15" x14ac:dyDescent="0.25"/>
  <cols>
    <col min="2" max="2" width="13.28515625" customWidth="1"/>
    <col min="3" max="3" width="16.42578125" bestFit="1" customWidth="1"/>
    <col min="4" max="4" width="17.7109375" bestFit="1" customWidth="1"/>
    <col min="5" max="5" width="17.28515625" bestFit="1" customWidth="1"/>
  </cols>
  <sheetData>
    <row r="3" spans="2:10" x14ac:dyDescent="0.25">
      <c r="B3" s="101" t="s">
        <v>82</v>
      </c>
      <c r="C3" s="101"/>
      <c r="D3" s="101"/>
      <c r="E3" s="101"/>
      <c r="F3" s="101"/>
      <c r="G3" s="101"/>
      <c r="H3" s="101"/>
      <c r="I3" s="101"/>
      <c r="J3" s="101"/>
    </row>
    <row r="4" spans="2:10" x14ac:dyDescent="0.25">
      <c r="B4" s="101"/>
      <c r="C4" s="101"/>
      <c r="D4" s="101"/>
      <c r="E4" s="101"/>
      <c r="F4" s="101"/>
      <c r="G4" s="101"/>
      <c r="H4" s="101"/>
      <c r="I4" s="101"/>
      <c r="J4" s="101"/>
    </row>
    <row r="5" spans="2:10" x14ac:dyDescent="0.25">
      <c r="B5" s="101"/>
      <c r="C5" s="101"/>
      <c r="D5" s="101"/>
      <c r="E5" s="101"/>
      <c r="F5" s="101"/>
      <c r="G5" s="101"/>
      <c r="H5" s="101"/>
      <c r="I5" s="101"/>
      <c r="J5" s="101"/>
    </row>
    <row r="8" spans="2:10" ht="15.75" x14ac:dyDescent="0.25">
      <c r="B8" s="102" t="s">
        <v>83</v>
      </c>
      <c r="C8" s="102"/>
      <c r="D8" s="102"/>
      <c r="E8" s="102"/>
    </row>
    <row r="9" spans="2:10" ht="15.75" x14ac:dyDescent="0.25">
      <c r="B9" s="49" t="s">
        <v>84</v>
      </c>
      <c r="C9" s="49" t="s">
        <v>73</v>
      </c>
      <c r="D9" s="49" t="s">
        <v>85</v>
      </c>
      <c r="E9" s="49" t="s">
        <v>86</v>
      </c>
    </row>
    <row r="10" spans="2:10" ht="15.75" x14ac:dyDescent="0.25">
      <c r="B10" s="63" t="s">
        <v>76</v>
      </c>
      <c r="C10" s="64">
        <v>9288500</v>
      </c>
      <c r="D10" s="64">
        <v>8750000</v>
      </c>
      <c r="E10" s="64">
        <f>D10-C10</f>
        <v>-538500</v>
      </c>
    </row>
    <row r="11" spans="2:10" ht="15.75" x14ac:dyDescent="0.25">
      <c r="B11" s="47" t="s">
        <v>77</v>
      </c>
      <c r="C11" s="61">
        <v>9744300</v>
      </c>
      <c r="D11" s="61">
        <v>9920000</v>
      </c>
      <c r="E11" s="61">
        <f t="shared" ref="E11:E21" si="0">D11-C11</f>
        <v>175700</v>
      </c>
    </row>
    <row r="12" spans="2:10" ht="15.75" x14ac:dyDescent="0.25">
      <c r="B12" s="63" t="s">
        <v>79</v>
      </c>
      <c r="C12" s="64">
        <v>8904700</v>
      </c>
      <c r="D12" s="64">
        <v>10000000</v>
      </c>
      <c r="E12" s="64">
        <f t="shared" si="0"/>
        <v>1095300</v>
      </c>
    </row>
    <row r="13" spans="2:10" ht="15.75" x14ac:dyDescent="0.25">
      <c r="B13" s="47" t="s">
        <v>87</v>
      </c>
      <c r="C13" s="61">
        <v>7345200</v>
      </c>
      <c r="D13" s="61">
        <v>7957400</v>
      </c>
      <c r="E13" s="61">
        <f t="shared" si="0"/>
        <v>612200</v>
      </c>
    </row>
    <row r="14" spans="2:10" ht="15.75" x14ac:dyDescent="0.25">
      <c r="B14" s="63" t="s">
        <v>88</v>
      </c>
      <c r="C14" s="64">
        <v>8987000</v>
      </c>
      <c r="D14" s="64">
        <v>9876500</v>
      </c>
      <c r="E14" s="64">
        <f t="shared" si="0"/>
        <v>889500</v>
      </c>
    </row>
    <row r="15" spans="2:10" ht="15.75" x14ac:dyDescent="0.25">
      <c r="B15" s="47" t="s">
        <v>89</v>
      </c>
      <c r="C15" s="61">
        <v>5215400</v>
      </c>
      <c r="D15" s="61">
        <v>516400</v>
      </c>
      <c r="E15" s="61">
        <f>D15-C15</f>
        <v>-4699000</v>
      </c>
    </row>
    <row r="16" spans="2:10" ht="15.75" x14ac:dyDescent="0.25">
      <c r="B16" s="63" t="s">
        <v>90</v>
      </c>
      <c r="C16" s="64">
        <v>9976500</v>
      </c>
      <c r="D16" s="64">
        <v>11543600</v>
      </c>
      <c r="E16" s="64">
        <f t="shared" si="0"/>
        <v>1567100</v>
      </c>
    </row>
    <row r="17" spans="2:5" ht="15.75" x14ac:dyDescent="0.25">
      <c r="B17" s="47" t="s">
        <v>91</v>
      </c>
      <c r="C17" s="61">
        <v>7976700</v>
      </c>
      <c r="D17" s="61">
        <v>8087900</v>
      </c>
      <c r="E17" s="61">
        <f t="shared" si="0"/>
        <v>111200</v>
      </c>
    </row>
    <row r="18" spans="2:5" ht="15.75" x14ac:dyDescent="0.25">
      <c r="B18" s="63" t="s">
        <v>92</v>
      </c>
      <c r="C18" s="64">
        <v>9879000</v>
      </c>
      <c r="D18" s="64">
        <v>9969800</v>
      </c>
      <c r="E18" s="64">
        <f t="shared" si="0"/>
        <v>90800</v>
      </c>
    </row>
    <row r="19" spans="2:5" ht="15.75" x14ac:dyDescent="0.25">
      <c r="B19" s="47" t="s">
        <v>93</v>
      </c>
      <c r="C19" s="61">
        <v>6234800</v>
      </c>
      <c r="D19" s="62">
        <v>7024000</v>
      </c>
      <c r="E19" s="61">
        <f t="shared" si="0"/>
        <v>789200</v>
      </c>
    </row>
    <row r="20" spans="2:5" ht="15.75" x14ac:dyDescent="0.25">
      <c r="B20" s="63" t="s">
        <v>94</v>
      </c>
      <c r="C20" s="64">
        <v>4534800</v>
      </c>
      <c r="D20" s="64">
        <v>4809300</v>
      </c>
      <c r="E20" s="64">
        <f t="shared" si="0"/>
        <v>274500</v>
      </c>
    </row>
    <row r="21" spans="2:5" ht="15.75" x14ac:dyDescent="0.25">
      <c r="B21" s="47" t="s">
        <v>95</v>
      </c>
      <c r="C21" s="61">
        <v>8348700</v>
      </c>
      <c r="D21" s="61">
        <v>8834800</v>
      </c>
      <c r="E21" s="61">
        <f t="shared" si="0"/>
        <v>486100</v>
      </c>
    </row>
  </sheetData>
  <mergeCells count="2">
    <mergeCell ref="B3:J5"/>
    <mergeCell ref="B8:E8"/>
  </mergeCells>
  <phoneticPr fontId="2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 BADHON DAS</dc:creator>
  <cp:lastModifiedBy>nasif uddin</cp:lastModifiedBy>
  <dcterms:created xsi:type="dcterms:W3CDTF">2015-06-05T18:17:20Z</dcterms:created>
  <dcterms:modified xsi:type="dcterms:W3CDTF">2024-10-05T05:49:56Z</dcterms:modified>
</cp:coreProperties>
</file>