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D:\datascience\railway accidents\revised\Combined\"/>
    </mc:Choice>
  </mc:AlternateContent>
  <xr:revisionPtr revIDLastSave="0" documentId="13_ncr:1_{15761FD4-D308-41DC-81AF-6C5C2255FB43}" xr6:coauthVersionLast="36" xr6:coauthVersionMax="36" xr10:uidLastSave="{00000000-0000-0000-0000-000000000000}"/>
  <bookViews>
    <workbookView xWindow="0" yWindow="0" windowWidth="14380" windowHeight="4070" firstSheet="1" activeTab="6" xr2:uid="{00000000-000D-0000-FFFF-FFFF00000000}"/>
  </bookViews>
  <sheets>
    <sheet name="Annual Distribution" sheetId="6" r:id="rId1"/>
    <sheet name="Accident Types" sheetId="7" r:id="rId2"/>
    <sheet name="YWDAT" sheetId="8" state="hidden" r:id="rId3"/>
    <sheet name="Location of Accidents" sheetId="9" r:id="rId4"/>
    <sheet name="Type of Line" sheetId="13" r:id="rId5"/>
    <sheet name="Season" sheetId="10" r:id="rId6"/>
    <sheet name="Types of Train" sheetId="11" r:id="rId7"/>
    <sheet name="Passenager Trains" sheetId="14" state="hidden" r:id="rId8"/>
    <sheet name="Signal Defects" sheetId="12" r:id="rId9"/>
    <sheet name="Mechanical Causes " sheetId="15" r:id="rId10"/>
    <sheet name="Cost of Damage" sheetId="16" r:id="rId11"/>
    <sheet name="Severity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A4" i="13" s="1"/>
  <c r="A5" i="13" s="1"/>
  <c r="A6" i="13" s="1"/>
  <c r="A7" i="13" s="1"/>
  <c r="A3" i="10" l="1"/>
  <c r="A4" i="10" s="1"/>
  <c r="A5" i="10" s="1"/>
  <c r="A6" i="10" s="1"/>
  <c r="A7" i="10" s="1"/>
  <c r="B4" i="12" l="1"/>
  <c r="B3" i="12"/>
  <c r="B5" i="12"/>
  <c r="B6" i="12"/>
  <c r="B7" i="12"/>
  <c r="B2" i="12"/>
  <c r="A3" i="12"/>
  <c r="A4" i="12" s="1"/>
  <c r="A5" i="12" s="1"/>
  <c r="A6" i="12" s="1"/>
  <c r="A7" i="12" s="1"/>
  <c r="B3" i="15"/>
  <c r="B4" i="15"/>
  <c r="B5" i="15"/>
  <c r="B6" i="15"/>
  <c r="B7" i="15"/>
  <c r="B2" i="15"/>
  <c r="A3" i="15"/>
  <c r="A4" i="15" s="1"/>
  <c r="A5" i="15" s="1"/>
  <c r="A6" i="15" s="1"/>
  <c r="A7" i="15" s="1"/>
  <c r="B3" i="7"/>
  <c r="B4" i="7"/>
  <c r="B5" i="7"/>
  <c r="B6" i="7"/>
  <c r="B7" i="7"/>
  <c r="B2" i="7"/>
  <c r="B3" i="17" l="1"/>
  <c r="B4" i="17" s="1"/>
  <c r="B5" i="17" s="1"/>
  <c r="B6" i="17" s="1"/>
  <c r="B7" i="17" s="1"/>
  <c r="A3" i="16"/>
  <c r="A4" i="16" s="1"/>
  <c r="A5" i="16" s="1"/>
  <c r="A6" i="16" s="1"/>
  <c r="A7" i="16" s="1"/>
  <c r="E12" i="14"/>
  <c r="E15" i="14"/>
  <c r="E16" i="14"/>
  <c r="E17" i="14"/>
  <c r="E18" i="14"/>
  <c r="E20" i="14"/>
  <c r="D21" i="14"/>
  <c r="E6" i="14" s="1"/>
  <c r="A6" i="11"/>
  <c r="A7" i="11" s="1"/>
  <c r="A3" i="9"/>
  <c r="A4" i="9" s="1"/>
  <c r="A5" i="9" s="1"/>
  <c r="A6" i="9" s="1"/>
  <c r="A7" i="9" s="1"/>
  <c r="D6" i="8"/>
  <c r="D7" i="8" s="1"/>
  <c r="D8" i="8" s="1"/>
  <c r="D9" i="8" s="1"/>
  <c r="D10" i="8" s="1"/>
  <c r="E3" i="14" l="1"/>
  <c r="E13" i="14"/>
  <c r="E5" i="14"/>
  <c r="E4" i="14"/>
  <c r="E19" i="14"/>
  <c r="E11" i="14"/>
  <c r="E10" i="14"/>
  <c r="E9" i="14"/>
  <c r="E8" i="14"/>
  <c r="E7" i="14"/>
  <c r="E14" i="14"/>
  <c r="A3" i="7" l="1"/>
  <c r="A4" i="7" s="1"/>
  <c r="A5" i="7" s="1"/>
  <c r="A6" i="7" s="1"/>
  <c r="A7" i="7" s="1"/>
  <c r="A3" i="6"/>
  <c r="A4" i="6" s="1"/>
  <c r="A5" i="6" s="1"/>
  <c r="A6" i="6" s="1"/>
  <c r="A7" i="6" s="1"/>
</calcChain>
</file>

<file path=xl/sharedStrings.xml><?xml version="1.0" encoding="utf-8"?>
<sst xmlns="http://schemas.openxmlformats.org/spreadsheetml/2006/main" count="95" uniqueCount="70">
  <si>
    <t>Sr No</t>
  </si>
  <si>
    <t>Year</t>
  </si>
  <si>
    <t>No of Accidents</t>
  </si>
  <si>
    <t xml:space="preserve">  </t>
  </si>
  <si>
    <t>Derailments</t>
  </si>
  <si>
    <t>Collisions</t>
  </si>
  <si>
    <t>Collisions at LC</t>
  </si>
  <si>
    <t>Fire Accidents</t>
  </si>
  <si>
    <t xml:space="preserve">Overshooting </t>
  </si>
  <si>
    <t>Total</t>
  </si>
  <si>
    <t>Percentage</t>
  </si>
  <si>
    <t>Accidents at Track</t>
  </si>
  <si>
    <t>Accidents in Station Limits</t>
  </si>
  <si>
    <t>Branch Line</t>
  </si>
  <si>
    <t>Main Line</t>
  </si>
  <si>
    <t xml:space="preserve">Month </t>
  </si>
  <si>
    <t>Winter</t>
  </si>
  <si>
    <t>Spring</t>
  </si>
  <si>
    <t>Summer</t>
  </si>
  <si>
    <t>Autam</t>
  </si>
  <si>
    <t>Lalamusa Express</t>
  </si>
  <si>
    <t>Tezgam</t>
  </si>
  <si>
    <t>Millat Express</t>
  </si>
  <si>
    <t>Sandal Express</t>
  </si>
  <si>
    <t>Islamabad Express</t>
  </si>
  <si>
    <t>Awam Express</t>
  </si>
  <si>
    <t xml:space="preserve"> Pakistan Express</t>
  </si>
  <si>
    <t>Mehr Express</t>
  </si>
  <si>
    <t>Hazara Express</t>
  </si>
  <si>
    <t>Khybermail</t>
  </si>
  <si>
    <t>Rawal Express</t>
  </si>
  <si>
    <t>Subak Kharam</t>
  </si>
  <si>
    <t>Kohat Express</t>
  </si>
  <si>
    <t>Rawalpindi Passenger</t>
  </si>
  <si>
    <t>Jaffar Expess</t>
  </si>
  <si>
    <t>Rahman Baba</t>
  </si>
  <si>
    <t>Green Line</t>
  </si>
  <si>
    <t>Mianwali Express</t>
  </si>
  <si>
    <t>Cause Damge to PR</t>
  </si>
  <si>
    <t>Cost of Damage</t>
  </si>
  <si>
    <t>No Damge to PR</t>
  </si>
  <si>
    <t>No of Deaths</t>
  </si>
  <si>
    <t>No of Injuries</t>
  </si>
  <si>
    <r>
      <t xml:space="preserve"> </t>
    </r>
    <r>
      <rPr>
        <sz val="10"/>
        <rFont val="Times New Roman"/>
        <family val="1"/>
      </rPr>
      <t>Wear and Tear of Wheel</t>
    </r>
  </si>
  <si>
    <t xml:space="preserve">
Fresh breakage of buffer rod of leading coach
</t>
  </si>
  <si>
    <r>
      <rPr>
        <sz val="10"/>
        <rFont val="Times New Roman"/>
        <family val="1"/>
      </rPr>
      <t>Bolster spring of suspension broken</t>
    </r>
    <r>
      <rPr>
        <b/>
        <sz val="10"/>
        <rFont val="Times New Roman"/>
        <family val="1"/>
      </rPr>
      <t xml:space="preserve">
</t>
    </r>
  </si>
  <si>
    <r>
      <t xml:space="preserve"> </t>
    </r>
    <r>
      <rPr>
        <sz val="10"/>
        <rFont val="Times New Roman"/>
        <family val="1"/>
      </rPr>
      <t xml:space="preserve"> Failure of axle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of wagon</t>
    </r>
  </si>
  <si>
    <t>Brake block of dead locomotive  fallen down in points and broken the point</t>
  </si>
  <si>
    <t>Pivot pin of coach broken</t>
  </si>
  <si>
    <t xml:space="preserve">  Spring of shackle  broken</t>
  </si>
  <si>
    <t xml:space="preserve">Broken hanger bolt  </t>
  </si>
  <si>
    <t>Hot axle</t>
  </si>
  <si>
    <t>Bent Axle</t>
  </si>
  <si>
    <t>Warm Box</t>
  </si>
  <si>
    <t xml:space="preserve">Low buffer height </t>
  </si>
  <si>
    <t>Shifted Springs</t>
  </si>
  <si>
    <t xml:space="preserve">Fresh Breakage of axle box </t>
  </si>
  <si>
    <t>Short Circuits</t>
  </si>
  <si>
    <t>Power Supply Problems</t>
  </si>
  <si>
    <t>Mechanical Failures</t>
  </si>
  <si>
    <t>Environmental Factors:</t>
  </si>
  <si>
    <t>Human Error</t>
  </si>
  <si>
    <t>Age and Infrastructure Condition</t>
  </si>
  <si>
    <t>Point Gaping</t>
  </si>
  <si>
    <t>No of accidents</t>
  </si>
  <si>
    <t xml:space="preserve">No Casualties </t>
  </si>
  <si>
    <t xml:space="preserve">Casualties </t>
  </si>
  <si>
    <t>Passenager_train</t>
  </si>
  <si>
    <t>Other Train</t>
  </si>
  <si>
    <t>Goods_Train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</si>
</sst>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u/>
      <sz val="11"/>
      <color rgb="FF0463C1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</font>
    <font>
      <b/>
      <sz val="11"/>
      <name val="Calibri"/>
      <family val="2"/>
    </font>
    <font>
      <sz val="11"/>
      <name val="Times New Roman"/>
      <family val="1"/>
    </font>
    <font>
      <sz val="11"/>
      <name val="Calibri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top"/>
      <protection locked="0"/>
    </xf>
    <xf numFmtId="0" fontId="9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vertical="top"/>
    </xf>
    <xf numFmtId="0" fontId="5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Fill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0" fillId="0" borderId="0" xfId="0" applyAlignment="1"/>
    <xf numFmtId="0" fontId="4" fillId="0" borderId="2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</cellXfs>
  <cellStyles count="3">
    <cellStyle name="Hyperlink" xfId="1" xr:uid="{00000000-0005-0000-0000-000000000000}"/>
    <cellStyle name="Normal" xfId="0" builtinId="0"/>
    <cellStyle name="Normal 2" xfId="2" xr:uid="{62D160D4-18D7-4669-B6AB-A01469F91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Distribution of Accidents Types in Rawalpindi Divisions of PR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YWDAT!$E$4</c:f>
              <c:strCache>
                <c:ptCount val="1"/>
                <c:pt idx="0">
                  <c:v>Derailments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YWDAT!$E$5:$E$10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4-4CA2-A64E-65CCCEA5CC38}"/>
            </c:ext>
          </c:extLst>
        </c:ser>
        <c:ser>
          <c:idx val="1"/>
          <c:order val="1"/>
          <c:tx>
            <c:strRef>
              <c:f>YWDAT!$F$4</c:f>
              <c:strCache>
                <c:ptCount val="1"/>
                <c:pt idx="0">
                  <c:v>Collisions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YWDAT!$F$5:$F$10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4-4CA2-A64E-65CCCEA5CC38}"/>
            </c:ext>
          </c:extLst>
        </c:ser>
        <c:ser>
          <c:idx val="2"/>
          <c:order val="2"/>
          <c:tx>
            <c:strRef>
              <c:f>YWDAT!$G$4</c:f>
              <c:strCache>
                <c:ptCount val="1"/>
                <c:pt idx="0">
                  <c:v>Collisions at 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YWDAT!$G$5:$G$10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4-4CA2-A64E-65CCCEA5CC38}"/>
            </c:ext>
          </c:extLst>
        </c:ser>
        <c:ser>
          <c:idx val="3"/>
          <c:order val="3"/>
          <c:tx>
            <c:strRef>
              <c:f>YWDAT!$H$4</c:f>
              <c:strCache>
                <c:ptCount val="1"/>
                <c:pt idx="0">
                  <c:v>Fire Accidents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YWDAT!$H$5:$H$10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4-4CA2-A64E-65CCCEA5CC38}"/>
            </c:ext>
          </c:extLst>
        </c:ser>
        <c:ser>
          <c:idx val="4"/>
          <c:order val="4"/>
          <c:tx>
            <c:strRef>
              <c:f>YWDAT!$I$4</c:f>
              <c:strCache>
                <c:ptCount val="1"/>
                <c:pt idx="0">
                  <c:v>Overshooting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YWDAT!$I$5:$I$10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4-4CA2-A64E-65CCCEA5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05576"/>
        <c:axId val="523509496"/>
      </c:barChart>
      <c:catAx>
        <c:axId val="52350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9496"/>
        <c:crosses val="autoZero"/>
        <c:auto val="1"/>
        <c:lblAlgn val="ctr"/>
        <c:lblOffset val="100"/>
        <c:noMultiLvlLbl val="0"/>
      </c:catAx>
      <c:valAx>
        <c:axId val="5235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Accidents</a:t>
            </a:r>
            <a:r>
              <a:rPr lang="en-US" baseline="0"/>
              <a:t> Vs Passenager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'Passenager Trains'!$C$3:$C$20</c:f>
              <c:strCache>
                <c:ptCount val="18"/>
                <c:pt idx="0">
                  <c:v>Awam Express</c:v>
                </c:pt>
                <c:pt idx="1">
                  <c:v>Green Line</c:v>
                </c:pt>
                <c:pt idx="2">
                  <c:v>Hazara Express</c:v>
                </c:pt>
                <c:pt idx="3">
                  <c:v>Islamabad Express</c:v>
                </c:pt>
                <c:pt idx="4">
                  <c:v>Jaffar Expess</c:v>
                </c:pt>
                <c:pt idx="5">
                  <c:v>Khybermail</c:v>
                </c:pt>
                <c:pt idx="6">
                  <c:v>Kohat Express</c:v>
                </c:pt>
                <c:pt idx="7">
                  <c:v>Lalamusa Express</c:v>
                </c:pt>
                <c:pt idx="8">
                  <c:v>Mehr Express</c:v>
                </c:pt>
                <c:pt idx="9">
                  <c:v>Mianwali Express</c:v>
                </c:pt>
                <c:pt idx="10">
                  <c:v>Millat Express</c:v>
                </c:pt>
                <c:pt idx="11">
                  <c:v> Pakistan Express</c:v>
                </c:pt>
                <c:pt idx="12">
                  <c:v>Rahman Baba</c:v>
                </c:pt>
                <c:pt idx="13">
                  <c:v>Rawal Express</c:v>
                </c:pt>
                <c:pt idx="14">
                  <c:v>Rawalpindi Passenger</c:v>
                </c:pt>
                <c:pt idx="15">
                  <c:v>Sandal Express</c:v>
                </c:pt>
                <c:pt idx="16">
                  <c:v>Subak Kharam</c:v>
                </c:pt>
                <c:pt idx="17">
                  <c:v>Tezgam</c:v>
                </c:pt>
              </c:strCache>
            </c:strRef>
          </c:cat>
          <c:val>
            <c:numRef>
              <c:f>'Passenager Trains'!$D$3:$D$20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5-4356-B03F-6EB324EA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0"/>
        <c:axId val="661810968"/>
        <c:axId val="661808672"/>
      </c:barChart>
      <c:catAx>
        <c:axId val="66181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Type of Train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08672"/>
        <c:crosses val="autoZero"/>
        <c:auto val="1"/>
        <c:lblAlgn val="ctr"/>
        <c:lblOffset val="100"/>
        <c:noMultiLvlLbl val="0"/>
      </c:catAx>
      <c:valAx>
        <c:axId val="6618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Accidents vs Passenager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F-42D4-BB9F-E8A7FB083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F-42D4-BB9F-E8A7FB083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F-42D4-BB9F-E8A7FB0836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16-4BF6-9A1D-F268AFFBF6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16-4BF6-9A1D-F268AFFBF6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16-4BF6-9A1D-F268AFFBF6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16-4BF6-9A1D-F268AFFBF6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16-4BF6-9A1D-F268AFFBF6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16-4BF6-9A1D-F268AFFBF6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16-4BF6-9A1D-F268AFFBF6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16-4BF6-9A1D-F268AFFBF65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16-4BF6-9A1D-F268AFFBF65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16-4BF6-9A1D-F268AFFBF65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16-4BF6-9A1D-F268AFFBF65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C16-4BF6-9A1D-F268AFFBF65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C16-4BF6-9A1D-F268AFFBF65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C16-4BF6-9A1D-F268AFFBF65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C16-4BF6-9A1D-F268AFFBF6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'Passenager Trains'!$C$3:$C$20</c:f>
              <c:strCache>
                <c:ptCount val="18"/>
                <c:pt idx="0">
                  <c:v>Awam Express</c:v>
                </c:pt>
                <c:pt idx="1">
                  <c:v>Green Line</c:v>
                </c:pt>
                <c:pt idx="2">
                  <c:v>Hazara Express</c:v>
                </c:pt>
                <c:pt idx="3">
                  <c:v>Islamabad Express</c:v>
                </c:pt>
                <c:pt idx="4">
                  <c:v>Jaffar Expess</c:v>
                </c:pt>
                <c:pt idx="5">
                  <c:v>Khybermail</c:v>
                </c:pt>
                <c:pt idx="6">
                  <c:v>Kohat Express</c:v>
                </c:pt>
                <c:pt idx="7">
                  <c:v>Lalamusa Express</c:v>
                </c:pt>
                <c:pt idx="8">
                  <c:v>Mehr Express</c:v>
                </c:pt>
                <c:pt idx="9">
                  <c:v>Mianwali Express</c:v>
                </c:pt>
                <c:pt idx="10">
                  <c:v>Millat Express</c:v>
                </c:pt>
                <c:pt idx="11">
                  <c:v> Pakistan Express</c:v>
                </c:pt>
                <c:pt idx="12">
                  <c:v>Rahman Baba</c:v>
                </c:pt>
                <c:pt idx="13">
                  <c:v>Rawal Express</c:v>
                </c:pt>
                <c:pt idx="14">
                  <c:v>Rawalpindi Passenger</c:v>
                </c:pt>
                <c:pt idx="15">
                  <c:v>Sandal Express</c:v>
                </c:pt>
                <c:pt idx="16">
                  <c:v>Subak Kharam</c:v>
                </c:pt>
                <c:pt idx="17">
                  <c:v>Tezgam</c:v>
                </c:pt>
              </c:strCache>
            </c:strRef>
          </c:cat>
          <c:val>
            <c:numRef>
              <c:f>'Passenager Trains'!$E$3:$E$20</c:f>
              <c:numCache>
                <c:formatCode>0</c:formatCode>
                <c:ptCount val="18"/>
                <c:pt idx="0">
                  <c:v>3.5087719298245612</c:v>
                </c:pt>
                <c:pt idx="1">
                  <c:v>1.7543859649122806</c:v>
                </c:pt>
                <c:pt idx="2">
                  <c:v>7.0175438596491224</c:v>
                </c:pt>
                <c:pt idx="3">
                  <c:v>5.2631578947368425</c:v>
                </c:pt>
                <c:pt idx="4">
                  <c:v>1.7543859649122806</c:v>
                </c:pt>
                <c:pt idx="5">
                  <c:v>7.0175438596491224</c:v>
                </c:pt>
                <c:pt idx="6">
                  <c:v>12.280701754385966</c:v>
                </c:pt>
                <c:pt idx="7">
                  <c:v>1.7543859649122806</c:v>
                </c:pt>
                <c:pt idx="8">
                  <c:v>8.7719298245614041</c:v>
                </c:pt>
                <c:pt idx="9">
                  <c:v>3.5087719298245612</c:v>
                </c:pt>
                <c:pt idx="10">
                  <c:v>10.526315789473685</c:v>
                </c:pt>
                <c:pt idx="11">
                  <c:v>5.2631578947368425</c:v>
                </c:pt>
                <c:pt idx="12">
                  <c:v>3.5087719298245612</c:v>
                </c:pt>
                <c:pt idx="13">
                  <c:v>3.5087719298245612</c:v>
                </c:pt>
                <c:pt idx="14">
                  <c:v>8.7719298245614041</c:v>
                </c:pt>
                <c:pt idx="15">
                  <c:v>5.2631578947368425</c:v>
                </c:pt>
                <c:pt idx="16">
                  <c:v>3.5087719298245612</c:v>
                </c:pt>
                <c:pt idx="17">
                  <c:v>7.0175438596491224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AF-42D4-BB9F-E8A7FB0836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10</xdr:row>
      <xdr:rowOff>167640</xdr:rowOff>
    </xdr:from>
    <xdr:to>
      <xdr:col>7</xdr:col>
      <xdr:colOff>449580</xdr:colOff>
      <xdr:row>24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1</xdr:row>
      <xdr:rowOff>38100</xdr:rowOff>
    </xdr:from>
    <xdr:to>
      <xdr:col>16</xdr:col>
      <xdr:colOff>243840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A39D3-549A-47DC-8280-6F680C3EC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731520</xdr:colOff>
      <xdr:row>2</xdr:row>
      <xdr:rowOff>137160</xdr:rowOff>
    </xdr:from>
    <xdr:to>
      <xdr:col>17</xdr:col>
      <xdr:colOff>289560</xdr:colOff>
      <xdr:row>23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50A3D-6406-471A-8251-F5EE2A8C8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workbookViewId="0">
      <selection activeCell="D10" sqref="D10"/>
    </sheetView>
  </sheetViews>
  <sheetFormatPr defaultRowHeight="14.5"/>
  <cols>
    <col min="1" max="1" width="7" customWidth="1"/>
    <col min="2" max="2" width="10.81640625" customWidth="1"/>
    <col min="4" max="4" width="18" customWidth="1"/>
  </cols>
  <sheetData>
    <row r="1" spans="1:16" ht="30">
      <c r="A1" s="4" t="s">
        <v>1</v>
      </c>
      <c r="B1" s="4" t="s">
        <v>2</v>
      </c>
    </row>
    <row r="2" spans="1:16" ht="15.5">
      <c r="A2" s="5">
        <v>2016</v>
      </c>
      <c r="B2" s="5">
        <v>37</v>
      </c>
    </row>
    <row r="3" spans="1:16" ht="15.5">
      <c r="A3" s="5">
        <f>A2+1</f>
        <v>2017</v>
      </c>
      <c r="B3" s="5">
        <v>15</v>
      </c>
    </row>
    <row r="4" spans="1:16" ht="15.5">
      <c r="A4" s="5">
        <f t="shared" ref="A4:A6" si="0">A3+1</f>
        <v>2018</v>
      </c>
      <c r="B4" s="5">
        <v>18</v>
      </c>
    </row>
    <row r="5" spans="1:16" ht="15.5">
      <c r="A5" s="5">
        <f t="shared" si="0"/>
        <v>2019</v>
      </c>
      <c r="B5" s="5">
        <v>25</v>
      </c>
    </row>
    <row r="6" spans="1:16" ht="15.5">
      <c r="A6" s="5">
        <f t="shared" si="0"/>
        <v>2020</v>
      </c>
      <c r="B6" s="5">
        <v>19</v>
      </c>
    </row>
    <row r="7" spans="1:16" ht="15.5">
      <c r="A7" s="5">
        <f>A6+1</f>
        <v>2021</v>
      </c>
      <c r="B7" s="5">
        <v>22</v>
      </c>
    </row>
    <row r="10" spans="1:16">
      <c r="P10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7"/>
  <sheetViews>
    <sheetView workbookViewId="0">
      <selection sqref="A1:P1048576"/>
    </sheetView>
  </sheetViews>
  <sheetFormatPr defaultRowHeight="14.5"/>
  <cols>
    <col min="2" max="2" width="43.08984375" customWidth="1"/>
    <col min="3" max="3" width="18.1796875" customWidth="1"/>
  </cols>
  <sheetData>
    <row r="1" spans="1:16" ht="118" thickTop="1" thickBot="1">
      <c r="A1" s="17" t="s">
        <v>1</v>
      </c>
      <c r="B1" s="21" t="s">
        <v>2</v>
      </c>
      <c r="C1" s="45" t="s">
        <v>43</v>
      </c>
      <c r="D1" s="2" t="s">
        <v>44</v>
      </c>
      <c r="E1" s="45" t="s">
        <v>46</v>
      </c>
      <c r="F1" s="45" t="s">
        <v>45</v>
      </c>
      <c r="G1" s="2" t="s">
        <v>47</v>
      </c>
      <c r="H1" s="2" t="s">
        <v>48</v>
      </c>
      <c r="I1" s="3" t="s">
        <v>49</v>
      </c>
      <c r="J1" s="2" t="s">
        <v>50</v>
      </c>
      <c r="K1" s="2" t="s">
        <v>51</v>
      </c>
      <c r="L1" s="2" t="s">
        <v>56</v>
      </c>
      <c r="M1" s="47" t="s">
        <v>52</v>
      </c>
      <c r="N1" s="47" t="s">
        <v>53</v>
      </c>
      <c r="O1" s="48" t="s">
        <v>54</v>
      </c>
      <c r="P1" s="48" t="s">
        <v>55</v>
      </c>
    </row>
    <row r="2" spans="1:16" ht="16" thickTop="1">
      <c r="A2" s="26">
        <v>2016</v>
      </c>
      <c r="B2" s="15">
        <f>SUM(C2:P2)</f>
        <v>9</v>
      </c>
      <c r="C2" s="51">
        <v>1</v>
      </c>
      <c r="D2" s="51">
        <v>1</v>
      </c>
      <c r="E2" s="51">
        <v>1</v>
      </c>
      <c r="F2" s="52">
        <v>2</v>
      </c>
      <c r="G2" s="52">
        <v>0</v>
      </c>
      <c r="H2" s="52">
        <v>0</v>
      </c>
      <c r="I2" s="52">
        <v>1</v>
      </c>
      <c r="J2" s="52">
        <v>0</v>
      </c>
      <c r="K2" s="52">
        <v>0</v>
      </c>
      <c r="L2" s="52">
        <v>1</v>
      </c>
      <c r="M2" s="52">
        <v>0</v>
      </c>
      <c r="N2" s="52">
        <v>0</v>
      </c>
      <c r="O2" s="52">
        <v>1</v>
      </c>
      <c r="P2" s="52">
        <v>1</v>
      </c>
    </row>
    <row r="3" spans="1:16" ht="38.4" customHeight="1">
      <c r="A3" s="27">
        <f>A2+1</f>
        <v>2017</v>
      </c>
      <c r="B3" s="15">
        <f t="shared" ref="B3:B7" si="0">SUM(C3:P3)</f>
        <v>8</v>
      </c>
      <c r="C3" s="52">
        <v>2</v>
      </c>
      <c r="D3" s="52">
        <v>1</v>
      </c>
      <c r="E3" s="52">
        <v>0</v>
      </c>
      <c r="F3" s="52">
        <v>1</v>
      </c>
      <c r="G3" s="52">
        <v>1</v>
      </c>
      <c r="H3" s="52">
        <v>0</v>
      </c>
      <c r="I3" s="52">
        <v>0</v>
      </c>
      <c r="J3" s="52">
        <v>0</v>
      </c>
      <c r="K3" s="52">
        <v>1</v>
      </c>
      <c r="L3" s="52">
        <v>0</v>
      </c>
      <c r="M3" s="52">
        <v>0</v>
      </c>
      <c r="N3" s="52">
        <v>0</v>
      </c>
      <c r="O3" s="52">
        <v>2</v>
      </c>
      <c r="P3" s="52">
        <v>0</v>
      </c>
    </row>
    <row r="4" spans="1:16" ht="23.4" customHeight="1">
      <c r="A4" s="27">
        <f t="shared" ref="A4:A6" si="1">A3+1</f>
        <v>2018</v>
      </c>
      <c r="B4" s="15">
        <f t="shared" si="0"/>
        <v>13</v>
      </c>
      <c r="C4" s="52">
        <v>2</v>
      </c>
      <c r="D4" s="52">
        <v>3</v>
      </c>
      <c r="E4" s="52">
        <v>1</v>
      </c>
      <c r="F4" s="52">
        <v>1</v>
      </c>
      <c r="G4" s="52">
        <v>0</v>
      </c>
      <c r="H4" s="52">
        <v>0</v>
      </c>
      <c r="I4" s="52">
        <v>0</v>
      </c>
      <c r="J4" s="52">
        <v>0</v>
      </c>
      <c r="K4" s="52">
        <v>1</v>
      </c>
      <c r="L4" s="52">
        <v>2</v>
      </c>
      <c r="M4" s="52">
        <v>2</v>
      </c>
      <c r="N4" s="52">
        <v>0</v>
      </c>
      <c r="O4" s="52">
        <v>1</v>
      </c>
      <c r="P4" s="52">
        <v>0</v>
      </c>
    </row>
    <row r="5" spans="1:16" ht="27.65" customHeight="1">
      <c r="A5" s="27">
        <f t="shared" si="1"/>
        <v>2019</v>
      </c>
      <c r="B5" s="15">
        <f t="shared" si="0"/>
        <v>6</v>
      </c>
      <c r="C5" s="52">
        <v>1</v>
      </c>
      <c r="D5" s="52">
        <v>1</v>
      </c>
      <c r="E5" s="52">
        <v>0</v>
      </c>
      <c r="F5" s="52">
        <v>0</v>
      </c>
      <c r="G5" s="52">
        <v>0</v>
      </c>
      <c r="H5" s="52">
        <v>0</v>
      </c>
      <c r="I5" s="52">
        <v>1</v>
      </c>
      <c r="J5" s="52">
        <v>0</v>
      </c>
      <c r="K5" s="52">
        <v>2</v>
      </c>
      <c r="L5" s="52">
        <v>0</v>
      </c>
      <c r="M5" s="52">
        <v>0</v>
      </c>
      <c r="N5" s="52">
        <v>1</v>
      </c>
      <c r="O5" s="52">
        <v>0</v>
      </c>
      <c r="P5" s="52">
        <v>0</v>
      </c>
    </row>
    <row r="6" spans="1:16" ht="19.75" customHeight="1">
      <c r="A6" s="27">
        <f t="shared" si="1"/>
        <v>2020</v>
      </c>
      <c r="B6" s="15">
        <f t="shared" si="0"/>
        <v>12</v>
      </c>
      <c r="C6" s="52">
        <v>1</v>
      </c>
      <c r="D6" s="52">
        <v>0</v>
      </c>
      <c r="E6" s="52">
        <v>0</v>
      </c>
      <c r="F6" s="52">
        <v>2</v>
      </c>
      <c r="G6" s="52">
        <v>0</v>
      </c>
      <c r="H6" s="52">
        <v>1</v>
      </c>
      <c r="I6" s="52">
        <v>0</v>
      </c>
      <c r="J6" s="52">
        <v>1</v>
      </c>
      <c r="K6" s="52">
        <v>1</v>
      </c>
      <c r="L6" s="52">
        <v>3</v>
      </c>
      <c r="M6" s="52">
        <v>1</v>
      </c>
      <c r="N6" s="52">
        <v>0</v>
      </c>
      <c r="O6" s="52">
        <v>1</v>
      </c>
      <c r="P6" s="52">
        <v>1</v>
      </c>
    </row>
    <row r="7" spans="1:16" ht="30" customHeight="1">
      <c r="A7" s="28">
        <f>A6+1</f>
        <v>2021</v>
      </c>
      <c r="B7" s="15">
        <f t="shared" si="0"/>
        <v>9</v>
      </c>
      <c r="C7" s="52">
        <v>1</v>
      </c>
      <c r="D7" s="52">
        <v>1</v>
      </c>
      <c r="E7" s="52">
        <v>1</v>
      </c>
      <c r="F7" s="52">
        <v>0</v>
      </c>
      <c r="G7" s="52">
        <v>1</v>
      </c>
      <c r="H7" s="52">
        <v>0</v>
      </c>
      <c r="I7" s="52">
        <v>0</v>
      </c>
      <c r="J7" s="52">
        <v>0</v>
      </c>
      <c r="K7" s="52">
        <v>0</v>
      </c>
      <c r="L7" s="52">
        <v>1</v>
      </c>
      <c r="M7" s="52">
        <v>0</v>
      </c>
      <c r="N7" s="52">
        <v>0</v>
      </c>
      <c r="O7" s="52">
        <v>3</v>
      </c>
      <c r="P7" s="52">
        <v>1</v>
      </c>
    </row>
    <row r="8" spans="1:16" ht="41.4" customHeight="1">
      <c r="A8" s="44"/>
      <c r="B8" s="2"/>
      <c r="C8" s="43"/>
    </row>
    <row r="9" spans="1:16" ht="18" customHeight="1">
      <c r="A9" s="44"/>
      <c r="B9" s="2"/>
      <c r="C9" s="43"/>
    </row>
    <row r="10" spans="1:16" ht="28.75" customHeight="1">
      <c r="A10" s="44"/>
      <c r="B10" s="3"/>
      <c r="C10" s="43"/>
    </row>
    <row r="11" spans="1:16" ht="25.25" customHeight="1">
      <c r="A11" s="44"/>
      <c r="B11" s="2"/>
      <c r="C11" s="43"/>
    </row>
    <row r="12" spans="1:16" ht="42.65" customHeight="1">
      <c r="A12" s="44"/>
      <c r="B12" s="2"/>
      <c r="C12" s="43"/>
    </row>
    <row r="13" spans="1:16" ht="30.65" customHeight="1">
      <c r="A13" s="44"/>
      <c r="B13" s="2"/>
      <c r="C13" s="43"/>
    </row>
    <row r="14" spans="1:16">
      <c r="A14" s="44"/>
      <c r="B14" s="47"/>
      <c r="C14" s="46"/>
    </row>
    <row r="15" spans="1:16">
      <c r="A15" s="44"/>
      <c r="B15" s="47"/>
      <c r="C15" s="46"/>
    </row>
    <row r="16" spans="1:16">
      <c r="A16" s="44"/>
      <c r="B16" s="48"/>
      <c r="C16" s="46"/>
    </row>
    <row r="17" spans="1:3">
      <c r="A17" s="44"/>
      <c r="B17" s="48"/>
      <c r="C17" s="4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workbookViewId="0">
      <selection sqref="A1:E7"/>
    </sheetView>
  </sheetViews>
  <sheetFormatPr defaultRowHeight="14.5"/>
  <cols>
    <col min="4" max="4" width="15.08984375" customWidth="1"/>
    <col min="5" max="5" width="14.54296875" customWidth="1"/>
    <col min="6" max="6" width="14" customWidth="1"/>
    <col min="7" max="7" width="20.54296875" customWidth="1"/>
    <col min="8" max="8" width="13" customWidth="1"/>
  </cols>
  <sheetData>
    <row r="1" spans="1:6" ht="46" thickTop="1" thickBot="1">
      <c r="A1" s="17" t="s">
        <v>1</v>
      </c>
      <c r="B1" s="25" t="s">
        <v>2</v>
      </c>
      <c r="C1" s="29" t="s">
        <v>40</v>
      </c>
      <c r="D1" s="17" t="s">
        <v>38</v>
      </c>
      <c r="E1" s="17" t="s">
        <v>39</v>
      </c>
    </row>
    <row r="2" spans="1:6" ht="16" thickTop="1">
      <c r="A2" s="15">
        <v>2016</v>
      </c>
      <c r="B2" s="10">
        <v>37</v>
      </c>
      <c r="C2" s="10">
        <v>22</v>
      </c>
      <c r="D2" s="10">
        <v>15</v>
      </c>
      <c r="E2" s="11">
        <v>3951000</v>
      </c>
    </row>
    <row r="3" spans="1:6" ht="15.5">
      <c r="A3" s="6">
        <f>A2+1</f>
        <v>2017</v>
      </c>
      <c r="B3" s="5">
        <v>15</v>
      </c>
      <c r="C3" s="5">
        <v>9</v>
      </c>
      <c r="D3" s="5">
        <v>6</v>
      </c>
      <c r="E3" s="7">
        <v>742000</v>
      </c>
    </row>
    <row r="4" spans="1:6" ht="15.5">
      <c r="A4" s="6">
        <f t="shared" ref="A4:A6" si="0">A3+1</f>
        <v>2018</v>
      </c>
      <c r="B4" s="5">
        <v>18</v>
      </c>
      <c r="C4" s="5">
        <v>10</v>
      </c>
      <c r="D4" s="5">
        <v>8</v>
      </c>
      <c r="E4" s="7">
        <v>11837000</v>
      </c>
    </row>
    <row r="5" spans="1:6" ht="15.5">
      <c r="A5" s="6">
        <f t="shared" si="0"/>
        <v>2019</v>
      </c>
      <c r="B5" s="5">
        <v>25</v>
      </c>
      <c r="C5" s="5">
        <v>14</v>
      </c>
      <c r="D5" s="5">
        <v>11</v>
      </c>
      <c r="E5" s="7">
        <v>4168000</v>
      </c>
    </row>
    <row r="6" spans="1:6" ht="15.5">
      <c r="A6" s="6">
        <f t="shared" si="0"/>
        <v>2020</v>
      </c>
      <c r="B6" s="5">
        <v>19</v>
      </c>
      <c r="C6" s="5">
        <v>12</v>
      </c>
      <c r="D6" s="5">
        <v>7</v>
      </c>
      <c r="E6" s="7">
        <v>6681000</v>
      </c>
    </row>
    <row r="7" spans="1:6" ht="15.5">
      <c r="A7" s="6">
        <f>A6+1</f>
        <v>2021</v>
      </c>
      <c r="B7" s="5">
        <v>22</v>
      </c>
      <c r="C7" s="5">
        <v>7</v>
      </c>
      <c r="D7" s="5">
        <v>15</v>
      </c>
      <c r="E7" s="7">
        <v>22001000</v>
      </c>
    </row>
    <row r="9" spans="1:6" ht="16" thickBot="1">
      <c r="B9" s="38"/>
      <c r="C9" s="39"/>
      <c r="D9" s="5"/>
      <c r="E9" s="5"/>
      <c r="F9" s="5"/>
    </row>
    <row r="10" spans="1:6" ht="16.5" thickTop="1" thickBot="1">
      <c r="B10" s="66"/>
      <c r="C10" s="67"/>
      <c r="D10" s="16"/>
      <c r="E10" s="22"/>
      <c r="F10" s="22"/>
    </row>
    <row r="11" spans="1:6" ht="15" thickTop="1"/>
    <row r="13" spans="1:6" ht="15" thickBot="1"/>
    <row r="14" spans="1:6" ht="16" thickTop="1" thickBot="1">
      <c r="B14" s="17"/>
      <c r="C14" s="17"/>
      <c r="D14" s="25"/>
    </row>
    <row r="15" spans="1:6" ht="16" thickTop="1">
      <c r="B15" s="18"/>
      <c r="C15" s="15"/>
      <c r="D15" s="10"/>
    </row>
    <row r="16" spans="1:6" ht="15.5">
      <c r="B16" s="19"/>
      <c r="C16" s="42"/>
      <c r="D16" s="5"/>
    </row>
    <row r="17" spans="2:5" ht="15.5">
      <c r="B17" s="19"/>
      <c r="C17" s="42"/>
      <c r="D17" s="5"/>
    </row>
    <row r="18" spans="2:5" ht="15.5">
      <c r="B18" s="19"/>
      <c r="C18" s="42"/>
      <c r="D18" s="5"/>
    </row>
    <row r="19" spans="2:5" ht="15.5">
      <c r="B19" s="19"/>
      <c r="C19" s="42"/>
      <c r="D19" s="5"/>
    </row>
    <row r="20" spans="2:5" ht="15.5">
      <c r="B20" s="19"/>
      <c r="C20" s="42"/>
      <c r="D20" s="5"/>
    </row>
    <row r="21" spans="2:5" ht="16" thickBot="1">
      <c r="B21" s="38"/>
      <c r="C21" s="39"/>
      <c r="D21" s="5"/>
      <c r="E21" s="7"/>
    </row>
    <row r="22" spans="2:5" ht="16.75" customHeight="1" thickTop="1" thickBot="1">
      <c r="B22" s="66"/>
      <c r="C22" s="67"/>
      <c r="D22" s="16"/>
      <c r="E22" s="23"/>
    </row>
    <row r="23" spans="2:5" ht="15" thickTop="1"/>
  </sheetData>
  <mergeCells count="2">
    <mergeCell ref="B10:C1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"/>
  <sheetViews>
    <sheetView workbookViewId="0">
      <selection activeCell="E1" sqref="E1"/>
    </sheetView>
  </sheetViews>
  <sheetFormatPr defaultRowHeight="14.5"/>
  <cols>
    <col min="4" max="4" width="15.08984375" customWidth="1"/>
    <col min="5" max="5" width="14" customWidth="1"/>
    <col min="6" max="7" width="8.7265625" style="65"/>
    <col min="8" max="8" width="13.81640625" customWidth="1"/>
  </cols>
  <sheetData>
    <row r="1" spans="1:7" ht="46" thickTop="1" thickBot="1">
      <c r="A1" s="17" t="s">
        <v>0</v>
      </c>
      <c r="B1" s="25" t="s">
        <v>1</v>
      </c>
      <c r="C1" s="29" t="s">
        <v>2</v>
      </c>
      <c r="D1" s="29" t="s">
        <v>65</v>
      </c>
      <c r="E1" s="29" t="s">
        <v>66</v>
      </c>
      <c r="F1" s="59" t="s">
        <v>41</v>
      </c>
      <c r="G1" s="60" t="s">
        <v>42</v>
      </c>
    </row>
    <row r="2" spans="1:7" ht="16" thickTop="1">
      <c r="A2" s="18">
        <v>1</v>
      </c>
      <c r="B2" s="15">
        <v>2016</v>
      </c>
      <c r="C2" s="10">
        <v>37</v>
      </c>
      <c r="D2" s="10">
        <v>30</v>
      </c>
      <c r="E2" s="10">
        <v>7</v>
      </c>
      <c r="F2" s="61">
        <v>12</v>
      </c>
      <c r="G2" s="62">
        <v>26</v>
      </c>
    </row>
    <row r="3" spans="1:7" ht="15.5">
      <c r="A3" s="19">
        <v>2</v>
      </c>
      <c r="B3" s="6">
        <f>B2+1</f>
        <v>2017</v>
      </c>
      <c r="C3" s="5">
        <v>15</v>
      </c>
      <c r="D3" s="5">
        <v>10</v>
      </c>
      <c r="E3" s="5">
        <v>5</v>
      </c>
      <c r="F3" s="63">
        <v>6</v>
      </c>
      <c r="G3" s="64">
        <v>9</v>
      </c>
    </row>
    <row r="4" spans="1:7" ht="15.5">
      <c r="A4" s="19">
        <v>3</v>
      </c>
      <c r="B4" s="6">
        <f t="shared" ref="B4:B6" si="0">B3+1</f>
        <v>2018</v>
      </c>
      <c r="C4" s="5">
        <v>18</v>
      </c>
      <c r="D4" s="5">
        <v>16</v>
      </c>
      <c r="E4" s="5">
        <v>2</v>
      </c>
      <c r="F4" s="63">
        <v>1</v>
      </c>
      <c r="G4" s="64">
        <v>0</v>
      </c>
    </row>
    <row r="5" spans="1:7" ht="15.5">
      <c r="A5" s="19">
        <v>4</v>
      </c>
      <c r="B5" s="6">
        <f t="shared" si="0"/>
        <v>2019</v>
      </c>
      <c r="C5" s="5">
        <v>25</v>
      </c>
      <c r="D5" s="5">
        <v>16</v>
      </c>
      <c r="E5" s="5">
        <v>9</v>
      </c>
      <c r="F5" s="63">
        <v>5</v>
      </c>
      <c r="G5" s="64">
        <v>10</v>
      </c>
    </row>
    <row r="6" spans="1:7" ht="15.5">
      <c r="A6" s="19">
        <v>5</v>
      </c>
      <c r="B6" s="6">
        <f t="shared" si="0"/>
        <v>2020</v>
      </c>
      <c r="C6" s="5">
        <v>19</v>
      </c>
      <c r="D6" s="5">
        <v>14</v>
      </c>
      <c r="E6" s="5">
        <v>5</v>
      </c>
      <c r="F6" s="63">
        <v>5</v>
      </c>
      <c r="G6" s="64">
        <v>2</v>
      </c>
    </row>
    <row r="7" spans="1:7" ht="15.5">
      <c r="A7" s="19">
        <v>6</v>
      </c>
      <c r="B7" s="6">
        <f>B6+1</f>
        <v>2021</v>
      </c>
      <c r="C7" s="5">
        <v>22</v>
      </c>
      <c r="D7" s="5">
        <v>18</v>
      </c>
      <c r="E7" s="5">
        <v>4</v>
      </c>
      <c r="F7" s="63">
        <v>4</v>
      </c>
      <c r="G7" s="64">
        <v>6</v>
      </c>
    </row>
    <row r="8" spans="1:7" ht="15.5">
      <c r="F8" s="63"/>
      <c r="G8" s="64"/>
    </row>
    <row r="9" spans="1:7" ht="15.5">
      <c r="B9" s="38"/>
      <c r="C9" s="39"/>
      <c r="D9" s="5"/>
      <c r="E9" s="5"/>
    </row>
    <row r="12" spans="1:7" ht="15" thickBot="1"/>
    <row r="13" spans="1:7" ht="16" thickTop="1" thickBot="1">
      <c r="B13" s="17"/>
      <c r="C13" s="25"/>
      <c r="D13" s="29"/>
      <c r="E13" s="17"/>
    </row>
    <row r="14" spans="1:7" ht="16" thickTop="1">
      <c r="B14" s="18"/>
      <c r="C14" s="15"/>
      <c r="D14" s="10"/>
      <c r="E14" s="10"/>
    </row>
    <row r="15" spans="1:7" ht="15.5">
      <c r="B15" s="19"/>
      <c r="C15" s="42"/>
      <c r="D15" s="5"/>
      <c r="E15" s="5"/>
    </row>
    <row r="16" spans="1:7" ht="15.5">
      <c r="B16" s="19"/>
      <c r="C16" s="42"/>
      <c r="D16" s="5"/>
      <c r="E16" s="5"/>
    </row>
    <row r="17" spans="2:5" ht="15.5">
      <c r="B17" s="19"/>
      <c r="C17" s="42"/>
      <c r="D17" s="5"/>
      <c r="E17" s="5"/>
    </row>
    <row r="18" spans="2:5" ht="15.5">
      <c r="B18" s="19"/>
      <c r="C18" s="42"/>
      <c r="D18" s="5"/>
      <c r="E18" s="5"/>
    </row>
    <row r="19" spans="2:5" ht="15.5">
      <c r="B19" s="19"/>
      <c r="C19" s="42"/>
      <c r="D19" s="5"/>
      <c r="E19" s="5"/>
    </row>
    <row r="20" spans="2:5" ht="15.5">
      <c r="B20" s="38"/>
      <c r="C20" s="39"/>
      <c r="D20" s="5"/>
      <c r="E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11" sqref="F11"/>
    </sheetView>
  </sheetViews>
  <sheetFormatPr defaultRowHeight="14.5"/>
  <cols>
    <col min="1" max="1" width="17.6328125" customWidth="1"/>
    <col min="4" max="4" width="15.08984375" customWidth="1"/>
    <col min="5" max="5" width="15.6328125" customWidth="1"/>
    <col min="6" max="6" width="17" customWidth="1"/>
    <col min="7" max="7" width="24.54296875" customWidth="1"/>
    <col min="9" max="10" width="15.54296875" customWidth="1"/>
  </cols>
  <sheetData>
    <row r="1" spans="1:7" ht="45">
      <c r="A1" s="4" t="s">
        <v>1</v>
      </c>
      <c r="B1" s="4" t="s">
        <v>64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ht="15.5">
      <c r="A2" s="5">
        <v>2016</v>
      </c>
      <c r="B2" s="5">
        <f t="shared" ref="B2:B7" si="0">SUM(C2+D2+E2+F2+G2)</f>
        <v>37</v>
      </c>
      <c r="C2" s="5">
        <v>15</v>
      </c>
      <c r="D2" s="5">
        <v>9</v>
      </c>
      <c r="E2" s="5">
        <v>11</v>
      </c>
      <c r="F2" s="5">
        <v>1</v>
      </c>
      <c r="G2" s="5">
        <v>1</v>
      </c>
    </row>
    <row r="3" spans="1:7" ht="15.5">
      <c r="A3" s="5">
        <f>A2+1</f>
        <v>2017</v>
      </c>
      <c r="B3" s="5">
        <f t="shared" si="0"/>
        <v>15</v>
      </c>
      <c r="C3" s="5">
        <v>10</v>
      </c>
      <c r="D3" s="5">
        <v>1</v>
      </c>
      <c r="E3" s="5">
        <v>4</v>
      </c>
      <c r="F3" s="5">
        <v>0</v>
      </c>
      <c r="G3" s="5">
        <v>0</v>
      </c>
    </row>
    <row r="4" spans="1:7" ht="15.5">
      <c r="A4" s="5">
        <f t="shared" ref="A4:A6" si="1">A3+1</f>
        <v>2018</v>
      </c>
      <c r="B4" s="5">
        <f t="shared" si="0"/>
        <v>18</v>
      </c>
      <c r="C4" s="5">
        <v>13</v>
      </c>
      <c r="D4" s="5">
        <v>2</v>
      </c>
      <c r="E4" s="5">
        <v>3</v>
      </c>
      <c r="F4" s="5">
        <v>0</v>
      </c>
      <c r="G4" s="5">
        <v>0</v>
      </c>
    </row>
    <row r="5" spans="1:7" ht="15.5">
      <c r="A5" s="5">
        <f t="shared" si="1"/>
        <v>2019</v>
      </c>
      <c r="B5" s="5">
        <f t="shared" si="0"/>
        <v>25</v>
      </c>
      <c r="C5" s="5">
        <v>14</v>
      </c>
      <c r="D5" s="5">
        <v>2</v>
      </c>
      <c r="E5" s="5">
        <v>8</v>
      </c>
      <c r="F5" s="5">
        <v>1</v>
      </c>
      <c r="G5" s="5">
        <v>0</v>
      </c>
    </row>
    <row r="6" spans="1:7" ht="15.5">
      <c r="A6" s="5">
        <f t="shared" si="1"/>
        <v>2020</v>
      </c>
      <c r="B6" s="5">
        <f t="shared" si="0"/>
        <v>19</v>
      </c>
      <c r="C6" s="5">
        <v>8</v>
      </c>
      <c r="D6" s="5">
        <v>4</v>
      </c>
      <c r="E6" s="5">
        <v>7</v>
      </c>
      <c r="F6" s="5">
        <v>0</v>
      </c>
      <c r="G6" s="5">
        <v>0</v>
      </c>
    </row>
    <row r="7" spans="1:7" ht="15.5">
      <c r="A7" s="5">
        <f>A6+1</f>
        <v>2021</v>
      </c>
      <c r="B7" s="5">
        <f t="shared" si="0"/>
        <v>22</v>
      </c>
      <c r="C7" s="5">
        <v>14</v>
      </c>
      <c r="D7" s="5">
        <v>1</v>
      </c>
      <c r="E7" s="5">
        <v>5</v>
      </c>
      <c r="F7" s="5">
        <v>1</v>
      </c>
      <c r="G7" s="5">
        <v>1</v>
      </c>
    </row>
    <row r="8" spans="1:7">
      <c r="A8" s="50"/>
    </row>
    <row r="9" spans="1:7">
      <c r="A9" s="50"/>
    </row>
    <row r="10" spans="1:7">
      <c r="A1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11"/>
  <sheetViews>
    <sheetView workbookViewId="0">
      <selection activeCell="L18" sqref="L18"/>
    </sheetView>
  </sheetViews>
  <sheetFormatPr defaultRowHeight="14.5"/>
  <cols>
    <col min="5" max="5" width="15.6328125" customWidth="1"/>
    <col min="6" max="6" width="17" customWidth="1"/>
    <col min="7" max="7" width="24.54296875" customWidth="1"/>
    <col min="8" max="9" width="15.54296875" customWidth="1"/>
  </cols>
  <sheetData>
    <row r="3" spans="3:9" ht="15" thickBot="1"/>
    <row r="4" spans="3:9" ht="16" thickTop="1" thickBot="1">
      <c r="C4" s="17" t="s">
        <v>0</v>
      </c>
      <c r="D4" s="17" t="s">
        <v>1</v>
      </c>
      <c r="E4" s="17" t="s">
        <v>4</v>
      </c>
      <c r="F4" s="17" t="s">
        <v>5</v>
      </c>
      <c r="G4" s="17" t="s">
        <v>6</v>
      </c>
      <c r="H4" s="14" t="s">
        <v>7</v>
      </c>
      <c r="I4" s="13" t="s">
        <v>8</v>
      </c>
    </row>
    <row r="5" spans="3:9" ht="16" thickTop="1">
      <c r="C5" s="18">
        <v>1</v>
      </c>
      <c r="D5" s="18">
        <v>2016</v>
      </c>
      <c r="E5" s="15">
        <v>10</v>
      </c>
      <c r="F5" s="10">
        <v>4</v>
      </c>
      <c r="G5" s="10">
        <v>9</v>
      </c>
      <c r="H5" s="10">
        <v>0</v>
      </c>
      <c r="I5" s="11">
        <v>1</v>
      </c>
    </row>
    <row r="6" spans="3:9" ht="15.5">
      <c r="C6" s="19">
        <v>2</v>
      </c>
      <c r="D6" s="19">
        <f>D5+1</f>
        <v>2017</v>
      </c>
      <c r="E6" s="6">
        <v>4</v>
      </c>
      <c r="F6" s="5">
        <v>1</v>
      </c>
      <c r="G6" s="5">
        <v>0</v>
      </c>
      <c r="H6" s="5">
        <v>0</v>
      </c>
      <c r="I6" s="7">
        <v>0</v>
      </c>
    </row>
    <row r="7" spans="3:9" ht="15.5">
      <c r="C7" s="19">
        <v>3</v>
      </c>
      <c r="D7" s="19">
        <f t="shared" ref="D7:D9" si="0">D6+1</f>
        <v>2018</v>
      </c>
      <c r="E7" s="6">
        <v>8</v>
      </c>
      <c r="F7" s="5">
        <v>0</v>
      </c>
      <c r="G7" s="5">
        <v>3</v>
      </c>
      <c r="H7" s="5">
        <v>0</v>
      </c>
      <c r="I7" s="7">
        <v>0</v>
      </c>
    </row>
    <row r="8" spans="3:9" ht="15.5">
      <c r="C8" s="19">
        <v>4</v>
      </c>
      <c r="D8" s="19">
        <f t="shared" si="0"/>
        <v>2019</v>
      </c>
      <c r="E8" s="6">
        <v>8</v>
      </c>
      <c r="F8" s="5">
        <v>2</v>
      </c>
      <c r="G8" s="5">
        <v>8</v>
      </c>
      <c r="H8" s="5">
        <v>0</v>
      </c>
      <c r="I8" s="7">
        <v>0</v>
      </c>
    </row>
    <row r="9" spans="3:9" ht="15.5">
      <c r="C9" s="19">
        <v>5</v>
      </c>
      <c r="D9" s="19">
        <f t="shared" si="0"/>
        <v>2020</v>
      </c>
      <c r="E9" s="6">
        <v>3</v>
      </c>
      <c r="F9" s="5">
        <v>1</v>
      </c>
      <c r="G9" s="5">
        <v>4</v>
      </c>
      <c r="H9" s="5">
        <v>0</v>
      </c>
      <c r="I9" s="7">
        <v>0</v>
      </c>
    </row>
    <row r="10" spans="3:9" ht="16" thickBot="1">
      <c r="C10" s="20">
        <v>6</v>
      </c>
      <c r="D10" s="20">
        <f>D9+1</f>
        <v>2021</v>
      </c>
      <c r="E10" s="16">
        <v>2</v>
      </c>
      <c r="F10" s="8">
        <v>0</v>
      </c>
      <c r="G10" s="8">
        <v>5</v>
      </c>
      <c r="H10" s="8">
        <v>1</v>
      </c>
      <c r="I10" s="9">
        <v>1</v>
      </c>
    </row>
    <row r="11" spans="3:9" ht="15" thickTop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D13" sqref="D13"/>
    </sheetView>
  </sheetViews>
  <sheetFormatPr defaultRowHeight="14.5"/>
  <cols>
    <col min="1" max="1" width="8.36328125" style="1" customWidth="1"/>
    <col min="2" max="2" width="12.1796875" customWidth="1"/>
    <col min="3" max="3" width="17.90625" style="1" customWidth="1"/>
    <col min="4" max="4" width="15.90625" customWidth="1"/>
    <col min="6" max="6" width="26.54296875" style="1" customWidth="1"/>
    <col min="7" max="7" width="21.6328125" customWidth="1"/>
    <col min="8" max="8" width="7" customWidth="1"/>
  </cols>
  <sheetData>
    <row r="1" spans="1:6" ht="31" thickTop="1" thickBot="1">
      <c r="A1" s="17" t="s">
        <v>1</v>
      </c>
      <c r="B1" s="21" t="s">
        <v>2</v>
      </c>
      <c r="C1" s="25" t="s">
        <v>11</v>
      </c>
      <c r="D1" s="17" t="s">
        <v>12</v>
      </c>
    </row>
    <row r="2" spans="1:6" ht="16.5" thickTop="1" thickBot="1">
      <c r="A2" s="26">
        <v>2016</v>
      </c>
      <c r="B2" s="15">
        <v>37</v>
      </c>
      <c r="C2" s="40">
        <v>25</v>
      </c>
      <c r="D2" s="40">
        <v>12</v>
      </c>
    </row>
    <row r="3" spans="1:6" ht="16" thickBot="1">
      <c r="A3" s="27">
        <f>A2+1</f>
        <v>2017</v>
      </c>
      <c r="B3" s="6">
        <v>15</v>
      </c>
      <c r="C3" s="40">
        <v>6</v>
      </c>
      <c r="D3" s="40">
        <v>9</v>
      </c>
    </row>
    <row r="4" spans="1:6" ht="16" thickBot="1">
      <c r="A4" s="27">
        <f t="shared" ref="A4:A6" si="0">A3+1</f>
        <v>2018</v>
      </c>
      <c r="B4" s="6">
        <v>18</v>
      </c>
      <c r="C4" s="40">
        <v>8</v>
      </c>
      <c r="D4" s="40">
        <v>10</v>
      </c>
    </row>
    <row r="5" spans="1:6" ht="16" thickBot="1">
      <c r="A5" s="27">
        <f t="shared" si="0"/>
        <v>2019</v>
      </c>
      <c r="B5" s="6">
        <v>25</v>
      </c>
      <c r="C5" s="40">
        <v>14</v>
      </c>
      <c r="D5" s="40">
        <v>11</v>
      </c>
      <c r="F5" s="24"/>
    </row>
    <row r="6" spans="1:6" ht="16" thickBot="1">
      <c r="A6" s="27">
        <f t="shared" si="0"/>
        <v>2020</v>
      </c>
      <c r="B6" s="6">
        <v>19</v>
      </c>
      <c r="C6" s="40">
        <v>14</v>
      </c>
      <c r="D6" s="40">
        <v>5</v>
      </c>
    </row>
    <row r="7" spans="1:6" ht="16" thickBot="1">
      <c r="A7" s="28">
        <f>A6+1</f>
        <v>2021</v>
      </c>
      <c r="B7" s="6">
        <v>22</v>
      </c>
      <c r="C7" s="40">
        <v>16</v>
      </c>
      <c r="D7" s="41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sqref="A1:D7"/>
    </sheetView>
  </sheetViews>
  <sheetFormatPr defaultRowHeight="14.5"/>
  <cols>
    <col min="1" max="1" width="19.1796875" customWidth="1"/>
    <col min="2" max="2" width="11.6328125" style="1" customWidth="1"/>
    <col min="3" max="3" width="23.36328125" style="1" customWidth="1"/>
    <col min="4" max="4" width="15.90625" customWidth="1"/>
    <col min="6" max="6" width="26.54296875" style="1" customWidth="1"/>
    <col min="7" max="7" width="21.6328125" customWidth="1"/>
    <col min="8" max="8" width="7" customWidth="1"/>
  </cols>
  <sheetData>
    <row r="1" spans="1:6" ht="31" thickTop="1" thickBot="1">
      <c r="A1" s="25" t="s">
        <v>1</v>
      </c>
      <c r="B1" s="17" t="s">
        <v>2</v>
      </c>
      <c r="C1" s="12" t="s">
        <v>14</v>
      </c>
      <c r="D1" s="13" t="s">
        <v>13</v>
      </c>
    </row>
    <row r="2" spans="1:6" ht="16" thickTop="1">
      <c r="A2" s="15">
        <v>2016</v>
      </c>
      <c r="B2" s="10">
        <v>37</v>
      </c>
      <c r="C2" s="51">
        <v>25</v>
      </c>
      <c r="D2" s="51">
        <v>12</v>
      </c>
    </row>
    <row r="3" spans="1:6" ht="15.5">
      <c r="A3" s="42">
        <f>A2+1</f>
        <v>2017</v>
      </c>
      <c r="B3" s="5">
        <v>15</v>
      </c>
      <c r="C3" s="52">
        <v>8</v>
      </c>
      <c r="D3" s="52">
        <v>7</v>
      </c>
    </row>
    <row r="4" spans="1:6" ht="15.5">
      <c r="A4" s="42">
        <f t="shared" ref="A4:A6" si="0">A3+1</f>
        <v>2018</v>
      </c>
      <c r="B4" s="5">
        <v>18</v>
      </c>
      <c r="C4" s="52">
        <v>8</v>
      </c>
      <c r="D4" s="52">
        <v>10</v>
      </c>
    </row>
    <row r="5" spans="1:6" ht="16" thickBot="1">
      <c r="A5" s="42">
        <f t="shared" si="0"/>
        <v>2019</v>
      </c>
      <c r="B5" s="5">
        <v>25</v>
      </c>
      <c r="C5" s="52">
        <v>14</v>
      </c>
      <c r="D5" s="52">
        <v>11</v>
      </c>
    </row>
    <row r="6" spans="1:6" ht="16.5" thickTop="1" thickBot="1">
      <c r="A6" s="42">
        <f t="shared" si="0"/>
        <v>2020</v>
      </c>
      <c r="B6" s="5">
        <v>19</v>
      </c>
      <c r="C6" s="52">
        <v>14</v>
      </c>
      <c r="D6" s="52">
        <v>5</v>
      </c>
      <c r="F6" s="13"/>
    </row>
    <row r="7" spans="1:6" ht="16" thickTop="1">
      <c r="A7" s="37">
        <f>A6+1</f>
        <v>2021</v>
      </c>
      <c r="B7" s="5">
        <v>22</v>
      </c>
      <c r="C7" s="52">
        <v>13</v>
      </c>
      <c r="D7" s="52">
        <v>9</v>
      </c>
      <c r="F7" s="11"/>
    </row>
    <row r="8" spans="1:6">
      <c r="F8"/>
    </row>
    <row r="9" spans="1:6">
      <c r="F9"/>
    </row>
    <row r="10" spans="1:6">
      <c r="F10"/>
    </row>
    <row r="11" spans="1:6">
      <c r="F11"/>
    </row>
    <row r="12" spans="1:6">
      <c r="B12"/>
      <c r="C12"/>
      <c r="F12"/>
    </row>
    <row r="19" spans="2:7" ht="15" thickBot="1"/>
    <row r="20" spans="2:7" ht="16.5" thickTop="1" thickBot="1">
      <c r="B20" s="53"/>
      <c r="C20" s="54"/>
      <c r="D20" s="5"/>
      <c r="F20" s="10"/>
      <c r="G20" s="11"/>
    </row>
    <row r="21" spans="2:7" ht="15" thickTop="1">
      <c r="F21"/>
    </row>
    <row r="22" spans="2:7">
      <c r="F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zoomScale="98" zoomScaleNormal="98" workbookViewId="0">
      <selection sqref="A1:F7"/>
    </sheetView>
  </sheetViews>
  <sheetFormatPr defaultRowHeight="14.5"/>
  <cols>
    <col min="2" max="2" width="11.54296875" style="1" customWidth="1"/>
    <col min="3" max="3" width="18.36328125" customWidth="1"/>
    <col min="6" max="6" width="12.08984375" customWidth="1"/>
    <col min="9" max="9" width="11" customWidth="1"/>
  </cols>
  <sheetData>
    <row r="1" spans="1:8" ht="31" thickTop="1" thickBot="1">
      <c r="A1" s="25" t="s">
        <v>1</v>
      </c>
      <c r="B1" s="17" t="s">
        <v>2</v>
      </c>
      <c r="C1" s="33" t="s">
        <v>16</v>
      </c>
      <c r="D1" s="34" t="s">
        <v>17</v>
      </c>
      <c r="E1" s="34" t="s">
        <v>18</v>
      </c>
      <c r="F1" s="34" t="s">
        <v>19</v>
      </c>
    </row>
    <row r="2" spans="1:8" ht="16" thickTop="1">
      <c r="A2" s="15">
        <v>2016</v>
      </c>
      <c r="B2" s="10">
        <v>37</v>
      </c>
      <c r="C2" s="52">
        <v>15</v>
      </c>
      <c r="D2" s="51">
        <v>3</v>
      </c>
      <c r="E2" s="52">
        <v>14</v>
      </c>
      <c r="F2" s="51">
        <v>5</v>
      </c>
    </row>
    <row r="3" spans="1:8" ht="15.5">
      <c r="A3" s="42">
        <f>A2+1</f>
        <v>2017</v>
      </c>
      <c r="B3" s="5">
        <v>15</v>
      </c>
      <c r="C3" s="52">
        <v>5</v>
      </c>
      <c r="D3" s="52">
        <v>2</v>
      </c>
      <c r="E3" s="52">
        <v>6</v>
      </c>
      <c r="F3" s="52">
        <v>2</v>
      </c>
    </row>
    <row r="4" spans="1:8" ht="15.5">
      <c r="A4" s="42">
        <f t="shared" ref="A4:A6" si="0">A3+1</f>
        <v>2018</v>
      </c>
      <c r="B4" s="5">
        <v>18</v>
      </c>
      <c r="C4" s="52">
        <v>11</v>
      </c>
      <c r="D4" s="52">
        <v>4</v>
      </c>
      <c r="E4" s="52">
        <v>2</v>
      </c>
      <c r="F4" s="52">
        <v>1</v>
      </c>
    </row>
    <row r="5" spans="1:8" ht="15.5">
      <c r="A5" s="42">
        <f t="shared" si="0"/>
        <v>2019</v>
      </c>
      <c r="B5" s="5">
        <v>25</v>
      </c>
      <c r="C5" s="52">
        <v>11</v>
      </c>
      <c r="D5" s="52">
        <v>4</v>
      </c>
      <c r="E5" s="52">
        <v>7</v>
      </c>
      <c r="F5" s="52">
        <v>3</v>
      </c>
    </row>
    <row r="6" spans="1:8" ht="15.5">
      <c r="A6" s="42">
        <f t="shared" si="0"/>
        <v>2020</v>
      </c>
      <c r="B6" s="5">
        <v>19</v>
      </c>
      <c r="C6" s="52">
        <v>7</v>
      </c>
      <c r="D6" s="52">
        <v>2</v>
      </c>
      <c r="E6" s="52">
        <v>9</v>
      </c>
      <c r="F6" s="52">
        <v>1</v>
      </c>
    </row>
    <row r="7" spans="1:8" ht="15.5">
      <c r="A7" s="37">
        <f>A6+1</f>
        <v>2021</v>
      </c>
      <c r="B7" s="5">
        <v>22</v>
      </c>
      <c r="C7" s="52">
        <v>9</v>
      </c>
      <c r="D7" s="52">
        <v>2</v>
      </c>
      <c r="E7" s="52">
        <v>8</v>
      </c>
      <c r="F7" s="52">
        <v>3</v>
      </c>
    </row>
    <row r="12" spans="1:8">
      <c r="D12" s="52"/>
      <c r="E12" s="52"/>
      <c r="F12" s="52"/>
      <c r="H12" s="52"/>
    </row>
    <row r="15" spans="1:8" ht="15" thickBot="1"/>
    <row r="16" spans="1:8" ht="16" thickTop="1">
      <c r="B16" s="33"/>
    </row>
    <row r="17" spans="2:2" ht="15.5">
      <c r="B17" s="34"/>
    </row>
    <row r="18" spans="2:2" ht="15.5">
      <c r="B18" s="34"/>
    </row>
    <row r="19" spans="2:2" ht="15.5">
      <c r="B19" s="3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tabSelected="1" workbookViewId="0">
      <selection activeCell="D1" sqref="D1"/>
    </sheetView>
  </sheetViews>
  <sheetFormatPr defaultRowHeight="14.5"/>
  <cols>
    <col min="3" max="3" width="13.6328125" style="1" customWidth="1"/>
    <col min="4" max="4" width="12.1796875" customWidth="1"/>
    <col min="5" max="5" width="14.1796875" style="1" customWidth="1"/>
    <col min="6" max="6" width="11.36328125" customWidth="1"/>
    <col min="7" max="7" width="7" customWidth="1"/>
  </cols>
  <sheetData>
    <row r="1" spans="1:6" ht="46" thickTop="1" thickBot="1">
      <c r="A1" s="25" t="s">
        <v>1</v>
      </c>
      <c r="B1" s="17" t="s">
        <v>2</v>
      </c>
      <c r="C1" s="25" t="s">
        <v>67</v>
      </c>
      <c r="D1" s="29" t="s">
        <v>69</v>
      </c>
      <c r="E1" s="1" t="s">
        <v>68</v>
      </c>
    </row>
    <row r="2" spans="1:6" ht="16" thickTop="1">
      <c r="A2" s="15">
        <v>2016</v>
      </c>
      <c r="B2" s="10">
        <v>37</v>
      </c>
      <c r="C2" s="10">
        <v>28</v>
      </c>
      <c r="D2" s="10">
        <v>8</v>
      </c>
      <c r="E2" s="1">
        <v>1</v>
      </c>
    </row>
    <row r="3" spans="1:6" ht="15.5">
      <c r="A3" s="19">
        <v>2017</v>
      </c>
      <c r="B3" s="5">
        <v>15</v>
      </c>
      <c r="C3" s="5">
        <v>10</v>
      </c>
      <c r="D3" s="5">
        <v>5</v>
      </c>
      <c r="E3" s="1">
        <v>0</v>
      </c>
    </row>
    <row r="4" spans="1:6" ht="15.5">
      <c r="A4" s="6">
        <v>2018</v>
      </c>
      <c r="B4" s="5">
        <v>18</v>
      </c>
      <c r="C4" s="5">
        <v>8</v>
      </c>
      <c r="D4" s="5">
        <v>8</v>
      </c>
      <c r="E4" s="1">
        <v>2</v>
      </c>
    </row>
    <row r="5" spans="1:6" ht="15.5">
      <c r="A5" s="6">
        <v>2019</v>
      </c>
      <c r="B5" s="5">
        <v>25</v>
      </c>
      <c r="C5" s="5">
        <v>17</v>
      </c>
      <c r="D5" s="5">
        <v>8</v>
      </c>
      <c r="E5" s="1">
        <v>0</v>
      </c>
    </row>
    <row r="6" spans="1:6" ht="15.5">
      <c r="A6" s="6">
        <f>A5+1</f>
        <v>2020</v>
      </c>
      <c r="B6" s="5">
        <v>19</v>
      </c>
      <c r="C6" s="5">
        <v>13</v>
      </c>
      <c r="D6" s="5">
        <v>6</v>
      </c>
      <c r="E6" s="1">
        <v>0</v>
      </c>
    </row>
    <row r="7" spans="1:6" ht="15.5">
      <c r="A7" s="37">
        <f>A6+1</f>
        <v>2021</v>
      </c>
      <c r="B7" s="5">
        <v>25</v>
      </c>
      <c r="C7" s="5">
        <v>10</v>
      </c>
      <c r="D7" s="5">
        <v>15</v>
      </c>
      <c r="E7" s="1">
        <v>0</v>
      </c>
    </row>
    <row r="11" spans="1:6" ht="15" thickBot="1"/>
    <row r="12" spans="1:6" ht="16.5" thickTop="1" thickBot="1">
      <c r="B12" s="55"/>
      <c r="C12" s="56"/>
      <c r="D12" s="5"/>
      <c r="E12" s="5"/>
      <c r="F12" s="5"/>
    </row>
    <row r="13" spans="1:6" ht="16.5" thickTop="1" thickBot="1">
      <c r="B13" s="57"/>
      <c r="C13" s="58"/>
      <c r="D13" s="8"/>
      <c r="E13" s="36"/>
      <c r="F13" s="36"/>
    </row>
    <row r="14" spans="1:6" ht="1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E22"/>
  <sheetViews>
    <sheetView topLeftCell="B1" workbookViewId="0">
      <selection activeCell="F20" sqref="F20"/>
    </sheetView>
  </sheetViews>
  <sheetFormatPr defaultRowHeight="14.5"/>
  <cols>
    <col min="3" max="3" width="37.36328125" style="1" customWidth="1"/>
    <col min="4" max="4" width="18.6328125" customWidth="1"/>
    <col min="5" max="5" width="34.36328125" style="1" customWidth="1"/>
    <col min="6" max="6" width="11.36328125" customWidth="1"/>
    <col min="7" max="7" width="7" customWidth="1"/>
  </cols>
  <sheetData>
    <row r="1" spans="3:5" ht="15" thickBot="1"/>
    <row r="2" spans="3:5" ht="16" thickTop="1" thickBot="1">
      <c r="C2" s="17" t="s">
        <v>15</v>
      </c>
      <c r="D2" s="17" t="s">
        <v>2</v>
      </c>
      <c r="E2" s="21" t="s">
        <v>10</v>
      </c>
    </row>
    <row r="3" spans="3:5" ht="16" thickTop="1">
      <c r="C3" s="33" t="s">
        <v>25</v>
      </c>
      <c r="D3" s="15">
        <v>2</v>
      </c>
      <c r="E3" s="32">
        <f>(D3*100)/$D$21</f>
        <v>3.5087719298245612</v>
      </c>
    </row>
    <row r="4" spans="3:5" ht="15.5">
      <c r="C4" s="34" t="s">
        <v>36</v>
      </c>
      <c r="D4" s="6">
        <v>1</v>
      </c>
      <c r="E4" s="30">
        <f t="shared" ref="E4:E20" si="0">(D4*100)/$D$21</f>
        <v>1.7543859649122806</v>
      </c>
    </row>
    <row r="5" spans="3:5" ht="15.5">
      <c r="C5" s="34" t="s">
        <v>28</v>
      </c>
      <c r="D5" s="6">
        <v>4</v>
      </c>
      <c r="E5" s="30">
        <f t="shared" si="0"/>
        <v>7.0175438596491224</v>
      </c>
    </row>
    <row r="6" spans="3:5" ht="15.5">
      <c r="C6" s="34" t="s">
        <v>24</v>
      </c>
      <c r="D6" s="6">
        <v>3</v>
      </c>
      <c r="E6" s="30">
        <f t="shared" si="0"/>
        <v>5.2631578947368425</v>
      </c>
    </row>
    <row r="7" spans="3:5" ht="15.5">
      <c r="C7" s="34" t="s">
        <v>34</v>
      </c>
      <c r="D7" s="6">
        <v>1</v>
      </c>
      <c r="E7" s="30">
        <f t="shared" si="0"/>
        <v>1.7543859649122806</v>
      </c>
    </row>
    <row r="8" spans="3:5" ht="15.5">
      <c r="C8" s="34" t="s">
        <v>29</v>
      </c>
      <c r="D8" s="6">
        <v>4</v>
      </c>
      <c r="E8" s="30">
        <f t="shared" si="0"/>
        <v>7.0175438596491224</v>
      </c>
    </row>
    <row r="9" spans="3:5" ht="15.5">
      <c r="C9" s="34" t="s">
        <v>32</v>
      </c>
      <c r="D9" s="6">
        <v>7</v>
      </c>
      <c r="E9" s="30">
        <f t="shared" si="0"/>
        <v>12.280701754385966</v>
      </c>
    </row>
    <row r="10" spans="3:5" ht="15.5">
      <c r="C10" s="34" t="s">
        <v>20</v>
      </c>
      <c r="D10" s="6">
        <v>1</v>
      </c>
      <c r="E10" s="30">
        <f t="shared" si="0"/>
        <v>1.7543859649122806</v>
      </c>
    </row>
    <row r="11" spans="3:5" ht="15.5">
      <c r="C11" s="34" t="s">
        <v>27</v>
      </c>
      <c r="D11" s="6">
        <v>5</v>
      </c>
      <c r="E11" s="30">
        <f t="shared" si="0"/>
        <v>8.7719298245614041</v>
      </c>
    </row>
    <row r="12" spans="3:5" ht="15.5">
      <c r="C12" s="34" t="s">
        <v>37</v>
      </c>
      <c r="D12" s="6">
        <v>2</v>
      </c>
      <c r="E12" s="30">
        <f t="shared" si="0"/>
        <v>3.5087719298245612</v>
      </c>
    </row>
    <row r="13" spans="3:5" ht="15.5">
      <c r="C13" s="34" t="s">
        <v>22</v>
      </c>
      <c r="D13" s="6">
        <v>6</v>
      </c>
      <c r="E13" s="30">
        <f t="shared" si="0"/>
        <v>10.526315789473685</v>
      </c>
    </row>
    <row r="14" spans="3:5" ht="15.5">
      <c r="C14" s="34" t="s">
        <v>26</v>
      </c>
      <c r="D14" s="6">
        <v>3</v>
      </c>
      <c r="E14" s="30">
        <f t="shared" si="0"/>
        <v>5.2631578947368425</v>
      </c>
    </row>
    <row r="15" spans="3:5" ht="15.5">
      <c r="C15" s="34" t="s">
        <v>35</v>
      </c>
      <c r="D15" s="6">
        <v>2</v>
      </c>
      <c r="E15" s="30">
        <f t="shared" si="0"/>
        <v>3.5087719298245612</v>
      </c>
    </row>
    <row r="16" spans="3:5" ht="15.5">
      <c r="C16" s="34" t="s">
        <v>30</v>
      </c>
      <c r="D16" s="6">
        <v>2</v>
      </c>
      <c r="E16" s="30">
        <f t="shared" si="0"/>
        <v>3.5087719298245612</v>
      </c>
    </row>
    <row r="17" spans="3:5" ht="15.5">
      <c r="C17" s="34" t="s">
        <v>33</v>
      </c>
      <c r="D17" s="6">
        <v>5</v>
      </c>
      <c r="E17" s="30">
        <f t="shared" si="0"/>
        <v>8.7719298245614041</v>
      </c>
    </row>
    <row r="18" spans="3:5" ht="15.5">
      <c r="C18" s="34" t="s">
        <v>23</v>
      </c>
      <c r="D18" s="6">
        <v>3</v>
      </c>
      <c r="E18" s="30">
        <f t="shared" si="0"/>
        <v>5.2631578947368425</v>
      </c>
    </row>
    <row r="19" spans="3:5" ht="15.5">
      <c r="C19" s="34" t="s">
        <v>31</v>
      </c>
      <c r="D19" s="6">
        <v>2</v>
      </c>
      <c r="E19" s="30">
        <f t="shared" si="0"/>
        <v>3.5087719298245612</v>
      </c>
    </row>
    <row r="20" spans="3:5" ht="15.5">
      <c r="C20" s="34" t="s">
        <v>21</v>
      </c>
      <c r="D20" s="6">
        <v>4</v>
      </c>
      <c r="E20" s="30">
        <f t="shared" si="0"/>
        <v>7.0175438596491224</v>
      </c>
    </row>
    <row r="21" spans="3:5" ht="16" thickBot="1">
      <c r="C21" s="35" t="s">
        <v>9</v>
      </c>
      <c r="D21" s="16">
        <f>SUM(D3:D20)</f>
        <v>57</v>
      </c>
      <c r="E21" s="31"/>
    </row>
    <row r="22" spans="3:5" ht="15" thickTop="1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"/>
  <sheetViews>
    <sheetView workbookViewId="0">
      <selection activeCell="B7" sqref="B7"/>
    </sheetView>
  </sheetViews>
  <sheetFormatPr defaultRowHeight="14.5"/>
  <cols>
    <col min="2" max="2" width="30.453125" customWidth="1"/>
    <col min="3" max="3" width="14.54296875" customWidth="1"/>
    <col min="4" max="4" width="14" customWidth="1"/>
    <col min="5" max="5" width="10" customWidth="1"/>
    <col min="6" max="6" width="13" customWidth="1"/>
  </cols>
  <sheetData>
    <row r="1" spans="1:9" ht="53" thickTop="1" thickBot="1">
      <c r="A1" s="17" t="s">
        <v>1</v>
      </c>
      <c r="B1" s="21" t="s">
        <v>2</v>
      </c>
      <c r="C1" s="49" t="s">
        <v>63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</row>
    <row r="2" spans="1:9" ht="16" thickTop="1">
      <c r="A2" s="26">
        <v>2016</v>
      </c>
      <c r="B2" s="15">
        <f>SUM(C2:I2)</f>
        <v>5</v>
      </c>
      <c r="C2">
        <v>1</v>
      </c>
      <c r="D2" s="51">
        <v>0</v>
      </c>
      <c r="E2" s="51">
        <v>1</v>
      </c>
      <c r="F2" s="51">
        <v>1</v>
      </c>
      <c r="G2" s="51">
        <v>1</v>
      </c>
      <c r="H2" s="51">
        <v>1</v>
      </c>
      <c r="I2" s="51">
        <v>0</v>
      </c>
    </row>
    <row r="3" spans="1:9" ht="15.5">
      <c r="A3" s="27">
        <f>A2+1</f>
        <v>2017</v>
      </c>
      <c r="B3" s="15">
        <f t="shared" ref="B3:B7" si="0">SUM(C3:I3)</f>
        <v>4</v>
      </c>
      <c r="C3">
        <v>1</v>
      </c>
      <c r="D3">
        <v>1</v>
      </c>
      <c r="E3" s="51">
        <v>0</v>
      </c>
      <c r="F3" s="51">
        <v>1</v>
      </c>
      <c r="G3" s="51">
        <v>0</v>
      </c>
      <c r="H3" s="51">
        <v>1</v>
      </c>
      <c r="I3" s="51">
        <v>0</v>
      </c>
    </row>
    <row r="4" spans="1:9" ht="26.4" customHeight="1">
      <c r="A4" s="27">
        <f t="shared" ref="A4:A6" si="1">A3+1</f>
        <v>2018</v>
      </c>
      <c r="B4" s="15">
        <f>SUM(C4:I4)</f>
        <v>6</v>
      </c>
      <c r="C4">
        <v>1</v>
      </c>
      <c r="D4">
        <v>0</v>
      </c>
      <c r="E4" s="51">
        <v>1</v>
      </c>
      <c r="F4" s="51">
        <v>1</v>
      </c>
      <c r="G4" s="51">
        <v>1</v>
      </c>
      <c r="H4" s="51">
        <v>1</v>
      </c>
      <c r="I4" s="51">
        <v>1</v>
      </c>
    </row>
    <row r="5" spans="1:9" ht="21.65" customHeight="1">
      <c r="A5" s="27">
        <f t="shared" si="1"/>
        <v>2019</v>
      </c>
      <c r="B5" s="15">
        <f t="shared" si="0"/>
        <v>3</v>
      </c>
      <c r="C5">
        <v>1</v>
      </c>
      <c r="D5">
        <v>1</v>
      </c>
      <c r="E5" s="51">
        <v>0</v>
      </c>
      <c r="F5" s="51">
        <v>0</v>
      </c>
      <c r="G5" s="51">
        <v>0</v>
      </c>
      <c r="H5" s="51">
        <v>1</v>
      </c>
      <c r="I5" s="51">
        <v>0</v>
      </c>
    </row>
    <row r="6" spans="1:9" ht="15.5">
      <c r="A6" s="27">
        <f t="shared" si="1"/>
        <v>2020</v>
      </c>
      <c r="B6" s="15">
        <f t="shared" si="0"/>
        <v>6</v>
      </c>
      <c r="C6">
        <v>1</v>
      </c>
      <c r="D6">
        <v>0</v>
      </c>
      <c r="E6" s="51">
        <v>1</v>
      </c>
      <c r="F6" s="51">
        <v>1</v>
      </c>
      <c r="G6" s="51">
        <v>1</v>
      </c>
      <c r="H6" s="51">
        <v>1</v>
      </c>
      <c r="I6" s="51">
        <v>1</v>
      </c>
    </row>
    <row r="7" spans="1:9" ht="15.5">
      <c r="A7" s="28">
        <f>A6+1</f>
        <v>2021</v>
      </c>
      <c r="B7" s="15">
        <f t="shared" si="0"/>
        <v>4</v>
      </c>
      <c r="C7">
        <v>1</v>
      </c>
      <c r="D7">
        <v>0</v>
      </c>
      <c r="E7" s="51">
        <v>1</v>
      </c>
      <c r="F7" s="51">
        <v>1</v>
      </c>
      <c r="G7" s="51">
        <v>0</v>
      </c>
      <c r="H7" s="51">
        <v>1</v>
      </c>
      <c r="I7" s="51">
        <v>0</v>
      </c>
    </row>
    <row r="8" spans="1:9">
      <c r="A8" s="44"/>
      <c r="B8" s="2"/>
      <c r="C8" s="43"/>
    </row>
    <row r="9" spans="1:9">
      <c r="A9" s="44"/>
      <c r="B9" s="2"/>
      <c r="C9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Annual Distribution</vt:lpstr>
      <vt:lpstr>Accident Types</vt:lpstr>
      <vt:lpstr>YWDAT</vt:lpstr>
      <vt:lpstr>Location of Accidents</vt:lpstr>
      <vt:lpstr>Type of Line</vt:lpstr>
      <vt:lpstr>Season</vt:lpstr>
      <vt:lpstr>Types of Train</vt:lpstr>
      <vt:lpstr>Passenager Trains</vt:lpstr>
      <vt:lpstr>Signal Defects</vt:lpstr>
      <vt:lpstr>Mechanical Causes </vt:lpstr>
      <vt:lpstr>Cost of Damage</vt:lpstr>
      <vt:lpstr>Severity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Jawad</dc:creator>
  <cp:lastModifiedBy>Nasar</cp:lastModifiedBy>
  <dcterms:created xsi:type="dcterms:W3CDTF">2020-06-04T04:31:01Z</dcterms:created>
  <dcterms:modified xsi:type="dcterms:W3CDTF">2024-08-05T20:38:47Z</dcterms:modified>
</cp:coreProperties>
</file>