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90" yWindow="-90" windowWidth="19380" windowHeight="10260" tabRatio="717" activeTab="6"/>
  </bookViews>
  <sheets>
    <sheet name="CSE-4201" sheetId="74" r:id="rId1"/>
    <sheet name="CSE-4202" sheetId="75" r:id="rId2"/>
    <sheet name="CSE-4225" sheetId="78" r:id="rId3"/>
    <sheet name="CSE-4213" sheetId="76" r:id="rId4"/>
    <sheet name="CSE-4214" sheetId="77" r:id="rId5"/>
    <sheet name="CSE-4226" sheetId="79" r:id="rId6"/>
    <sheet name="TS2" sheetId="80" r:id="rId7"/>
    <sheet name="TS1" sheetId="54" r:id="rId8"/>
    <sheet name="summary sheet (Final)" sheetId="55" r:id="rId9"/>
  </sheets>
  <definedNames>
    <definedName name="_xlnm.Print_Titles" localSheetId="8">'summary sheet (Final)'!$1:$9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2" i="80" l="1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38" i="80"/>
  <c r="AI21" i="80"/>
  <c r="AI21" i="54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38" i="80"/>
  <c r="AD21" i="80"/>
  <c r="AD21" i="54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38" i="80"/>
  <c r="Y22" i="54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38" i="80"/>
  <c r="AN21" i="80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38" i="80"/>
  <c r="AJ21" i="80"/>
  <c r="AJ21" i="54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H38" i="80"/>
  <c r="AH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38" i="80"/>
  <c r="AE21" i="80"/>
  <c r="AE21" i="54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C38" i="80"/>
  <c r="AC21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38" i="80"/>
  <c r="Z21" i="80"/>
  <c r="Z21" i="54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21" i="80"/>
  <c r="U21" i="54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22" i="80"/>
  <c r="T22" i="54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21" i="80"/>
  <c r="P21" i="54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38" i="80"/>
  <c r="O23" i="80"/>
  <c r="O23" i="54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N38" i="80"/>
  <c r="N21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38" i="80"/>
  <c r="K22" i="80"/>
  <c r="K22" i="54"/>
  <c r="J21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38" i="80"/>
  <c r="J22" i="80"/>
  <c r="J22" i="54"/>
  <c r="I22" i="80"/>
  <c r="I23" i="80"/>
  <c r="I24" i="80"/>
  <c r="I25" i="80"/>
  <c r="I26" i="80"/>
  <c r="I27" i="80"/>
  <c r="I28" i="80"/>
  <c r="I29" i="80"/>
  <c r="I30" i="80"/>
  <c r="I31" i="80"/>
  <c r="I32" i="80"/>
  <c r="I33" i="80"/>
  <c r="I34" i="80"/>
  <c r="I35" i="80"/>
  <c r="I36" i="80"/>
  <c r="I37" i="80"/>
  <c r="I38" i="80"/>
  <c r="I21" i="80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52" i="74"/>
  <c r="H17" i="74"/>
  <c r="AN21" i="54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N39" i="54"/>
  <c r="AJ22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J39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39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39" i="54"/>
  <c r="AH21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E39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39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39" i="54"/>
  <c r="AC21" i="54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52" i="78"/>
  <c r="H25" i="78"/>
  <c r="H18" i="78"/>
  <c r="H19" i="78"/>
  <c r="H20" i="78"/>
  <c r="H21" i="78"/>
  <c r="H22" i="78"/>
  <c r="H23" i="78"/>
  <c r="H24" i="78"/>
  <c r="H17" i="78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Z39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39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39" i="54"/>
  <c r="X21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U39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39" i="54"/>
  <c r="S29" i="54"/>
  <c r="S30" i="54"/>
  <c r="S31" i="54"/>
  <c r="S32" i="54"/>
  <c r="S33" i="54"/>
  <c r="S34" i="54"/>
  <c r="S35" i="54"/>
  <c r="S36" i="54"/>
  <c r="S37" i="54"/>
  <c r="S38" i="54"/>
  <c r="S39" i="54"/>
  <c r="S22" i="54"/>
  <c r="S23" i="54"/>
  <c r="S24" i="54"/>
  <c r="S25" i="54"/>
  <c r="S26" i="54"/>
  <c r="S27" i="54"/>
  <c r="S28" i="54"/>
  <c r="S21" i="54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17" i="76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39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O24" i="54" l="1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39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39" i="54"/>
  <c r="N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39" i="54"/>
  <c r="I21" i="54"/>
  <c r="AQ38" i="54" l="1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</calcChain>
</file>

<file path=xl/sharedStrings.xml><?xml version="1.0" encoding="utf-8"?>
<sst xmlns="http://schemas.openxmlformats.org/spreadsheetml/2006/main" count="671" uniqueCount="127">
  <si>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</si>
  <si>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</si>
  <si>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</si>
  <si>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</si>
  <si>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</si>
  <si>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</si>
  <si>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</si>
  <si>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</si>
  <si>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</si>
  <si>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</si>
  <si>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</si>
  <si>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</si>
  <si>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</si>
  <si>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</si>
  <si>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</si>
  <si>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</si>
  <si>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</si>
  <si>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</si>
  <si>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</si>
  <si>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</si>
  <si>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</si>
  <si>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</si>
  <si>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</si>
  <si>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</si>
  <si>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</si>
  <si>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</si>
  <si>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</si>
  <si>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</si>
  <si>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</si>
  <si>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</si>
  <si>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</si>
  <si>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</si>
  <si>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</si>
  <si>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</si>
  <si>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</si>
  <si>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</si>
  <si>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</si>
  <si>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</si>
  <si>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</si>
  <si>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</si>
  <si>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</si>
  <si>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</si>
  <si>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</si>
  <si>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</si>
  <si>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</si>
  <si>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</si>
  <si>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</si>
  <si>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</si>
  <si>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</si>
  <si>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</si>
  <si>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</si>
  <si>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</si>
  <si>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</si>
  <si>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</si>
  <si>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</si>
  <si>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</si>
  <si>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</si>
  <si>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</si>
  <si>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</si>
  <si>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</si>
  <si>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</si>
  <si>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</si>
  <si>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</si>
  <si>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</si>
  <si>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</si>
  <si>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</si>
  <si>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</si>
  <si>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</si>
  <si>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</si>
  <si>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</si>
  <si>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</si>
  <si>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</si>
  <si>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</si>
  <si>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</si>
  <si>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</si>
  <si>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</si>
  <si>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</si>
  <si>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</si>
  <si>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</si>
  <si>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</si>
  <si>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</si>
  <si>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</si>
  <si>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</si>
  <si>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</si>
  <si>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</si>
  <si>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</si>
  <si>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</si>
  <si>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</si>
  <si>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</si>
  <si>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</si>
  <si>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</si>
  <si>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</si>
  <si>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</si>
  <si>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</si>
  <si>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</si>
  <si>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</si>
  <si>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</si>
  <si>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</si>
  <si>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</si>
  <si>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</si>
  <si>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</si>
  <si>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</si>
  <si>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</si>
  <si>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</si>
  <si>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</si>
  <si>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</si>
  <si>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</si>
  <si>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</si>
  <si>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</si>
  <si>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</si>
  <si>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</si>
  <si>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</si>
  <si>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</si>
  <si>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</si>
  <si>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</si>
  <si>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</si>
  <si>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</si>
  <si>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</si>
  <si>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</si>
  <si>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</si>
  <si>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</si>
  <si>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</si>
  <si>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</si>
  <si>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</si>
  <si>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</si>
  <si>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</si>
  <si>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18.oo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</si>
</sst>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7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center" vertical="center" wrapText="1"/>
    </xf>
    <xf numFmtId="2" fontId="44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103" zoomScaleNormal="100" workbookViewId="0">
      <selection activeCell="H35" sqref="H35:H51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3" t="s">
        <v>18</v>
      </c>
      <c r="G1" s="113"/>
      <c r="H1" s="11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4" t="s">
        <v>21</v>
      </c>
      <c r="B3" s="114"/>
      <c r="C3" s="114"/>
      <c r="D3" s="114"/>
      <c r="E3" s="114"/>
      <c r="F3" s="20" t="s">
        <v>48</v>
      </c>
      <c r="G3" s="20" t="s">
        <v>12</v>
      </c>
      <c r="H3" s="21">
        <v>4</v>
      </c>
    </row>
    <row r="4" spans="1:8">
      <c r="A4" s="114"/>
      <c r="B4" s="114"/>
      <c r="C4" s="114"/>
      <c r="D4" s="114"/>
      <c r="E4" s="114"/>
      <c r="F4" s="20" t="s">
        <v>49</v>
      </c>
      <c r="G4" s="20" t="s">
        <v>7</v>
      </c>
      <c r="H4" s="21">
        <v>3.75</v>
      </c>
    </row>
    <row r="5" spans="1:8">
      <c r="A5" s="115" t="s">
        <v>22</v>
      </c>
      <c r="B5" s="115"/>
      <c r="C5" s="115"/>
      <c r="D5" s="115"/>
      <c r="E5" s="115"/>
      <c r="F5" s="20" t="s">
        <v>50</v>
      </c>
      <c r="G5" s="20" t="s">
        <v>13</v>
      </c>
      <c r="H5" s="21">
        <v>3.5</v>
      </c>
    </row>
    <row r="6" spans="1:8">
      <c r="A6" s="115"/>
      <c r="B6" s="115"/>
      <c r="C6" s="115"/>
      <c r="D6" s="115"/>
      <c r="E6" s="115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2" t="s">
        <v>23</v>
      </c>
      <c r="B8" s="112"/>
      <c r="C8" s="112"/>
      <c r="D8" s="112"/>
      <c r="E8" s="112"/>
      <c r="F8" s="20" t="s">
        <v>53</v>
      </c>
      <c r="G8" s="20" t="s">
        <v>15</v>
      </c>
      <c r="H8" s="21">
        <v>2.75</v>
      </c>
    </row>
    <row r="9" spans="1:8">
      <c r="A9" s="116"/>
      <c r="B9" s="116"/>
      <c r="C9" s="116"/>
      <c r="D9" s="116"/>
      <c r="E9" s="116"/>
      <c r="F9" s="20" t="s">
        <v>54</v>
      </c>
      <c r="G9" s="20" t="s">
        <v>16</v>
      </c>
      <c r="H9" s="21">
        <v>2.5</v>
      </c>
    </row>
    <row r="10" spans="1:8">
      <c r="A10" s="112"/>
      <c r="B10" s="112"/>
      <c r="C10" s="112"/>
      <c r="D10" s="112"/>
      <c r="E10" s="112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120</v>
      </c>
      <c r="B13" s="52"/>
      <c r="C13" s="52"/>
      <c r="D13" s="52"/>
      <c r="E13" s="120" t="s">
        <v>121</v>
      </c>
      <c r="F13" s="120"/>
      <c r="G13" s="120"/>
      <c r="H13" s="120"/>
    </row>
    <row r="14" spans="1:8">
      <c r="A14" s="98"/>
      <c r="B14" s="52"/>
      <c r="C14" s="52"/>
      <c r="D14" s="52"/>
      <c r="E14" s="121"/>
      <c r="F14" s="121"/>
      <c r="G14" s="121"/>
      <c r="H14" s="121"/>
    </row>
    <row r="15" spans="1:8" ht="23.25" customHeight="1">
      <c r="A15" s="122" t="s">
        <v>46</v>
      </c>
      <c r="B15" s="122" t="s">
        <v>38</v>
      </c>
      <c r="C15" s="123" t="s">
        <v>33</v>
      </c>
      <c r="D15" s="122" t="s">
        <v>34</v>
      </c>
      <c r="E15" s="122"/>
      <c r="F15" s="122"/>
      <c r="G15" s="122"/>
      <c r="H15" s="122"/>
    </row>
    <row r="16" spans="1:8" ht="81" customHeight="1">
      <c r="A16" s="122"/>
      <c r="B16" s="122"/>
      <c r="C16" s="123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>
      <c r="A17" s="51"/>
      <c r="B17" s="49" t="s">
        <v>60</v>
      </c>
      <c r="C17" s="100">
        <v>31</v>
      </c>
      <c r="D17" s="100">
        <v>34</v>
      </c>
      <c r="E17" s="24">
        <v>37</v>
      </c>
      <c r="F17" s="24"/>
      <c r="G17" s="24"/>
      <c r="H17" s="24">
        <f>AVERAGEA(E17,D17)</f>
        <v>35.5</v>
      </c>
    </row>
    <row r="18" spans="1:8" ht="18" customHeight="1">
      <c r="A18" s="51"/>
      <c r="B18" s="49" t="s">
        <v>61</v>
      </c>
      <c r="C18" s="100">
        <v>34.5</v>
      </c>
      <c r="D18" s="100">
        <v>38</v>
      </c>
      <c r="E18" s="24">
        <v>39</v>
      </c>
      <c r="F18" s="24"/>
      <c r="G18" s="24"/>
      <c r="H18" s="24">
        <f t="shared" ref="H18:H52" si="0">AVERAGEA(E18,D18)</f>
        <v>38.5</v>
      </c>
    </row>
    <row r="19" spans="1:8" ht="18" customHeight="1">
      <c r="A19" s="51"/>
      <c r="B19" s="49" t="s">
        <v>62</v>
      </c>
      <c r="C19" s="100">
        <v>34.5</v>
      </c>
      <c r="D19" s="100">
        <v>38</v>
      </c>
      <c r="E19" s="24">
        <v>42</v>
      </c>
      <c r="F19" s="24"/>
      <c r="G19" s="24"/>
      <c r="H19" s="24">
        <f t="shared" si="0"/>
        <v>40</v>
      </c>
    </row>
    <row r="20" spans="1:8" ht="18" customHeight="1">
      <c r="A20" s="51"/>
      <c r="B20" s="49" t="s">
        <v>63</v>
      </c>
      <c r="C20" s="100">
        <v>33</v>
      </c>
      <c r="D20" s="100">
        <v>32</v>
      </c>
      <c r="E20" s="24">
        <v>35</v>
      </c>
      <c r="F20" s="24"/>
      <c r="G20" s="24"/>
      <c r="H20" s="24">
        <f t="shared" si="0"/>
        <v>33.5</v>
      </c>
    </row>
    <row r="21" spans="1:8" ht="18" customHeight="1">
      <c r="A21" s="51"/>
      <c r="B21" s="49" t="s">
        <v>64</v>
      </c>
      <c r="C21" s="100">
        <v>32</v>
      </c>
      <c r="D21" s="100">
        <v>28</v>
      </c>
      <c r="E21" s="24">
        <v>31</v>
      </c>
      <c r="F21" s="24"/>
      <c r="G21" s="24"/>
      <c r="H21" s="24">
        <f t="shared" si="0"/>
        <v>29.5</v>
      </c>
    </row>
    <row r="22" spans="1:8" ht="18" customHeight="1">
      <c r="A22" s="51"/>
      <c r="B22" s="49" t="s">
        <v>65</v>
      </c>
      <c r="C22" s="100">
        <v>36</v>
      </c>
      <c r="D22" s="100">
        <v>47</v>
      </c>
      <c r="E22" s="24">
        <v>49</v>
      </c>
      <c r="F22" s="24"/>
      <c r="G22" s="24"/>
      <c r="H22" s="24">
        <f t="shared" si="0"/>
        <v>48</v>
      </c>
    </row>
    <row r="23" spans="1:8" ht="18" customHeight="1">
      <c r="A23" s="51"/>
      <c r="B23" s="49" t="s">
        <v>66</v>
      </c>
      <c r="C23" s="100">
        <v>32.5</v>
      </c>
      <c r="D23" s="100">
        <v>37</v>
      </c>
      <c r="E23" s="24">
        <v>40</v>
      </c>
      <c r="F23" s="24"/>
      <c r="G23" s="24"/>
      <c r="H23" s="24">
        <f t="shared" si="0"/>
        <v>38.5</v>
      </c>
    </row>
    <row r="24" spans="1:8" ht="18" customHeight="1">
      <c r="A24" s="51"/>
      <c r="B24" s="49" t="s">
        <v>67</v>
      </c>
      <c r="C24" s="100">
        <v>36</v>
      </c>
      <c r="D24" s="100">
        <v>41</v>
      </c>
      <c r="E24" s="24">
        <v>45</v>
      </c>
      <c r="F24" s="24"/>
      <c r="G24" s="24"/>
      <c r="H24" s="24">
        <f t="shared" si="0"/>
        <v>43</v>
      </c>
    </row>
    <row r="25" spans="1:8" ht="18" customHeight="1">
      <c r="A25" s="51"/>
      <c r="B25" s="49" t="s">
        <v>68</v>
      </c>
      <c r="C25" s="100">
        <v>31.5</v>
      </c>
      <c r="D25" s="100">
        <v>40</v>
      </c>
      <c r="E25" s="24">
        <v>43</v>
      </c>
      <c r="F25" s="24"/>
      <c r="G25" s="24"/>
      <c r="H25" s="24">
        <f t="shared" si="0"/>
        <v>41.5</v>
      </c>
    </row>
    <row r="26" spans="1:8" ht="18" customHeight="1">
      <c r="A26" s="51"/>
      <c r="B26" s="49" t="s">
        <v>69</v>
      </c>
      <c r="C26" s="100">
        <v>33.5</v>
      </c>
      <c r="D26" s="100">
        <v>28</v>
      </c>
      <c r="E26" s="24">
        <v>30</v>
      </c>
      <c r="F26" s="24"/>
      <c r="G26" s="24"/>
      <c r="H26" s="24">
        <f t="shared" si="0"/>
        <v>29</v>
      </c>
    </row>
    <row r="27" spans="1:8" ht="18" customHeight="1">
      <c r="A27" s="51"/>
      <c r="B27" s="49" t="s">
        <v>70</v>
      </c>
      <c r="C27" s="100">
        <v>38</v>
      </c>
      <c r="D27" s="100">
        <v>50</v>
      </c>
      <c r="E27" s="24">
        <v>49</v>
      </c>
      <c r="F27" s="24"/>
      <c r="G27" s="24"/>
      <c r="H27" s="24">
        <f t="shared" si="0"/>
        <v>49.5</v>
      </c>
    </row>
    <row r="28" spans="1:8" ht="18" customHeight="1">
      <c r="A28" s="51"/>
      <c r="B28" s="49" t="s">
        <v>71</v>
      </c>
      <c r="C28" s="100">
        <v>35.5</v>
      </c>
      <c r="D28" s="100">
        <v>39</v>
      </c>
      <c r="E28" s="24">
        <v>43</v>
      </c>
      <c r="F28" s="24"/>
      <c r="G28" s="24"/>
      <c r="H28" s="24">
        <f t="shared" si="0"/>
        <v>41</v>
      </c>
    </row>
    <row r="29" spans="1:8" ht="18" customHeight="1">
      <c r="A29" s="51"/>
      <c r="B29" s="49" t="s">
        <v>72</v>
      </c>
      <c r="C29" s="100">
        <v>34</v>
      </c>
      <c r="D29" s="100">
        <v>44</v>
      </c>
      <c r="E29" s="24">
        <v>47</v>
      </c>
      <c r="F29" s="24"/>
      <c r="G29" s="24"/>
      <c r="H29" s="24">
        <f t="shared" si="0"/>
        <v>45.5</v>
      </c>
    </row>
    <row r="30" spans="1:8" ht="18" customHeight="1">
      <c r="A30" s="51"/>
      <c r="B30" s="49" t="s">
        <v>73</v>
      </c>
      <c r="C30" s="100">
        <v>34.5</v>
      </c>
      <c r="D30" s="100">
        <v>43</v>
      </c>
      <c r="E30" s="24">
        <v>48</v>
      </c>
      <c r="F30" s="24"/>
      <c r="G30" s="24"/>
      <c r="H30" s="24">
        <f t="shared" si="0"/>
        <v>45.5</v>
      </c>
    </row>
    <row r="31" spans="1:8" ht="18" customHeight="1">
      <c r="A31" s="51"/>
      <c r="B31" s="49" t="s">
        <v>74</v>
      </c>
      <c r="C31" s="100">
        <v>35.5</v>
      </c>
      <c r="D31" s="100">
        <v>45</v>
      </c>
      <c r="E31" s="24">
        <v>50</v>
      </c>
      <c r="F31" s="24"/>
      <c r="G31" s="24"/>
      <c r="H31" s="24">
        <f t="shared" si="0"/>
        <v>47.5</v>
      </c>
    </row>
    <row r="32" spans="1:8" ht="18" customHeight="1">
      <c r="A32" s="51"/>
      <c r="B32" s="49" t="s">
        <v>75</v>
      </c>
      <c r="C32" s="100">
        <v>36.5</v>
      </c>
      <c r="D32" s="100">
        <v>49</v>
      </c>
      <c r="E32" s="24">
        <v>49</v>
      </c>
      <c r="F32" s="24"/>
      <c r="G32" s="24"/>
      <c r="H32" s="24">
        <f t="shared" si="0"/>
        <v>49</v>
      </c>
    </row>
    <row r="33" spans="1:8" ht="18" customHeight="1">
      <c r="A33" s="51"/>
      <c r="B33" s="49" t="s">
        <v>76</v>
      </c>
      <c r="C33" s="100">
        <v>30</v>
      </c>
      <c r="D33" s="100">
        <v>28</v>
      </c>
      <c r="E33" s="24">
        <v>32</v>
      </c>
      <c r="F33" s="24"/>
      <c r="G33" s="24"/>
      <c r="H33" s="24">
        <f t="shared" si="0"/>
        <v>30</v>
      </c>
    </row>
    <row r="34" spans="1:8" ht="18" customHeight="1">
      <c r="A34" s="51"/>
      <c r="B34" s="49" t="s">
        <v>77</v>
      </c>
      <c r="C34" s="100">
        <v>31.5</v>
      </c>
      <c r="D34" s="100">
        <v>44</v>
      </c>
      <c r="E34" s="24">
        <v>50</v>
      </c>
      <c r="F34" s="24"/>
      <c r="G34" s="24"/>
      <c r="H34" s="24">
        <f t="shared" si="0"/>
        <v>47</v>
      </c>
    </row>
    <row r="35" spans="1:8" ht="18" customHeight="1">
      <c r="A35" s="51"/>
      <c r="B35" s="49" t="s">
        <v>78</v>
      </c>
      <c r="C35" s="100">
        <v>31</v>
      </c>
      <c r="D35" s="100">
        <v>35</v>
      </c>
      <c r="E35" s="24">
        <v>41</v>
      </c>
      <c r="F35" s="24"/>
      <c r="G35" s="24"/>
      <c r="H35" s="24">
        <f t="shared" si="0"/>
        <v>38</v>
      </c>
    </row>
    <row r="36" spans="1:8" ht="18" customHeight="1">
      <c r="A36" s="51"/>
      <c r="B36" s="49" t="s">
        <v>79</v>
      </c>
      <c r="C36" s="100">
        <v>33.5</v>
      </c>
      <c r="D36" s="100">
        <v>40</v>
      </c>
      <c r="E36" s="24">
        <v>45</v>
      </c>
      <c r="F36" s="24"/>
      <c r="G36" s="24"/>
      <c r="H36" s="24">
        <f t="shared" si="0"/>
        <v>42.5</v>
      </c>
    </row>
    <row r="37" spans="1:8" ht="18" customHeight="1">
      <c r="A37" s="51"/>
      <c r="B37" s="49" t="s">
        <v>80</v>
      </c>
      <c r="C37" s="100">
        <v>31</v>
      </c>
      <c r="D37" s="100">
        <v>41</v>
      </c>
      <c r="E37" s="24">
        <v>43</v>
      </c>
      <c r="F37" s="24"/>
      <c r="G37" s="24"/>
      <c r="H37" s="24">
        <f t="shared" si="0"/>
        <v>42</v>
      </c>
    </row>
    <row r="38" spans="1:8" ht="18" customHeight="1">
      <c r="A38" s="51"/>
      <c r="B38" s="49" t="s">
        <v>81</v>
      </c>
      <c r="C38" s="100">
        <v>34.5</v>
      </c>
      <c r="D38" s="100">
        <v>32</v>
      </c>
      <c r="E38" s="24">
        <v>36</v>
      </c>
      <c r="F38" s="24"/>
      <c r="G38" s="24"/>
      <c r="H38" s="24">
        <f t="shared" si="0"/>
        <v>34</v>
      </c>
    </row>
    <row r="39" spans="1:8" ht="18" customHeight="1">
      <c r="A39" s="51"/>
      <c r="B39" s="49" t="s">
        <v>82</v>
      </c>
      <c r="C39" s="100">
        <v>34</v>
      </c>
      <c r="D39" s="100">
        <v>39</v>
      </c>
      <c r="E39" s="24">
        <v>41</v>
      </c>
      <c r="F39" s="24"/>
      <c r="G39" s="24"/>
      <c r="H39" s="24">
        <f t="shared" si="0"/>
        <v>40</v>
      </c>
    </row>
    <row r="40" spans="1:8" ht="18" customHeight="1">
      <c r="A40" s="51"/>
      <c r="B40" s="49" t="s">
        <v>83</v>
      </c>
      <c r="C40" s="100">
        <v>34</v>
      </c>
      <c r="D40" s="100">
        <v>46</v>
      </c>
      <c r="E40" s="24">
        <v>46</v>
      </c>
      <c r="F40" s="24"/>
      <c r="G40" s="24"/>
      <c r="H40" s="24">
        <f t="shared" si="0"/>
        <v>46</v>
      </c>
    </row>
    <row r="41" spans="1:8" ht="18" customHeight="1">
      <c r="A41" s="51"/>
      <c r="B41" s="49" t="s">
        <v>84</v>
      </c>
      <c r="C41" s="100">
        <v>31</v>
      </c>
      <c r="D41" s="100">
        <v>26</v>
      </c>
      <c r="E41" s="24">
        <v>30</v>
      </c>
      <c r="F41" s="24"/>
      <c r="G41" s="24"/>
      <c r="H41" s="24">
        <f t="shared" si="0"/>
        <v>28</v>
      </c>
    </row>
    <row r="42" spans="1:8" ht="18" customHeight="1">
      <c r="A42" s="51"/>
      <c r="B42" s="49" t="s">
        <v>85</v>
      </c>
      <c r="C42" s="100">
        <v>34</v>
      </c>
      <c r="D42" s="100">
        <v>38</v>
      </c>
      <c r="E42" s="24">
        <v>41</v>
      </c>
      <c r="F42" s="24"/>
      <c r="G42" s="24"/>
      <c r="H42" s="24">
        <f t="shared" si="0"/>
        <v>39.5</v>
      </c>
    </row>
    <row r="43" spans="1:8" ht="18" customHeight="1">
      <c r="A43" s="51"/>
      <c r="B43" s="49" t="s">
        <v>86</v>
      </c>
      <c r="C43" s="100">
        <v>34.5</v>
      </c>
      <c r="D43" s="100">
        <v>41</v>
      </c>
      <c r="E43" s="24">
        <v>43</v>
      </c>
      <c r="F43" s="24"/>
      <c r="G43" s="24"/>
      <c r="H43" s="24">
        <f t="shared" si="0"/>
        <v>42</v>
      </c>
    </row>
    <row r="44" spans="1:8" ht="18" customHeight="1">
      <c r="A44" s="51"/>
      <c r="B44" s="49" t="s">
        <v>87</v>
      </c>
      <c r="C44" s="100">
        <v>32</v>
      </c>
      <c r="D44" s="100">
        <v>40</v>
      </c>
      <c r="E44" s="24">
        <v>44</v>
      </c>
      <c r="F44" s="24"/>
      <c r="G44" s="24"/>
      <c r="H44" s="24">
        <f t="shared" si="0"/>
        <v>42</v>
      </c>
    </row>
    <row r="45" spans="1:8" ht="18" customHeight="1">
      <c r="A45" s="51"/>
      <c r="B45" s="49" t="s">
        <v>88</v>
      </c>
      <c r="C45" s="100">
        <v>35.5</v>
      </c>
      <c r="D45" s="100">
        <v>34</v>
      </c>
      <c r="E45" s="24">
        <v>40</v>
      </c>
      <c r="F45" s="24"/>
      <c r="G45" s="24"/>
      <c r="H45" s="24">
        <f t="shared" si="0"/>
        <v>37</v>
      </c>
    </row>
    <row r="46" spans="1:8" ht="18" customHeight="1">
      <c r="A46" s="51"/>
      <c r="B46" s="49" t="s">
        <v>89</v>
      </c>
      <c r="C46" s="100">
        <v>37</v>
      </c>
      <c r="D46" s="100">
        <v>48</v>
      </c>
      <c r="E46" s="24">
        <v>48</v>
      </c>
      <c r="F46" s="24"/>
      <c r="G46" s="24"/>
      <c r="H46" s="24">
        <f t="shared" si="0"/>
        <v>48</v>
      </c>
    </row>
    <row r="47" spans="1:8" ht="18" customHeight="1">
      <c r="A47" s="51"/>
      <c r="B47" s="49" t="s">
        <v>90</v>
      </c>
      <c r="C47" s="100">
        <v>33.5</v>
      </c>
      <c r="D47" s="100">
        <v>33</v>
      </c>
      <c r="E47" s="24">
        <v>38</v>
      </c>
      <c r="F47" s="24"/>
      <c r="G47" s="24"/>
      <c r="H47" s="24">
        <f t="shared" si="0"/>
        <v>35.5</v>
      </c>
    </row>
    <row r="48" spans="1:8" ht="18" customHeight="1">
      <c r="A48" s="51"/>
      <c r="B48" s="49" t="s">
        <v>91</v>
      </c>
      <c r="C48" s="100">
        <v>33.5</v>
      </c>
      <c r="D48" s="100">
        <v>36</v>
      </c>
      <c r="E48" s="24">
        <v>40</v>
      </c>
      <c r="F48" s="24"/>
      <c r="G48" s="24"/>
      <c r="H48" s="24">
        <f t="shared" si="0"/>
        <v>38</v>
      </c>
    </row>
    <row r="49" spans="1:8" ht="18" customHeight="1">
      <c r="A49" s="51"/>
      <c r="B49" s="49" t="s">
        <v>92</v>
      </c>
      <c r="C49" s="100">
        <v>31.5</v>
      </c>
      <c r="D49" s="100">
        <v>25</v>
      </c>
      <c r="E49" s="24">
        <v>29</v>
      </c>
      <c r="F49" s="24"/>
      <c r="G49" s="24"/>
      <c r="H49" s="24">
        <f t="shared" si="0"/>
        <v>27</v>
      </c>
    </row>
    <row r="50" spans="1:8" ht="18" customHeight="1">
      <c r="A50" s="51"/>
      <c r="B50" s="49" t="s">
        <v>93</v>
      </c>
      <c r="C50" s="100">
        <v>35</v>
      </c>
      <c r="D50" s="100">
        <v>39</v>
      </c>
      <c r="E50" s="24">
        <v>44</v>
      </c>
      <c r="F50" s="24"/>
      <c r="G50" s="24"/>
      <c r="H50" s="24">
        <f t="shared" si="0"/>
        <v>41.5</v>
      </c>
    </row>
    <row r="51" spans="1:8" ht="18" customHeight="1">
      <c r="A51" s="51"/>
      <c r="B51" s="49" t="s">
        <v>94</v>
      </c>
      <c r="C51" s="100">
        <v>34.5</v>
      </c>
      <c r="D51" s="100">
        <v>31</v>
      </c>
      <c r="E51" s="24">
        <v>33</v>
      </c>
      <c r="F51" s="24"/>
      <c r="G51" s="24"/>
      <c r="H51" s="24">
        <f t="shared" si="0"/>
        <v>32</v>
      </c>
    </row>
    <row r="52" spans="1:8" ht="15.75">
      <c r="A52" s="104" t="s">
        <v>110</v>
      </c>
      <c r="B52" s="103"/>
      <c r="C52" s="103"/>
      <c r="D52" s="103"/>
      <c r="E52" s="103"/>
      <c r="F52" s="103"/>
      <c r="G52" s="103"/>
      <c r="H52" s="24" t="e">
        <f t="shared" si="0"/>
        <v>#DIV/0!</v>
      </c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7" t="s">
        <v>26</v>
      </c>
      <c r="B54" s="117"/>
      <c r="C54" s="117"/>
      <c r="D54" s="117"/>
      <c r="E54" s="118"/>
      <c r="F54" s="118"/>
      <c r="G54" s="118"/>
      <c r="H54" s="23"/>
    </row>
    <row r="55" spans="1:8">
      <c r="A55" s="97"/>
      <c r="B55" s="97"/>
      <c r="C55" s="97"/>
      <c r="D55" s="97"/>
      <c r="E55" s="119"/>
      <c r="F55" s="119"/>
      <c r="G55" s="119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4" workbookViewId="0">
      <selection activeCell="C35" sqref="C35:D51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3" t="s">
        <v>18</v>
      </c>
      <c r="G1" s="113"/>
      <c r="H1" s="11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4" t="s">
        <v>21</v>
      </c>
      <c r="B3" s="114"/>
      <c r="C3" s="114"/>
      <c r="D3" s="114"/>
      <c r="E3" s="114"/>
      <c r="F3" s="20" t="s">
        <v>48</v>
      </c>
      <c r="G3" s="20" t="s">
        <v>12</v>
      </c>
      <c r="H3" s="21">
        <v>4</v>
      </c>
    </row>
    <row r="4" spans="1:8">
      <c r="A4" s="114"/>
      <c r="B4" s="114"/>
      <c r="C4" s="114"/>
      <c r="D4" s="114"/>
      <c r="E4" s="114"/>
      <c r="F4" s="20" t="s">
        <v>49</v>
      </c>
      <c r="G4" s="20" t="s">
        <v>7</v>
      </c>
      <c r="H4" s="21">
        <v>3.75</v>
      </c>
    </row>
    <row r="5" spans="1:8">
      <c r="A5" s="115" t="s">
        <v>22</v>
      </c>
      <c r="B5" s="115"/>
      <c r="C5" s="115"/>
      <c r="D5" s="115"/>
      <c r="E5" s="115"/>
      <c r="F5" s="20" t="s">
        <v>50</v>
      </c>
      <c r="G5" s="20" t="s">
        <v>13</v>
      </c>
      <c r="H5" s="21">
        <v>3.5</v>
      </c>
    </row>
    <row r="6" spans="1:8">
      <c r="A6" s="115"/>
      <c r="B6" s="115"/>
      <c r="C6" s="115"/>
      <c r="D6" s="115"/>
      <c r="E6" s="115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2" t="s">
        <v>23</v>
      </c>
      <c r="B8" s="112"/>
      <c r="C8" s="112"/>
      <c r="D8" s="112"/>
      <c r="E8" s="112"/>
      <c r="F8" s="20" t="s">
        <v>53</v>
      </c>
      <c r="G8" s="20" t="s">
        <v>15</v>
      </c>
      <c r="H8" s="21">
        <v>2.75</v>
      </c>
    </row>
    <row r="9" spans="1:8">
      <c r="A9" s="116"/>
      <c r="B9" s="116"/>
      <c r="C9" s="116"/>
      <c r="D9" s="116"/>
      <c r="E9" s="116"/>
      <c r="F9" s="20" t="s">
        <v>54</v>
      </c>
      <c r="G9" s="20" t="s">
        <v>16</v>
      </c>
      <c r="H9" s="21">
        <v>2.5</v>
      </c>
    </row>
    <row r="10" spans="1:8">
      <c r="A10" s="112"/>
      <c r="B10" s="112"/>
      <c r="C10" s="112"/>
      <c r="D10" s="112"/>
      <c r="E10" s="112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20" t="s">
        <v>125</v>
      </c>
      <c r="F13" s="120"/>
      <c r="G13" s="120"/>
      <c r="H13" s="120"/>
    </row>
    <row r="14" spans="1:8">
      <c r="A14" s="98"/>
      <c r="B14" s="52"/>
      <c r="C14" s="52"/>
      <c r="D14" s="52"/>
      <c r="E14" s="121"/>
      <c r="F14" s="121"/>
      <c r="G14" s="121"/>
      <c r="H14" s="121"/>
    </row>
    <row r="15" spans="1:8" ht="23.25" customHeight="1">
      <c r="A15" s="122" t="s">
        <v>46</v>
      </c>
      <c r="B15" s="122" t="s">
        <v>38</v>
      </c>
      <c r="C15" s="123" t="s">
        <v>33</v>
      </c>
      <c r="D15" s="124" t="s">
        <v>34</v>
      </c>
      <c r="E15" s="125"/>
      <c r="F15" s="125"/>
      <c r="G15" s="125"/>
      <c r="H15" s="125"/>
    </row>
    <row r="16" spans="1:8" ht="81" customHeight="1">
      <c r="A16" s="122"/>
      <c r="B16" s="122"/>
      <c r="C16" s="123"/>
      <c r="D16" s="124"/>
      <c r="E16" s="126"/>
      <c r="F16" s="126"/>
      <c r="G16" s="126"/>
      <c r="H16" s="126"/>
    </row>
    <row r="17" spans="1:8" ht="18" customHeight="1">
      <c r="A17" s="51"/>
      <c r="B17" s="49" t="s">
        <v>60</v>
      </c>
      <c r="C17" s="100">
        <v>26</v>
      </c>
      <c r="D17" s="100">
        <v>34</v>
      </c>
      <c r="E17" s="24"/>
      <c r="F17" s="24"/>
      <c r="G17" s="24"/>
      <c r="H17" s="101"/>
    </row>
    <row r="18" spans="1:8" ht="18" customHeight="1">
      <c r="A18" s="51"/>
      <c r="B18" s="49" t="s">
        <v>61</v>
      </c>
      <c r="C18" s="100">
        <v>35.5</v>
      </c>
      <c r="D18" s="100">
        <v>42</v>
      </c>
      <c r="E18" s="24"/>
      <c r="F18" s="24"/>
      <c r="G18" s="24"/>
      <c r="H18" s="101"/>
    </row>
    <row r="19" spans="1:8" ht="18" customHeight="1">
      <c r="A19" s="51"/>
      <c r="B19" s="49" t="s">
        <v>62</v>
      </c>
      <c r="C19" s="100">
        <v>38</v>
      </c>
      <c r="D19" s="100">
        <v>37</v>
      </c>
      <c r="E19" s="24"/>
      <c r="F19" s="24"/>
      <c r="G19" s="24"/>
      <c r="H19" s="101"/>
    </row>
    <row r="20" spans="1:8" ht="18" customHeight="1">
      <c r="A20" s="51"/>
      <c r="B20" s="49" t="s">
        <v>63</v>
      </c>
      <c r="C20" s="100">
        <v>34</v>
      </c>
      <c r="D20" s="100">
        <v>31</v>
      </c>
      <c r="E20" s="24"/>
      <c r="F20" s="24"/>
      <c r="G20" s="24"/>
      <c r="H20" s="101"/>
    </row>
    <row r="21" spans="1:8" ht="18" customHeight="1">
      <c r="A21" s="51"/>
      <c r="B21" s="49" t="s">
        <v>64</v>
      </c>
      <c r="C21" s="100">
        <v>31</v>
      </c>
      <c r="D21" s="100">
        <v>29</v>
      </c>
      <c r="E21" s="24"/>
      <c r="F21" s="24"/>
      <c r="G21" s="24"/>
      <c r="H21" s="101"/>
    </row>
    <row r="22" spans="1:8" ht="18" customHeight="1">
      <c r="A22" s="51"/>
      <c r="B22" s="49" t="s">
        <v>65</v>
      </c>
      <c r="C22" s="100">
        <v>33</v>
      </c>
      <c r="D22" s="100">
        <v>44</v>
      </c>
      <c r="E22" s="24"/>
      <c r="F22" s="24"/>
      <c r="G22" s="24"/>
      <c r="H22" s="101"/>
    </row>
    <row r="23" spans="1:8" ht="18" customHeight="1">
      <c r="A23" s="51"/>
      <c r="B23" s="49" t="s">
        <v>66</v>
      </c>
      <c r="C23" s="100">
        <v>33</v>
      </c>
      <c r="D23" s="100">
        <v>42</v>
      </c>
      <c r="E23" s="24"/>
      <c r="F23" s="24"/>
      <c r="G23" s="24"/>
      <c r="H23" s="101"/>
    </row>
    <row r="24" spans="1:8" ht="18" customHeight="1">
      <c r="A24" s="51"/>
      <c r="B24" s="49" t="s">
        <v>67</v>
      </c>
      <c r="C24" s="100">
        <v>36</v>
      </c>
      <c r="D24" s="100">
        <v>52</v>
      </c>
      <c r="E24" s="24"/>
      <c r="F24" s="24"/>
      <c r="G24" s="24"/>
      <c r="H24" s="101"/>
    </row>
    <row r="25" spans="1:8" ht="18" customHeight="1">
      <c r="A25" s="51"/>
      <c r="B25" s="49" t="s">
        <v>68</v>
      </c>
      <c r="C25" s="100">
        <v>34.5</v>
      </c>
      <c r="D25" s="100">
        <v>46.5</v>
      </c>
      <c r="E25" s="24"/>
      <c r="F25" s="24"/>
      <c r="G25" s="24"/>
      <c r="H25" s="101"/>
    </row>
    <row r="26" spans="1:8" ht="18" customHeight="1">
      <c r="A26" s="51"/>
      <c r="B26" s="49" t="s">
        <v>69</v>
      </c>
      <c r="C26" s="100">
        <v>29</v>
      </c>
      <c r="D26" s="100">
        <v>28</v>
      </c>
      <c r="E26" s="24"/>
      <c r="F26" s="24"/>
      <c r="G26" s="24"/>
      <c r="H26" s="101"/>
    </row>
    <row r="27" spans="1:8" ht="18" customHeight="1">
      <c r="A27" s="51"/>
      <c r="B27" s="49" t="s">
        <v>70</v>
      </c>
      <c r="C27" s="100">
        <v>37.5</v>
      </c>
      <c r="D27" s="100">
        <v>48</v>
      </c>
      <c r="E27" s="24"/>
      <c r="F27" s="24"/>
      <c r="G27" s="24"/>
      <c r="H27" s="101"/>
    </row>
    <row r="28" spans="1:8" ht="18" customHeight="1">
      <c r="A28" s="51"/>
      <c r="B28" s="49" t="s">
        <v>71</v>
      </c>
      <c r="C28" s="100">
        <v>36</v>
      </c>
      <c r="D28" s="100">
        <v>47.5</v>
      </c>
      <c r="E28" s="24"/>
      <c r="F28" s="24"/>
      <c r="G28" s="24"/>
      <c r="H28" s="101"/>
    </row>
    <row r="29" spans="1:8" ht="18" customHeight="1">
      <c r="A29" s="51"/>
      <c r="B29" s="49" t="s">
        <v>72</v>
      </c>
      <c r="C29" s="100">
        <v>34</v>
      </c>
      <c r="D29" s="100">
        <v>31</v>
      </c>
      <c r="E29" s="24"/>
      <c r="F29" s="24"/>
      <c r="G29" s="24"/>
      <c r="H29" s="101"/>
    </row>
    <row r="30" spans="1:8" ht="18" customHeight="1">
      <c r="A30" s="51"/>
      <c r="B30" s="49" t="s">
        <v>73</v>
      </c>
      <c r="C30" s="100">
        <v>34</v>
      </c>
      <c r="D30" s="100">
        <v>31</v>
      </c>
      <c r="E30" s="24"/>
      <c r="F30" s="24"/>
      <c r="G30" s="24"/>
      <c r="H30" s="101"/>
    </row>
    <row r="31" spans="1:8" ht="18" customHeight="1">
      <c r="A31" s="51"/>
      <c r="B31" s="49" t="s">
        <v>74</v>
      </c>
      <c r="C31" s="100">
        <v>37.5</v>
      </c>
      <c r="D31" s="100">
        <v>54.5</v>
      </c>
      <c r="E31" s="24"/>
      <c r="F31" s="24"/>
      <c r="G31" s="24"/>
      <c r="H31" s="101"/>
    </row>
    <row r="32" spans="1:8" ht="18" customHeight="1">
      <c r="A32" s="51"/>
      <c r="B32" s="49" t="s">
        <v>75</v>
      </c>
      <c r="C32" s="100">
        <v>36.5</v>
      </c>
      <c r="D32" s="100">
        <v>46</v>
      </c>
      <c r="E32" s="24"/>
      <c r="F32" s="24"/>
      <c r="G32" s="24"/>
      <c r="H32" s="101"/>
    </row>
    <row r="33" spans="1:8" ht="18" customHeight="1">
      <c r="A33" s="51"/>
      <c r="B33" s="49" t="s">
        <v>76</v>
      </c>
      <c r="C33" s="100">
        <v>32</v>
      </c>
      <c r="D33" s="100">
        <v>28</v>
      </c>
      <c r="E33" s="24"/>
      <c r="F33" s="24"/>
      <c r="G33" s="24"/>
      <c r="H33" s="101"/>
    </row>
    <row r="34" spans="1:8" ht="18" customHeight="1">
      <c r="A34" s="51"/>
      <c r="B34" s="49" t="s">
        <v>77</v>
      </c>
      <c r="C34" s="100">
        <v>31</v>
      </c>
      <c r="D34" s="100">
        <v>31</v>
      </c>
      <c r="E34" s="24"/>
      <c r="F34" s="24"/>
      <c r="G34" s="24"/>
      <c r="H34" s="101"/>
    </row>
    <row r="35" spans="1:8" ht="18" customHeight="1">
      <c r="A35" s="51"/>
      <c r="B35" s="49" t="s">
        <v>78</v>
      </c>
      <c r="C35" s="100">
        <v>31</v>
      </c>
      <c r="D35" s="100">
        <v>39</v>
      </c>
      <c r="E35" s="24"/>
      <c r="F35" s="24"/>
      <c r="G35" s="24"/>
      <c r="H35" s="101"/>
    </row>
    <row r="36" spans="1:8" ht="18" customHeight="1">
      <c r="A36" s="51"/>
      <c r="B36" s="49" t="s">
        <v>79</v>
      </c>
      <c r="C36" s="100">
        <v>36</v>
      </c>
      <c r="D36" s="100">
        <v>34</v>
      </c>
      <c r="E36" s="24"/>
      <c r="F36" s="24"/>
      <c r="G36" s="24"/>
      <c r="H36" s="101"/>
    </row>
    <row r="37" spans="1:8" ht="18" customHeight="1">
      <c r="A37" s="51"/>
      <c r="B37" s="49" t="s">
        <v>80</v>
      </c>
      <c r="C37" s="100">
        <v>31</v>
      </c>
      <c r="D37" s="100">
        <v>32</v>
      </c>
      <c r="E37" s="24"/>
      <c r="F37" s="24"/>
      <c r="G37" s="24"/>
      <c r="H37" s="101"/>
    </row>
    <row r="38" spans="1:8" ht="18" customHeight="1">
      <c r="A38" s="51"/>
      <c r="B38" s="49" t="s">
        <v>81</v>
      </c>
      <c r="C38" s="100">
        <v>36</v>
      </c>
      <c r="D38" s="100">
        <v>40</v>
      </c>
      <c r="E38" s="24"/>
      <c r="F38" s="24"/>
      <c r="G38" s="24"/>
      <c r="H38" s="101"/>
    </row>
    <row r="39" spans="1:8" ht="18" customHeight="1">
      <c r="A39" s="51"/>
      <c r="B39" s="49" t="s">
        <v>82</v>
      </c>
      <c r="C39" s="100">
        <v>36</v>
      </c>
      <c r="D39" s="100">
        <v>45.5</v>
      </c>
      <c r="E39" s="24"/>
      <c r="F39" s="24"/>
      <c r="G39" s="24"/>
      <c r="H39" s="101"/>
    </row>
    <row r="40" spans="1:8" ht="18" customHeight="1">
      <c r="A40" s="51"/>
      <c r="B40" s="49" t="s">
        <v>83</v>
      </c>
      <c r="C40" s="100">
        <v>35</v>
      </c>
      <c r="D40" s="100">
        <v>45</v>
      </c>
      <c r="E40" s="24"/>
      <c r="F40" s="24"/>
      <c r="G40" s="24"/>
      <c r="H40" s="101"/>
    </row>
    <row r="41" spans="1:8" ht="18" customHeight="1">
      <c r="A41" s="51"/>
      <c r="B41" s="49" t="s">
        <v>84</v>
      </c>
      <c r="C41" s="100">
        <v>30</v>
      </c>
      <c r="D41" s="100">
        <v>40</v>
      </c>
      <c r="E41" s="24"/>
      <c r="F41" s="24"/>
      <c r="G41" s="24"/>
      <c r="H41" s="101"/>
    </row>
    <row r="42" spans="1:8" ht="18" customHeight="1">
      <c r="A42" s="51"/>
      <c r="B42" s="49" t="s">
        <v>85</v>
      </c>
      <c r="C42" s="100">
        <v>35</v>
      </c>
      <c r="D42" s="100">
        <v>35</v>
      </c>
      <c r="E42" s="24"/>
      <c r="F42" s="24"/>
      <c r="G42" s="24"/>
      <c r="H42" s="101"/>
    </row>
    <row r="43" spans="1:8" ht="18" customHeight="1">
      <c r="A43" s="51"/>
      <c r="B43" s="49" t="s">
        <v>86</v>
      </c>
      <c r="C43" s="100">
        <v>35</v>
      </c>
      <c r="D43" s="100">
        <v>45</v>
      </c>
      <c r="E43" s="24"/>
      <c r="F43" s="24"/>
      <c r="G43" s="24"/>
      <c r="H43" s="101"/>
    </row>
    <row r="44" spans="1:8" ht="18" customHeight="1">
      <c r="A44" s="51"/>
      <c r="B44" s="49" t="s">
        <v>87</v>
      </c>
      <c r="C44" s="100">
        <v>36.5</v>
      </c>
      <c r="D44" s="100">
        <v>38</v>
      </c>
      <c r="E44" s="24"/>
      <c r="F44" s="24"/>
      <c r="G44" s="24"/>
      <c r="H44" s="101"/>
    </row>
    <row r="45" spans="1:8" ht="18" customHeight="1">
      <c r="A45" s="51"/>
      <c r="B45" s="49" t="s">
        <v>88</v>
      </c>
      <c r="C45" s="100">
        <v>34.5</v>
      </c>
      <c r="D45" s="100">
        <v>48</v>
      </c>
      <c r="E45" s="24"/>
      <c r="F45" s="24"/>
      <c r="G45" s="24"/>
      <c r="H45" s="101"/>
    </row>
    <row r="46" spans="1:8" ht="18" customHeight="1">
      <c r="A46" s="51"/>
      <c r="B46" s="49" t="s">
        <v>89</v>
      </c>
      <c r="C46" s="100">
        <v>35.5</v>
      </c>
      <c r="D46" s="100">
        <v>51.5</v>
      </c>
      <c r="E46" s="24"/>
      <c r="F46" s="24"/>
      <c r="G46" s="24"/>
      <c r="H46" s="101"/>
    </row>
    <row r="47" spans="1:8" ht="18" customHeight="1">
      <c r="A47" s="51"/>
      <c r="B47" s="49" t="s">
        <v>90</v>
      </c>
      <c r="C47" s="100">
        <v>36</v>
      </c>
      <c r="D47" s="100">
        <v>39</v>
      </c>
      <c r="E47" s="24"/>
      <c r="F47" s="24"/>
      <c r="G47" s="24"/>
      <c r="H47" s="101"/>
    </row>
    <row r="48" spans="1:8" ht="18" customHeight="1">
      <c r="A48" s="51"/>
      <c r="B48" s="49" t="s">
        <v>91</v>
      </c>
      <c r="C48" s="100">
        <v>35</v>
      </c>
      <c r="D48" s="100">
        <v>35</v>
      </c>
      <c r="E48" s="24"/>
      <c r="F48" s="24"/>
      <c r="G48" s="24"/>
      <c r="H48" s="101"/>
    </row>
    <row r="49" spans="1:8" ht="18" customHeight="1">
      <c r="A49" s="51"/>
      <c r="B49" s="49" t="s">
        <v>92</v>
      </c>
      <c r="C49" s="100">
        <v>33</v>
      </c>
      <c r="D49" s="100">
        <v>22</v>
      </c>
      <c r="E49" s="24"/>
      <c r="F49" s="24"/>
      <c r="G49" s="24"/>
      <c r="H49" s="101"/>
    </row>
    <row r="50" spans="1:8" ht="18" customHeight="1">
      <c r="A50" s="51"/>
      <c r="B50" s="49" t="s">
        <v>93</v>
      </c>
      <c r="C50" s="100">
        <v>34</v>
      </c>
      <c r="D50" s="100">
        <v>43</v>
      </c>
      <c r="E50" s="24"/>
      <c r="F50" s="24"/>
      <c r="G50" s="24"/>
      <c r="H50" s="101"/>
    </row>
    <row r="51" spans="1:8" ht="18" customHeight="1">
      <c r="A51" s="51"/>
      <c r="B51" s="49" t="s">
        <v>94</v>
      </c>
      <c r="C51" s="100">
        <v>31</v>
      </c>
      <c r="D51" s="100">
        <v>29</v>
      </c>
      <c r="E51" s="24"/>
      <c r="F51" s="24"/>
      <c r="G51" s="24"/>
      <c r="H51" s="101"/>
    </row>
    <row r="52" spans="1:8" ht="15.7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7" t="s">
        <v>26</v>
      </c>
      <c r="B54" s="117"/>
      <c r="C54" s="117"/>
      <c r="D54" s="117"/>
      <c r="E54" s="118"/>
      <c r="F54" s="118"/>
      <c r="G54" s="118"/>
      <c r="H54" s="23"/>
    </row>
    <row r="55" spans="1:8">
      <c r="A55" s="97"/>
      <c r="B55" s="97"/>
      <c r="C55" s="97"/>
      <c r="D55" s="97"/>
      <c r="E55" s="119"/>
      <c r="F55" s="119"/>
      <c r="G55" s="119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4" workbookViewId="0">
      <selection activeCell="A54" sqref="A54:D54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3" t="s">
        <v>18</v>
      </c>
      <c r="G1" s="113"/>
      <c r="H1" s="11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4" t="s">
        <v>21</v>
      </c>
      <c r="B3" s="114"/>
      <c r="C3" s="114"/>
      <c r="D3" s="114"/>
      <c r="E3" s="114"/>
      <c r="F3" s="20" t="s">
        <v>48</v>
      </c>
      <c r="G3" s="20" t="s">
        <v>12</v>
      </c>
      <c r="H3" s="21">
        <v>4</v>
      </c>
    </row>
    <row r="4" spans="1:8">
      <c r="A4" s="114"/>
      <c r="B4" s="114"/>
      <c r="C4" s="114"/>
      <c r="D4" s="114"/>
      <c r="E4" s="114"/>
      <c r="F4" s="20" t="s">
        <v>49</v>
      </c>
      <c r="G4" s="20" t="s">
        <v>7</v>
      </c>
      <c r="H4" s="21">
        <v>3.75</v>
      </c>
    </row>
    <row r="5" spans="1:8">
      <c r="A5" s="115" t="s">
        <v>22</v>
      </c>
      <c r="B5" s="115"/>
      <c r="C5" s="115"/>
      <c r="D5" s="115"/>
      <c r="E5" s="115"/>
      <c r="F5" s="20" t="s">
        <v>50</v>
      </c>
      <c r="G5" s="20" t="s">
        <v>13</v>
      </c>
      <c r="H5" s="21">
        <v>3.5</v>
      </c>
    </row>
    <row r="6" spans="1:8">
      <c r="A6" s="115"/>
      <c r="B6" s="115"/>
      <c r="C6" s="115"/>
      <c r="D6" s="115"/>
      <c r="E6" s="115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2" t="s">
        <v>23</v>
      </c>
      <c r="B8" s="112"/>
      <c r="C8" s="112"/>
      <c r="D8" s="112"/>
      <c r="E8" s="112"/>
      <c r="F8" s="20" t="s">
        <v>53</v>
      </c>
      <c r="G8" s="20" t="s">
        <v>15</v>
      </c>
      <c r="H8" s="21">
        <v>2.75</v>
      </c>
    </row>
    <row r="9" spans="1:8">
      <c r="A9" s="116"/>
      <c r="B9" s="116"/>
      <c r="C9" s="116"/>
      <c r="D9" s="116"/>
      <c r="E9" s="116"/>
      <c r="F9" s="20" t="s">
        <v>54</v>
      </c>
      <c r="G9" s="20" t="s">
        <v>16</v>
      </c>
      <c r="H9" s="21">
        <v>2.5</v>
      </c>
    </row>
    <row r="10" spans="1:8">
      <c r="A10" s="112"/>
      <c r="B10" s="112"/>
      <c r="C10" s="112"/>
      <c r="D10" s="112"/>
      <c r="E10" s="112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120</v>
      </c>
      <c r="B13" s="52"/>
      <c r="C13" s="52"/>
      <c r="D13" s="52"/>
      <c r="E13" s="120" t="s">
        <v>125</v>
      </c>
      <c r="F13" s="120"/>
      <c r="G13" s="120"/>
      <c r="H13" s="120"/>
    </row>
    <row r="14" spans="1:8">
      <c r="A14" s="98"/>
      <c r="B14" s="52"/>
      <c r="C14" s="52"/>
      <c r="D14" s="52"/>
      <c r="E14" s="121"/>
      <c r="F14" s="121"/>
      <c r="G14" s="121"/>
      <c r="H14" s="121"/>
    </row>
    <row r="15" spans="1:8" ht="23.25" customHeight="1">
      <c r="A15" s="122" t="s">
        <v>46</v>
      </c>
      <c r="B15" s="122" t="s">
        <v>38</v>
      </c>
      <c r="C15" s="123" t="s">
        <v>33</v>
      </c>
      <c r="D15" s="122" t="s">
        <v>34</v>
      </c>
      <c r="E15" s="122"/>
      <c r="F15" s="122"/>
      <c r="G15" s="122"/>
      <c r="H15" s="122"/>
    </row>
    <row r="16" spans="1:8" ht="81" customHeight="1">
      <c r="A16" s="122"/>
      <c r="B16" s="122"/>
      <c r="C16" s="123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>
      <c r="A17" s="51"/>
      <c r="B17" s="49" t="s">
        <v>60</v>
      </c>
      <c r="C17" s="100">
        <v>27</v>
      </c>
      <c r="D17" s="100">
        <v>35</v>
      </c>
      <c r="E17" s="24">
        <v>42</v>
      </c>
      <c r="F17" s="24"/>
      <c r="G17" s="24"/>
      <c r="H17" s="24">
        <f>AVERAGEA(D17,E17)</f>
        <v>38.5</v>
      </c>
    </row>
    <row r="18" spans="1:8" ht="18" customHeight="1">
      <c r="A18" s="51"/>
      <c r="B18" s="49" t="s">
        <v>61</v>
      </c>
      <c r="C18" s="100">
        <v>28.5</v>
      </c>
      <c r="D18" s="100">
        <v>34</v>
      </c>
      <c r="E18" s="24">
        <v>41</v>
      </c>
      <c r="F18" s="24"/>
      <c r="G18" s="24"/>
      <c r="H18" s="24">
        <f t="shared" ref="H18:H24" si="0">AVERAGEA(D18,E18)</f>
        <v>37.5</v>
      </c>
    </row>
    <row r="19" spans="1:8" ht="18" customHeight="1">
      <c r="A19" s="51"/>
      <c r="B19" s="49" t="s">
        <v>62</v>
      </c>
      <c r="C19" s="100">
        <v>28</v>
      </c>
      <c r="D19" s="100">
        <v>33</v>
      </c>
      <c r="E19" s="24">
        <v>36</v>
      </c>
      <c r="F19" s="24"/>
      <c r="G19" s="24"/>
      <c r="H19" s="24">
        <f t="shared" si="0"/>
        <v>34.5</v>
      </c>
    </row>
    <row r="20" spans="1:8" ht="18" customHeight="1">
      <c r="A20" s="51"/>
      <c r="B20" s="49" t="s">
        <v>63</v>
      </c>
      <c r="C20" s="100">
        <v>28</v>
      </c>
      <c r="D20" s="100">
        <v>33</v>
      </c>
      <c r="E20" s="24">
        <v>36</v>
      </c>
      <c r="F20" s="24"/>
      <c r="G20" s="24"/>
      <c r="H20" s="24">
        <f t="shared" si="0"/>
        <v>34.5</v>
      </c>
    </row>
    <row r="21" spans="1:8" ht="18" customHeight="1">
      <c r="A21" s="51"/>
      <c r="B21" s="49" t="s">
        <v>64</v>
      </c>
      <c r="C21" s="100">
        <v>29.5</v>
      </c>
      <c r="D21" s="100">
        <v>44</v>
      </c>
      <c r="E21" s="24">
        <v>45</v>
      </c>
      <c r="F21" s="24"/>
      <c r="G21" s="24"/>
      <c r="H21" s="24">
        <f t="shared" si="0"/>
        <v>44.5</v>
      </c>
    </row>
    <row r="22" spans="1:8" ht="18" customHeight="1">
      <c r="A22" s="51"/>
      <c r="B22" s="49" t="s">
        <v>65</v>
      </c>
      <c r="C22" s="100">
        <v>34.5</v>
      </c>
      <c r="D22" s="100">
        <v>44</v>
      </c>
      <c r="E22" s="24">
        <v>47</v>
      </c>
      <c r="F22" s="24"/>
      <c r="G22" s="24"/>
      <c r="H22" s="24">
        <f t="shared" si="0"/>
        <v>45.5</v>
      </c>
    </row>
    <row r="23" spans="1:8" ht="18" customHeight="1">
      <c r="A23" s="51"/>
      <c r="B23" s="49" t="s">
        <v>66</v>
      </c>
      <c r="C23" s="100">
        <v>32.5</v>
      </c>
      <c r="D23" s="100">
        <v>38</v>
      </c>
      <c r="E23" s="24">
        <v>43</v>
      </c>
      <c r="F23" s="24"/>
      <c r="G23" s="24"/>
      <c r="H23" s="24">
        <f t="shared" si="0"/>
        <v>40.5</v>
      </c>
    </row>
    <row r="24" spans="1:8" ht="18" customHeight="1">
      <c r="A24" s="51"/>
      <c r="B24" s="49" t="s">
        <v>67</v>
      </c>
      <c r="C24" s="100">
        <v>31</v>
      </c>
      <c r="D24" s="100">
        <v>40</v>
      </c>
      <c r="E24" s="24">
        <v>42</v>
      </c>
      <c r="F24" s="24"/>
      <c r="G24" s="24"/>
      <c r="H24" s="24">
        <f t="shared" si="0"/>
        <v>41</v>
      </c>
    </row>
    <row r="25" spans="1:8" ht="18" customHeight="1">
      <c r="A25" s="51"/>
      <c r="B25" s="49" t="s">
        <v>68</v>
      </c>
      <c r="C25" s="100">
        <v>29.5</v>
      </c>
      <c r="D25" s="100">
        <v>35</v>
      </c>
      <c r="E25" s="24">
        <v>40</v>
      </c>
      <c r="F25" s="24"/>
      <c r="G25" s="24"/>
      <c r="H25" s="24">
        <f>AVERAGEA(D25,E25)</f>
        <v>37.5</v>
      </c>
    </row>
    <row r="26" spans="1:8" ht="18" customHeight="1">
      <c r="A26" s="51"/>
      <c r="B26" s="49" t="s">
        <v>69</v>
      </c>
      <c r="C26" s="100">
        <v>27</v>
      </c>
      <c r="D26" s="100">
        <v>31</v>
      </c>
      <c r="E26" s="24">
        <v>39</v>
      </c>
      <c r="F26" s="24"/>
      <c r="G26" s="24"/>
      <c r="H26" s="24">
        <f t="shared" ref="H26:H52" si="1">AVERAGEA(D26,E26)</f>
        <v>35</v>
      </c>
    </row>
    <row r="27" spans="1:8" ht="18" customHeight="1">
      <c r="A27" s="51"/>
      <c r="B27" s="49" t="s">
        <v>70</v>
      </c>
      <c r="C27" s="100">
        <v>36</v>
      </c>
      <c r="D27" s="100">
        <v>48</v>
      </c>
      <c r="E27" s="24">
        <v>48</v>
      </c>
      <c r="F27" s="24"/>
      <c r="G27" s="24"/>
      <c r="H27" s="24">
        <f t="shared" si="1"/>
        <v>48</v>
      </c>
    </row>
    <row r="28" spans="1:8" ht="18" customHeight="1">
      <c r="A28" s="51"/>
      <c r="B28" s="49" t="s">
        <v>71</v>
      </c>
      <c r="C28" s="100">
        <v>32.5</v>
      </c>
      <c r="D28" s="100">
        <v>43</v>
      </c>
      <c r="E28" s="24">
        <v>45</v>
      </c>
      <c r="F28" s="24"/>
      <c r="G28" s="24"/>
      <c r="H28" s="24">
        <f t="shared" si="1"/>
        <v>44</v>
      </c>
    </row>
    <row r="29" spans="1:8" ht="18" customHeight="1">
      <c r="A29" s="51"/>
      <c r="B29" s="49" t="s">
        <v>72</v>
      </c>
      <c r="C29" s="100">
        <v>31</v>
      </c>
      <c r="D29" s="100">
        <v>44</v>
      </c>
      <c r="E29" s="24">
        <v>45</v>
      </c>
      <c r="F29" s="24"/>
      <c r="G29" s="24"/>
      <c r="H29" s="24">
        <f t="shared" si="1"/>
        <v>44.5</v>
      </c>
    </row>
    <row r="30" spans="1:8" ht="18" customHeight="1">
      <c r="A30" s="51"/>
      <c r="B30" s="49" t="s">
        <v>73</v>
      </c>
      <c r="C30" s="100">
        <v>29</v>
      </c>
      <c r="D30" s="100">
        <v>40</v>
      </c>
      <c r="E30" s="24">
        <v>44</v>
      </c>
      <c r="F30" s="24"/>
      <c r="G30" s="24"/>
      <c r="H30" s="24">
        <f t="shared" si="1"/>
        <v>42</v>
      </c>
    </row>
    <row r="31" spans="1:8" ht="18" customHeight="1">
      <c r="A31" s="51"/>
      <c r="B31" s="49" t="s">
        <v>74</v>
      </c>
      <c r="C31" s="100">
        <v>32</v>
      </c>
      <c r="D31" s="100">
        <v>47</v>
      </c>
      <c r="E31" s="24">
        <v>49</v>
      </c>
      <c r="F31" s="24"/>
      <c r="G31" s="24"/>
      <c r="H31" s="24">
        <f t="shared" si="1"/>
        <v>48</v>
      </c>
    </row>
    <row r="32" spans="1:8" ht="18" customHeight="1">
      <c r="A32" s="51"/>
      <c r="B32" s="49" t="s">
        <v>75</v>
      </c>
      <c r="C32" s="100">
        <v>34</v>
      </c>
      <c r="D32" s="100">
        <v>39</v>
      </c>
      <c r="E32" s="24">
        <v>45</v>
      </c>
      <c r="F32" s="24"/>
      <c r="G32" s="24"/>
      <c r="H32" s="24">
        <f t="shared" si="1"/>
        <v>42</v>
      </c>
    </row>
    <row r="33" spans="1:8" ht="18" customHeight="1">
      <c r="A33" s="51"/>
      <c r="B33" s="49" t="s">
        <v>76</v>
      </c>
      <c r="C33" s="100">
        <v>30</v>
      </c>
      <c r="D33" s="100">
        <v>33</v>
      </c>
      <c r="E33" s="24">
        <v>35</v>
      </c>
      <c r="F33" s="24"/>
      <c r="G33" s="24"/>
      <c r="H33" s="24">
        <f t="shared" si="1"/>
        <v>34</v>
      </c>
    </row>
    <row r="34" spans="1:8" ht="18" customHeight="1">
      <c r="A34" s="51"/>
      <c r="B34" s="49" t="s">
        <v>77</v>
      </c>
      <c r="C34" s="100">
        <v>30</v>
      </c>
      <c r="D34" s="100">
        <v>42</v>
      </c>
      <c r="E34" s="24">
        <v>45</v>
      </c>
      <c r="F34" s="24"/>
      <c r="G34" s="24"/>
      <c r="H34" s="24">
        <f t="shared" si="1"/>
        <v>43.5</v>
      </c>
    </row>
    <row r="35" spans="1:8" ht="18" customHeight="1">
      <c r="A35" s="51"/>
      <c r="B35" s="49" t="s">
        <v>78</v>
      </c>
      <c r="C35" s="100">
        <v>27.5</v>
      </c>
      <c r="D35" s="100">
        <v>35</v>
      </c>
      <c r="E35" s="24">
        <v>39</v>
      </c>
      <c r="F35" s="24"/>
      <c r="G35" s="24"/>
      <c r="H35" s="24">
        <f t="shared" si="1"/>
        <v>37</v>
      </c>
    </row>
    <row r="36" spans="1:8" ht="18" customHeight="1">
      <c r="A36" s="51"/>
      <c r="B36" s="49" t="s">
        <v>79</v>
      </c>
      <c r="C36" s="100">
        <v>32.5</v>
      </c>
      <c r="D36" s="100">
        <v>43</v>
      </c>
      <c r="E36" s="24">
        <v>44</v>
      </c>
      <c r="F36" s="24"/>
      <c r="G36" s="24"/>
      <c r="H36" s="24">
        <f t="shared" si="1"/>
        <v>43.5</v>
      </c>
    </row>
    <row r="37" spans="1:8" ht="18" customHeight="1">
      <c r="A37" s="51"/>
      <c r="B37" s="49" t="s">
        <v>80</v>
      </c>
      <c r="C37" s="100">
        <v>29.5</v>
      </c>
      <c r="D37" s="100">
        <v>40</v>
      </c>
      <c r="E37" s="24">
        <v>43</v>
      </c>
      <c r="F37" s="24"/>
      <c r="G37" s="24"/>
      <c r="H37" s="24">
        <f t="shared" si="1"/>
        <v>41.5</v>
      </c>
    </row>
    <row r="38" spans="1:8" ht="18" customHeight="1">
      <c r="A38" s="51"/>
      <c r="B38" s="49" t="s">
        <v>81</v>
      </c>
      <c r="C38" s="100">
        <v>31</v>
      </c>
      <c r="D38" s="100">
        <v>38</v>
      </c>
      <c r="E38" s="24">
        <v>41</v>
      </c>
      <c r="F38" s="24"/>
      <c r="G38" s="24"/>
      <c r="H38" s="24">
        <f t="shared" si="1"/>
        <v>39.5</v>
      </c>
    </row>
    <row r="39" spans="1:8" ht="18" customHeight="1">
      <c r="A39" s="51"/>
      <c r="B39" s="49" t="s">
        <v>82</v>
      </c>
      <c r="C39" s="100">
        <v>32.5</v>
      </c>
      <c r="D39" s="100">
        <v>43</v>
      </c>
      <c r="E39" s="24">
        <v>44</v>
      </c>
      <c r="F39" s="24"/>
      <c r="G39" s="24"/>
      <c r="H39" s="24">
        <f t="shared" si="1"/>
        <v>43.5</v>
      </c>
    </row>
    <row r="40" spans="1:8" ht="18" customHeight="1">
      <c r="A40" s="51"/>
      <c r="B40" s="49" t="s">
        <v>83</v>
      </c>
      <c r="C40" s="100">
        <v>31.5</v>
      </c>
      <c r="D40" s="100">
        <v>43</v>
      </c>
      <c r="E40" s="24">
        <v>45</v>
      </c>
      <c r="F40" s="24"/>
      <c r="G40" s="24"/>
      <c r="H40" s="24">
        <f t="shared" si="1"/>
        <v>44</v>
      </c>
    </row>
    <row r="41" spans="1:8" ht="18" customHeight="1">
      <c r="A41" s="51"/>
      <c r="B41" s="49" t="s">
        <v>84</v>
      </c>
      <c r="C41" s="100">
        <v>28</v>
      </c>
      <c r="D41" s="100">
        <v>37</v>
      </c>
      <c r="E41" s="24">
        <v>42</v>
      </c>
      <c r="F41" s="24"/>
      <c r="G41" s="24"/>
      <c r="H41" s="24">
        <f t="shared" si="1"/>
        <v>39.5</v>
      </c>
    </row>
    <row r="42" spans="1:8" ht="18" customHeight="1">
      <c r="A42" s="51"/>
      <c r="B42" s="49" t="s">
        <v>85</v>
      </c>
      <c r="C42" s="100">
        <v>32</v>
      </c>
      <c r="D42" s="100">
        <v>39</v>
      </c>
      <c r="E42" s="24">
        <v>41</v>
      </c>
      <c r="F42" s="24"/>
      <c r="G42" s="24"/>
      <c r="H42" s="24">
        <f t="shared" si="1"/>
        <v>40</v>
      </c>
    </row>
    <row r="43" spans="1:8" ht="18" customHeight="1">
      <c r="A43" s="51"/>
      <c r="B43" s="49" t="s">
        <v>86</v>
      </c>
      <c r="C43" s="100">
        <v>36</v>
      </c>
      <c r="D43" s="100">
        <v>42</v>
      </c>
      <c r="E43" s="24">
        <v>44</v>
      </c>
      <c r="F43" s="24"/>
      <c r="G43" s="24"/>
      <c r="H43" s="24">
        <f t="shared" si="1"/>
        <v>43</v>
      </c>
    </row>
    <row r="44" spans="1:8" ht="18" customHeight="1">
      <c r="A44" s="51"/>
      <c r="B44" s="49" t="s">
        <v>87</v>
      </c>
      <c r="C44" s="100">
        <v>31.5</v>
      </c>
      <c r="D44" s="100">
        <v>41</v>
      </c>
      <c r="E44" s="24">
        <v>46</v>
      </c>
      <c r="F44" s="24"/>
      <c r="G44" s="24"/>
      <c r="H44" s="24">
        <f t="shared" si="1"/>
        <v>43.5</v>
      </c>
    </row>
    <row r="45" spans="1:8" ht="18" customHeight="1">
      <c r="A45" s="51"/>
      <c r="B45" s="49" t="s">
        <v>88</v>
      </c>
      <c r="C45" s="100">
        <v>31</v>
      </c>
      <c r="D45" s="100">
        <v>37</v>
      </c>
      <c r="E45" s="24">
        <v>43</v>
      </c>
      <c r="F45" s="24"/>
      <c r="G45" s="24"/>
      <c r="H45" s="24">
        <f t="shared" si="1"/>
        <v>40</v>
      </c>
    </row>
    <row r="46" spans="1:8" ht="18" customHeight="1">
      <c r="A46" s="51"/>
      <c r="B46" s="49" t="s">
        <v>89</v>
      </c>
      <c r="C46" s="100">
        <v>32.5</v>
      </c>
      <c r="D46" s="100">
        <v>43</v>
      </c>
      <c r="E46" s="24">
        <v>46</v>
      </c>
      <c r="F46" s="24"/>
      <c r="G46" s="24"/>
      <c r="H46" s="24">
        <f t="shared" si="1"/>
        <v>44.5</v>
      </c>
    </row>
    <row r="47" spans="1:8" ht="18" customHeight="1">
      <c r="A47" s="51"/>
      <c r="B47" s="49" t="s">
        <v>90</v>
      </c>
      <c r="C47" s="100">
        <v>30.5</v>
      </c>
      <c r="D47" s="100">
        <v>34</v>
      </c>
      <c r="E47" s="24">
        <v>39</v>
      </c>
      <c r="F47" s="24"/>
      <c r="G47" s="24"/>
      <c r="H47" s="24">
        <f t="shared" si="1"/>
        <v>36.5</v>
      </c>
    </row>
    <row r="48" spans="1:8" ht="18" customHeight="1">
      <c r="A48" s="51"/>
      <c r="B48" s="49" t="s">
        <v>91</v>
      </c>
      <c r="C48" s="100">
        <v>28</v>
      </c>
      <c r="D48" s="100">
        <v>37</v>
      </c>
      <c r="E48" s="24">
        <v>40</v>
      </c>
      <c r="F48" s="24"/>
      <c r="G48" s="24"/>
      <c r="H48" s="24">
        <f t="shared" si="1"/>
        <v>38.5</v>
      </c>
    </row>
    <row r="49" spans="1:8" ht="18" customHeight="1">
      <c r="A49" s="51"/>
      <c r="B49" s="49" t="s">
        <v>92</v>
      </c>
      <c r="C49" s="100">
        <v>27</v>
      </c>
      <c r="D49" s="100">
        <v>33</v>
      </c>
      <c r="E49" s="24">
        <v>39</v>
      </c>
      <c r="F49" s="24"/>
      <c r="G49" s="24"/>
      <c r="H49" s="24">
        <f t="shared" si="1"/>
        <v>36</v>
      </c>
    </row>
    <row r="50" spans="1:8" ht="18" customHeight="1">
      <c r="A50" s="51"/>
      <c r="B50" s="49" t="s">
        <v>93</v>
      </c>
      <c r="C50" s="100">
        <v>29.5</v>
      </c>
      <c r="D50" s="100">
        <v>34</v>
      </c>
      <c r="E50" s="24">
        <v>38</v>
      </c>
      <c r="F50" s="24"/>
      <c r="G50" s="24"/>
      <c r="H50" s="24">
        <f t="shared" si="1"/>
        <v>36</v>
      </c>
    </row>
    <row r="51" spans="1:8" ht="18" customHeight="1">
      <c r="A51" s="51"/>
      <c r="B51" s="49" t="s">
        <v>94</v>
      </c>
      <c r="C51" s="100">
        <v>25</v>
      </c>
      <c r="D51" s="100">
        <v>31</v>
      </c>
      <c r="E51" s="24">
        <v>35</v>
      </c>
      <c r="F51" s="24"/>
      <c r="G51" s="24"/>
      <c r="H51" s="24">
        <f t="shared" si="1"/>
        <v>33</v>
      </c>
    </row>
    <row r="52" spans="1:8" ht="15.75">
      <c r="A52" s="104" t="s">
        <v>110</v>
      </c>
      <c r="B52" s="103"/>
      <c r="C52" s="103"/>
      <c r="D52" s="103"/>
      <c r="E52" s="103"/>
      <c r="F52" s="103"/>
      <c r="G52" s="103"/>
      <c r="H52" s="24" t="e">
        <f t="shared" si="1"/>
        <v>#DIV/0!</v>
      </c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7" t="s">
        <v>26</v>
      </c>
      <c r="B54" s="117"/>
      <c r="C54" s="117"/>
      <c r="D54" s="117"/>
      <c r="E54" s="118"/>
      <c r="F54" s="118"/>
      <c r="G54" s="118"/>
      <c r="H54" s="23"/>
    </row>
    <row r="55" spans="1:8">
      <c r="A55" s="97"/>
      <c r="B55" s="97"/>
      <c r="C55" s="97"/>
      <c r="D55" s="97"/>
      <c r="E55" s="119"/>
      <c r="F55" s="119"/>
      <c r="G55" s="119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6" workbookViewId="0">
      <selection activeCell="H35" sqref="H35:H51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3" t="s">
        <v>18</v>
      </c>
      <c r="G1" s="113"/>
      <c r="H1" s="11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4" t="s">
        <v>21</v>
      </c>
      <c r="B3" s="114"/>
      <c r="C3" s="114"/>
      <c r="D3" s="114"/>
      <c r="E3" s="114"/>
      <c r="F3" s="20" t="s">
        <v>48</v>
      </c>
      <c r="G3" s="20" t="s">
        <v>12</v>
      </c>
      <c r="H3" s="21">
        <v>4</v>
      </c>
    </row>
    <row r="4" spans="1:8">
      <c r="A4" s="114"/>
      <c r="B4" s="114"/>
      <c r="C4" s="114"/>
      <c r="D4" s="114"/>
      <c r="E4" s="114"/>
      <c r="F4" s="20" t="s">
        <v>49</v>
      </c>
      <c r="G4" s="20" t="s">
        <v>7</v>
      </c>
      <c r="H4" s="21">
        <v>3.75</v>
      </c>
    </row>
    <row r="5" spans="1:8">
      <c r="A5" s="115" t="s">
        <v>22</v>
      </c>
      <c r="B5" s="115"/>
      <c r="C5" s="115"/>
      <c r="D5" s="115"/>
      <c r="E5" s="115"/>
      <c r="F5" s="20" t="s">
        <v>50</v>
      </c>
      <c r="G5" s="20" t="s">
        <v>13</v>
      </c>
      <c r="H5" s="21">
        <v>3.5</v>
      </c>
    </row>
    <row r="6" spans="1:8">
      <c r="A6" s="115"/>
      <c r="B6" s="115"/>
      <c r="C6" s="115"/>
      <c r="D6" s="115"/>
      <c r="E6" s="115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2" t="s">
        <v>23</v>
      </c>
      <c r="B8" s="112"/>
      <c r="C8" s="112"/>
      <c r="D8" s="112"/>
      <c r="E8" s="112"/>
      <c r="F8" s="20" t="s">
        <v>53</v>
      </c>
      <c r="G8" s="20" t="s">
        <v>15</v>
      </c>
      <c r="H8" s="21">
        <v>2.75</v>
      </c>
    </row>
    <row r="9" spans="1:8">
      <c r="A9" s="116"/>
      <c r="B9" s="116"/>
      <c r="C9" s="116"/>
      <c r="D9" s="116"/>
      <c r="E9" s="116"/>
      <c r="F9" s="20" t="s">
        <v>54</v>
      </c>
      <c r="G9" s="20" t="s">
        <v>16</v>
      </c>
      <c r="H9" s="21">
        <v>2.5</v>
      </c>
    </row>
    <row r="10" spans="1:8">
      <c r="A10" s="112"/>
      <c r="B10" s="112"/>
      <c r="C10" s="112"/>
      <c r="D10" s="112"/>
      <c r="E10" s="112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20" t="s">
        <v>121</v>
      </c>
      <c r="F13" s="120"/>
      <c r="G13" s="120"/>
      <c r="H13" s="120"/>
    </row>
    <row r="14" spans="1:8">
      <c r="A14" s="98"/>
      <c r="B14" s="52"/>
      <c r="C14" s="52"/>
      <c r="D14" s="52"/>
      <c r="E14" s="121"/>
      <c r="F14" s="121"/>
      <c r="G14" s="121"/>
      <c r="H14" s="121"/>
    </row>
    <row r="15" spans="1:8" ht="23.25" customHeight="1">
      <c r="A15" s="122" t="s">
        <v>46</v>
      </c>
      <c r="B15" s="122" t="s">
        <v>38</v>
      </c>
      <c r="C15" s="123" t="s">
        <v>33</v>
      </c>
      <c r="D15" s="122" t="s">
        <v>34</v>
      </c>
      <c r="E15" s="122"/>
      <c r="F15" s="122"/>
      <c r="G15" s="122"/>
      <c r="H15" s="122"/>
    </row>
    <row r="16" spans="1:8" ht="81" customHeight="1">
      <c r="A16" s="122"/>
      <c r="B16" s="122"/>
      <c r="C16" s="123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9" ht="18" customHeight="1">
      <c r="A17" s="51"/>
      <c r="B17" s="49" t="s">
        <v>60</v>
      </c>
      <c r="C17" s="100">
        <v>26.5</v>
      </c>
      <c r="D17" s="100">
        <v>31</v>
      </c>
      <c r="E17" s="24">
        <v>40</v>
      </c>
      <c r="F17" s="24"/>
      <c r="G17" s="24"/>
      <c r="H17" s="24">
        <f>AVERAGE(D17,E17)</f>
        <v>35.5</v>
      </c>
      <c r="I17" s="105"/>
    </row>
    <row r="18" spans="1:9" ht="18" customHeight="1">
      <c r="A18" s="51"/>
      <c r="B18" s="49" t="s">
        <v>61</v>
      </c>
      <c r="C18" s="100">
        <v>33.75</v>
      </c>
      <c r="D18" s="100">
        <v>40</v>
      </c>
      <c r="E18" s="24">
        <v>44</v>
      </c>
      <c r="F18" s="24"/>
      <c r="G18" s="24"/>
      <c r="H18" s="24">
        <f t="shared" ref="H18:H52" si="0">AVERAGE(D18,E18)</f>
        <v>42</v>
      </c>
      <c r="I18" s="105"/>
    </row>
    <row r="19" spans="1:9" ht="18" customHeight="1">
      <c r="A19" s="51"/>
      <c r="B19" s="49" t="s">
        <v>62</v>
      </c>
      <c r="C19" s="100">
        <v>33.25</v>
      </c>
      <c r="D19" s="100">
        <v>35</v>
      </c>
      <c r="E19" s="24">
        <v>42</v>
      </c>
      <c r="F19" s="24"/>
      <c r="G19" s="24"/>
      <c r="H19" s="24">
        <f t="shared" si="0"/>
        <v>38.5</v>
      </c>
      <c r="I19" s="105"/>
    </row>
    <row r="20" spans="1:9" ht="18" customHeight="1">
      <c r="A20" s="51"/>
      <c r="B20" s="49" t="s">
        <v>63</v>
      </c>
      <c r="C20" s="100">
        <v>32.5</v>
      </c>
      <c r="D20" s="100">
        <v>33</v>
      </c>
      <c r="E20" s="24">
        <v>38</v>
      </c>
      <c r="F20" s="24"/>
      <c r="G20" s="24"/>
      <c r="H20" s="24">
        <f t="shared" si="0"/>
        <v>35.5</v>
      </c>
      <c r="I20" s="105"/>
    </row>
    <row r="21" spans="1:9" ht="18" customHeight="1">
      <c r="A21" s="51"/>
      <c r="B21" s="49" t="s">
        <v>64</v>
      </c>
      <c r="C21" s="100">
        <v>31.25</v>
      </c>
      <c r="D21" s="100">
        <v>31</v>
      </c>
      <c r="E21" s="24">
        <v>37</v>
      </c>
      <c r="F21" s="24"/>
      <c r="G21" s="24"/>
      <c r="H21" s="24">
        <f t="shared" si="0"/>
        <v>34</v>
      </c>
      <c r="I21" s="105"/>
    </row>
    <row r="22" spans="1:9" ht="18" customHeight="1">
      <c r="A22" s="51"/>
      <c r="B22" s="49" t="s">
        <v>65</v>
      </c>
      <c r="C22" s="100">
        <v>35.75</v>
      </c>
      <c r="D22" s="100">
        <v>47</v>
      </c>
      <c r="E22" s="24">
        <v>51</v>
      </c>
      <c r="F22" s="24"/>
      <c r="G22" s="24"/>
      <c r="H22" s="24">
        <f t="shared" si="0"/>
        <v>49</v>
      </c>
      <c r="I22" s="105"/>
    </row>
    <row r="23" spans="1:9" ht="18" customHeight="1">
      <c r="A23" s="51"/>
      <c r="B23" s="49" t="s">
        <v>66</v>
      </c>
      <c r="C23" s="100">
        <v>32.25</v>
      </c>
      <c r="D23" s="100">
        <v>39</v>
      </c>
      <c r="E23" s="24">
        <v>43</v>
      </c>
      <c r="F23" s="24"/>
      <c r="G23" s="24"/>
      <c r="H23" s="24">
        <f t="shared" si="0"/>
        <v>41</v>
      </c>
      <c r="I23" s="105"/>
    </row>
    <row r="24" spans="1:9" ht="18" customHeight="1">
      <c r="A24" s="51"/>
      <c r="B24" s="49" t="s">
        <v>67</v>
      </c>
      <c r="C24" s="100">
        <v>33.5</v>
      </c>
      <c r="D24" s="100">
        <v>45</v>
      </c>
      <c r="E24" s="24">
        <v>48</v>
      </c>
      <c r="F24" s="24"/>
      <c r="G24" s="24"/>
      <c r="H24" s="24">
        <f t="shared" si="0"/>
        <v>46.5</v>
      </c>
      <c r="I24" s="105"/>
    </row>
    <row r="25" spans="1:9" ht="18" customHeight="1">
      <c r="A25" s="51"/>
      <c r="B25" s="49" t="s">
        <v>68</v>
      </c>
      <c r="C25" s="100">
        <v>30.5</v>
      </c>
      <c r="D25" s="100">
        <v>39</v>
      </c>
      <c r="E25" s="24">
        <v>45</v>
      </c>
      <c r="F25" s="24"/>
      <c r="G25" s="24"/>
      <c r="H25" s="24">
        <f t="shared" si="0"/>
        <v>42</v>
      </c>
      <c r="I25" s="105"/>
    </row>
    <row r="26" spans="1:9" ht="18" customHeight="1">
      <c r="A26" s="51"/>
      <c r="B26" s="49" t="s">
        <v>69</v>
      </c>
      <c r="C26" s="100">
        <v>29</v>
      </c>
      <c r="D26" s="100">
        <v>30</v>
      </c>
      <c r="E26" s="24">
        <v>39</v>
      </c>
      <c r="F26" s="24"/>
      <c r="G26" s="24"/>
      <c r="H26" s="24">
        <f t="shared" si="0"/>
        <v>34.5</v>
      </c>
      <c r="I26" s="105"/>
    </row>
    <row r="27" spans="1:9" ht="18" customHeight="1">
      <c r="A27" s="51"/>
      <c r="B27" s="49" t="s">
        <v>70</v>
      </c>
      <c r="C27" s="100">
        <v>35.25</v>
      </c>
      <c r="D27" s="100">
        <v>50</v>
      </c>
      <c r="E27" s="24">
        <v>46</v>
      </c>
      <c r="F27" s="24"/>
      <c r="G27" s="24"/>
      <c r="H27" s="24">
        <f t="shared" si="0"/>
        <v>48</v>
      </c>
      <c r="I27" s="105"/>
    </row>
    <row r="28" spans="1:9" ht="18" customHeight="1">
      <c r="A28" s="51"/>
      <c r="B28" s="49" t="s">
        <v>71</v>
      </c>
      <c r="C28" s="100">
        <v>36</v>
      </c>
      <c r="D28" s="100">
        <v>48</v>
      </c>
      <c r="E28" s="24">
        <v>49</v>
      </c>
      <c r="F28" s="24"/>
      <c r="G28" s="24"/>
      <c r="H28" s="24">
        <f t="shared" si="0"/>
        <v>48.5</v>
      </c>
      <c r="I28" s="105"/>
    </row>
    <row r="29" spans="1:9" ht="18" customHeight="1">
      <c r="A29" s="51"/>
      <c r="B29" s="49" t="s">
        <v>72</v>
      </c>
      <c r="C29" s="100">
        <v>32.5</v>
      </c>
      <c r="D29" s="100">
        <v>39</v>
      </c>
      <c r="E29" s="24">
        <v>41</v>
      </c>
      <c r="F29" s="24"/>
      <c r="G29" s="24"/>
      <c r="H29" s="24">
        <f t="shared" si="0"/>
        <v>40</v>
      </c>
      <c r="I29" s="105"/>
    </row>
    <row r="30" spans="1:9" ht="18" customHeight="1">
      <c r="A30" s="51"/>
      <c r="B30" s="49" t="s">
        <v>73</v>
      </c>
      <c r="C30" s="100">
        <v>31.25</v>
      </c>
      <c r="D30" s="100">
        <v>35</v>
      </c>
      <c r="E30" s="24">
        <v>35</v>
      </c>
      <c r="F30" s="24"/>
      <c r="G30" s="24"/>
      <c r="H30" s="24">
        <f t="shared" si="0"/>
        <v>35</v>
      </c>
      <c r="I30" s="105"/>
    </row>
    <row r="31" spans="1:9" ht="18" customHeight="1">
      <c r="A31" s="51"/>
      <c r="B31" s="49" t="s">
        <v>74</v>
      </c>
      <c r="C31" s="100">
        <v>34.75</v>
      </c>
      <c r="D31" s="100">
        <v>44</v>
      </c>
      <c r="E31" s="24">
        <v>45</v>
      </c>
      <c r="F31" s="24"/>
      <c r="G31" s="24"/>
      <c r="H31" s="24">
        <f t="shared" si="0"/>
        <v>44.5</v>
      </c>
      <c r="I31" s="105"/>
    </row>
    <row r="32" spans="1:9" ht="18" customHeight="1">
      <c r="A32" s="51"/>
      <c r="B32" s="49" t="s">
        <v>75</v>
      </c>
      <c r="C32" s="100">
        <v>35.25</v>
      </c>
      <c r="D32" s="100">
        <v>43</v>
      </c>
      <c r="E32" s="24">
        <v>45</v>
      </c>
      <c r="F32" s="24"/>
      <c r="G32" s="24"/>
      <c r="H32" s="24">
        <f t="shared" si="0"/>
        <v>44</v>
      </c>
      <c r="I32" s="105"/>
    </row>
    <row r="33" spans="1:9" ht="18" customHeight="1">
      <c r="A33" s="51"/>
      <c r="B33" s="49" t="s">
        <v>76</v>
      </c>
      <c r="C33" s="100">
        <v>29</v>
      </c>
      <c r="D33" s="100">
        <v>33</v>
      </c>
      <c r="E33" s="24">
        <v>33</v>
      </c>
      <c r="F33" s="24"/>
      <c r="G33" s="24"/>
      <c r="H33" s="24">
        <f t="shared" si="0"/>
        <v>33</v>
      </c>
      <c r="I33" s="105"/>
    </row>
    <row r="34" spans="1:9" ht="18" customHeight="1">
      <c r="A34" s="51"/>
      <c r="B34" s="49" t="s">
        <v>77</v>
      </c>
      <c r="C34" s="100">
        <v>33.5</v>
      </c>
      <c r="D34" s="100">
        <v>46</v>
      </c>
      <c r="E34" s="24">
        <v>43</v>
      </c>
      <c r="F34" s="24"/>
      <c r="G34" s="24"/>
      <c r="H34" s="24">
        <f t="shared" si="0"/>
        <v>44.5</v>
      </c>
      <c r="I34" s="105"/>
    </row>
    <row r="35" spans="1:9" ht="18" customHeight="1">
      <c r="A35" s="51"/>
      <c r="B35" s="49" t="s">
        <v>78</v>
      </c>
      <c r="C35" s="100">
        <v>30</v>
      </c>
      <c r="D35" s="100">
        <v>36</v>
      </c>
      <c r="E35" s="24">
        <v>41</v>
      </c>
      <c r="F35" s="24"/>
      <c r="G35" s="24"/>
      <c r="H35" s="24">
        <f t="shared" si="0"/>
        <v>38.5</v>
      </c>
      <c r="I35" s="105"/>
    </row>
    <row r="36" spans="1:9" ht="18" customHeight="1">
      <c r="A36" s="51"/>
      <c r="B36" s="49" t="s">
        <v>79</v>
      </c>
      <c r="C36" s="100">
        <v>34.75</v>
      </c>
      <c r="D36" s="100">
        <v>39</v>
      </c>
      <c r="E36" s="24">
        <v>43</v>
      </c>
      <c r="F36" s="24"/>
      <c r="G36" s="24"/>
      <c r="H36" s="24">
        <f t="shared" si="0"/>
        <v>41</v>
      </c>
      <c r="I36" s="105"/>
    </row>
    <row r="37" spans="1:9" ht="18" customHeight="1">
      <c r="A37" s="51"/>
      <c r="B37" s="49" t="s">
        <v>80</v>
      </c>
      <c r="C37" s="100">
        <v>32</v>
      </c>
      <c r="D37" s="100">
        <v>39</v>
      </c>
      <c r="E37" s="24">
        <v>43</v>
      </c>
      <c r="F37" s="24"/>
      <c r="G37" s="24"/>
      <c r="H37" s="24">
        <f t="shared" si="0"/>
        <v>41</v>
      </c>
      <c r="I37" s="105"/>
    </row>
    <row r="38" spans="1:9" ht="18" customHeight="1">
      <c r="A38" s="51"/>
      <c r="B38" s="49" t="s">
        <v>81</v>
      </c>
      <c r="C38" s="100">
        <v>33.75</v>
      </c>
      <c r="D38" s="100">
        <v>39</v>
      </c>
      <c r="E38" s="24">
        <v>44</v>
      </c>
      <c r="F38" s="24"/>
      <c r="G38" s="24"/>
      <c r="H38" s="24">
        <f t="shared" si="0"/>
        <v>41.5</v>
      </c>
      <c r="I38" s="105"/>
    </row>
    <row r="39" spans="1:9" ht="18" customHeight="1">
      <c r="A39" s="51"/>
      <c r="B39" s="49" t="s">
        <v>82</v>
      </c>
      <c r="C39" s="100">
        <v>34.25</v>
      </c>
      <c r="D39" s="100">
        <v>43</v>
      </c>
      <c r="E39" s="24">
        <v>47</v>
      </c>
      <c r="F39" s="24"/>
      <c r="G39" s="24"/>
      <c r="H39" s="24">
        <f t="shared" si="0"/>
        <v>45</v>
      </c>
      <c r="I39" s="105"/>
    </row>
    <row r="40" spans="1:9" ht="18" customHeight="1">
      <c r="A40" s="51"/>
      <c r="B40" s="49" t="s">
        <v>83</v>
      </c>
      <c r="C40" s="100">
        <v>33.25</v>
      </c>
      <c r="D40" s="100">
        <v>42</v>
      </c>
      <c r="E40" s="24">
        <v>47</v>
      </c>
      <c r="F40" s="24"/>
      <c r="G40" s="24"/>
      <c r="H40" s="24">
        <f t="shared" si="0"/>
        <v>44.5</v>
      </c>
      <c r="I40" s="105"/>
    </row>
    <row r="41" spans="1:9" ht="18" customHeight="1">
      <c r="A41" s="51"/>
      <c r="B41" s="49" t="s">
        <v>84</v>
      </c>
      <c r="C41" s="100">
        <v>29.25</v>
      </c>
      <c r="D41" s="100">
        <v>32</v>
      </c>
      <c r="E41" s="24">
        <v>37</v>
      </c>
      <c r="F41" s="24"/>
      <c r="G41" s="24"/>
      <c r="H41" s="24">
        <f t="shared" si="0"/>
        <v>34.5</v>
      </c>
      <c r="I41" s="105"/>
    </row>
    <row r="42" spans="1:9" ht="18" customHeight="1">
      <c r="A42" s="51"/>
      <c r="B42" s="49" t="s">
        <v>85</v>
      </c>
      <c r="C42" s="100">
        <v>32.5</v>
      </c>
      <c r="D42" s="100">
        <v>40</v>
      </c>
      <c r="E42" s="24">
        <v>47</v>
      </c>
      <c r="F42" s="24"/>
      <c r="G42" s="24"/>
      <c r="H42" s="24">
        <f t="shared" si="0"/>
        <v>43.5</v>
      </c>
      <c r="I42" s="105"/>
    </row>
    <row r="43" spans="1:9" ht="18" customHeight="1">
      <c r="A43" s="51"/>
      <c r="B43" s="49" t="s">
        <v>86</v>
      </c>
      <c r="C43" s="100">
        <v>33.75</v>
      </c>
      <c r="D43" s="100">
        <v>34</v>
      </c>
      <c r="E43" s="24">
        <v>43</v>
      </c>
      <c r="F43" s="24"/>
      <c r="G43" s="24"/>
      <c r="H43" s="24">
        <f t="shared" si="0"/>
        <v>38.5</v>
      </c>
      <c r="I43" s="105"/>
    </row>
    <row r="44" spans="1:9" ht="18" customHeight="1">
      <c r="A44" s="51"/>
      <c r="B44" s="49" t="s">
        <v>87</v>
      </c>
      <c r="C44" s="100">
        <v>31.75</v>
      </c>
      <c r="D44" s="100">
        <v>43</v>
      </c>
      <c r="E44" s="24">
        <v>45</v>
      </c>
      <c r="F44" s="24"/>
      <c r="G44" s="24"/>
      <c r="H44" s="24">
        <f t="shared" si="0"/>
        <v>44</v>
      </c>
      <c r="I44" s="105"/>
    </row>
    <row r="45" spans="1:9" ht="18" customHeight="1">
      <c r="A45" s="51"/>
      <c r="B45" s="49" t="s">
        <v>88</v>
      </c>
      <c r="C45" s="100">
        <v>36.5</v>
      </c>
      <c r="D45" s="100">
        <v>47</v>
      </c>
      <c r="E45" s="24">
        <v>50</v>
      </c>
      <c r="F45" s="24"/>
      <c r="G45" s="24"/>
      <c r="H45" s="24">
        <f t="shared" si="0"/>
        <v>48.5</v>
      </c>
      <c r="I45" s="105"/>
    </row>
    <row r="46" spans="1:9" ht="18" customHeight="1">
      <c r="A46" s="51"/>
      <c r="B46" s="49" t="s">
        <v>89</v>
      </c>
      <c r="C46" s="100">
        <v>35</v>
      </c>
      <c r="D46" s="100">
        <v>46</v>
      </c>
      <c r="E46" s="24">
        <v>50</v>
      </c>
      <c r="F46" s="24"/>
      <c r="G46" s="24"/>
      <c r="H46" s="24">
        <f t="shared" si="0"/>
        <v>48</v>
      </c>
      <c r="I46" s="105"/>
    </row>
    <row r="47" spans="1:9" ht="18" customHeight="1">
      <c r="A47" s="51"/>
      <c r="B47" s="49" t="s">
        <v>90</v>
      </c>
      <c r="C47" s="100">
        <v>31.75</v>
      </c>
      <c r="D47" s="100">
        <v>36</v>
      </c>
      <c r="E47" s="24">
        <v>42</v>
      </c>
      <c r="F47" s="24"/>
      <c r="G47" s="24"/>
      <c r="H47" s="24">
        <f t="shared" si="0"/>
        <v>39</v>
      </c>
      <c r="I47" s="105"/>
    </row>
    <row r="48" spans="1:9" ht="18" customHeight="1">
      <c r="A48" s="51"/>
      <c r="B48" s="49" t="s">
        <v>91</v>
      </c>
      <c r="C48" s="100">
        <v>31</v>
      </c>
      <c r="D48" s="100">
        <v>39</v>
      </c>
      <c r="E48" s="24">
        <v>46</v>
      </c>
      <c r="F48" s="24"/>
      <c r="G48" s="24"/>
      <c r="H48" s="24">
        <f t="shared" si="0"/>
        <v>42.5</v>
      </c>
      <c r="I48" s="105"/>
    </row>
    <row r="49" spans="1:9" ht="18" customHeight="1">
      <c r="A49" s="51"/>
      <c r="B49" s="49" t="s">
        <v>92</v>
      </c>
      <c r="C49" s="100">
        <v>28.25</v>
      </c>
      <c r="D49" s="100">
        <v>37</v>
      </c>
      <c r="E49" s="24">
        <v>43</v>
      </c>
      <c r="F49" s="24"/>
      <c r="G49" s="24"/>
      <c r="H49" s="24">
        <f t="shared" si="0"/>
        <v>40</v>
      </c>
      <c r="I49" s="105"/>
    </row>
    <row r="50" spans="1:9" ht="18" customHeight="1">
      <c r="A50" s="51"/>
      <c r="B50" s="49" t="s">
        <v>93</v>
      </c>
      <c r="C50" s="100">
        <v>34</v>
      </c>
      <c r="D50" s="100">
        <v>47</v>
      </c>
      <c r="E50" s="24">
        <v>48</v>
      </c>
      <c r="F50" s="24"/>
      <c r="G50" s="24"/>
      <c r="H50" s="24">
        <f t="shared" si="0"/>
        <v>47.5</v>
      </c>
      <c r="I50" s="105"/>
    </row>
    <row r="51" spans="1:9" ht="18" customHeight="1">
      <c r="A51" s="51"/>
      <c r="B51" s="49" t="s">
        <v>94</v>
      </c>
      <c r="C51" s="100">
        <v>30</v>
      </c>
      <c r="D51" s="100">
        <v>30</v>
      </c>
      <c r="E51" s="24">
        <v>34</v>
      </c>
      <c r="F51" s="24"/>
      <c r="G51" s="24"/>
      <c r="H51" s="24">
        <f t="shared" si="0"/>
        <v>32</v>
      </c>
      <c r="I51" s="105"/>
    </row>
    <row r="52" spans="1:9" ht="15.75">
      <c r="A52" s="104" t="s">
        <v>110</v>
      </c>
      <c r="B52" s="103"/>
      <c r="C52" s="103"/>
      <c r="D52" s="103"/>
      <c r="E52" s="103"/>
      <c r="F52" s="103"/>
      <c r="G52" s="103"/>
      <c r="H52" s="24" t="e">
        <f t="shared" si="0"/>
        <v>#DIV/0!</v>
      </c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7" t="s">
        <v>26</v>
      </c>
      <c r="B54" s="117"/>
      <c r="C54" s="117"/>
      <c r="D54" s="117"/>
      <c r="E54" s="118"/>
      <c r="F54" s="118"/>
      <c r="G54" s="118"/>
      <c r="H54" s="23"/>
    </row>
    <row r="55" spans="1:9">
      <c r="A55" s="97"/>
      <c r="B55" s="97"/>
      <c r="C55" s="97"/>
      <c r="D55" s="97"/>
      <c r="E55" s="119"/>
      <c r="F55" s="119"/>
      <c r="G55" s="119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3" workbookViewId="0">
      <selection activeCell="H53" sqref="H53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3" t="s">
        <v>18</v>
      </c>
      <c r="G1" s="113"/>
      <c r="H1" s="11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4" t="s">
        <v>21</v>
      </c>
      <c r="B3" s="114"/>
      <c r="C3" s="114"/>
      <c r="D3" s="114"/>
      <c r="E3" s="114"/>
      <c r="F3" s="20" t="s">
        <v>48</v>
      </c>
      <c r="G3" s="20" t="s">
        <v>12</v>
      </c>
      <c r="H3" s="21">
        <v>4</v>
      </c>
    </row>
    <row r="4" spans="1:8">
      <c r="A4" s="114"/>
      <c r="B4" s="114"/>
      <c r="C4" s="114"/>
      <c r="D4" s="114"/>
      <c r="E4" s="114"/>
      <c r="F4" s="20" t="s">
        <v>49</v>
      </c>
      <c r="G4" s="20" t="s">
        <v>7</v>
      </c>
      <c r="H4" s="21">
        <v>3.75</v>
      </c>
    </row>
    <row r="5" spans="1:8">
      <c r="A5" s="115" t="s">
        <v>22</v>
      </c>
      <c r="B5" s="115"/>
      <c r="C5" s="115"/>
      <c r="D5" s="115"/>
      <c r="E5" s="115"/>
      <c r="F5" s="20" t="s">
        <v>50</v>
      </c>
      <c r="G5" s="20" t="s">
        <v>13</v>
      </c>
      <c r="H5" s="21">
        <v>3.5</v>
      </c>
    </row>
    <row r="6" spans="1:8">
      <c r="A6" s="115"/>
      <c r="B6" s="115"/>
      <c r="C6" s="115"/>
      <c r="D6" s="115"/>
      <c r="E6" s="115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2" t="s">
        <v>23</v>
      </c>
      <c r="B8" s="112"/>
      <c r="C8" s="112"/>
      <c r="D8" s="112"/>
      <c r="E8" s="112"/>
      <c r="F8" s="20" t="s">
        <v>53</v>
      </c>
      <c r="G8" s="20" t="s">
        <v>15</v>
      </c>
      <c r="H8" s="21">
        <v>2.75</v>
      </c>
    </row>
    <row r="9" spans="1:8">
      <c r="A9" s="116"/>
      <c r="B9" s="116"/>
      <c r="C9" s="116"/>
      <c r="D9" s="116"/>
      <c r="E9" s="116"/>
      <c r="F9" s="20" t="s">
        <v>54</v>
      </c>
      <c r="G9" s="20" t="s">
        <v>16</v>
      </c>
      <c r="H9" s="21">
        <v>2.5</v>
      </c>
    </row>
    <row r="10" spans="1:8">
      <c r="A10" s="112"/>
      <c r="B10" s="112"/>
      <c r="C10" s="112"/>
      <c r="D10" s="112"/>
      <c r="E10" s="112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20" t="s">
        <v>125</v>
      </c>
      <c r="F13" s="120"/>
      <c r="G13" s="120"/>
      <c r="H13" s="120"/>
    </row>
    <row r="14" spans="1:8">
      <c r="A14" s="98"/>
      <c r="B14" s="52"/>
      <c r="C14" s="52"/>
      <c r="D14" s="52"/>
      <c r="E14" s="121"/>
      <c r="F14" s="121"/>
      <c r="G14" s="121"/>
      <c r="H14" s="121"/>
    </row>
    <row r="15" spans="1:8" ht="23.25" customHeight="1">
      <c r="A15" s="122" t="s">
        <v>46</v>
      </c>
      <c r="B15" s="122" t="s">
        <v>38</v>
      </c>
      <c r="C15" s="123" t="s">
        <v>33</v>
      </c>
      <c r="D15" s="124" t="s">
        <v>34</v>
      </c>
      <c r="E15" s="125"/>
      <c r="F15" s="125"/>
      <c r="G15" s="125"/>
      <c r="H15" s="125"/>
    </row>
    <row r="16" spans="1:8" ht="81" customHeight="1">
      <c r="A16" s="122"/>
      <c r="B16" s="122"/>
      <c r="C16" s="123"/>
      <c r="D16" s="124"/>
      <c r="E16" s="126"/>
      <c r="F16" s="126"/>
      <c r="G16" s="126"/>
      <c r="H16" s="126"/>
    </row>
    <row r="17" spans="1:8" ht="18" customHeight="1">
      <c r="A17" s="51"/>
      <c r="B17" s="49" t="s">
        <v>60</v>
      </c>
      <c r="C17" s="100">
        <v>31</v>
      </c>
      <c r="D17" s="100">
        <v>38.5</v>
      </c>
      <c r="E17" s="24"/>
      <c r="F17" s="24"/>
      <c r="G17" s="24"/>
      <c r="H17" s="101"/>
    </row>
    <row r="18" spans="1:8" ht="18" customHeight="1">
      <c r="A18" s="51"/>
      <c r="B18" s="49" t="s">
        <v>61</v>
      </c>
      <c r="C18" s="100">
        <v>35</v>
      </c>
      <c r="D18" s="100">
        <v>45</v>
      </c>
      <c r="E18" s="24"/>
      <c r="F18" s="24"/>
      <c r="G18" s="24"/>
      <c r="H18" s="101"/>
    </row>
    <row r="19" spans="1:8" ht="18" customHeight="1">
      <c r="A19" s="51"/>
      <c r="B19" s="49" t="s">
        <v>62</v>
      </c>
      <c r="C19" s="100">
        <v>33.5</v>
      </c>
      <c r="D19" s="100">
        <v>42.5</v>
      </c>
      <c r="E19" s="24"/>
      <c r="F19" s="24"/>
      <c r="G19" s="24"/>
      <c r="H19" s="101"/>
    </row>
    <row r="20" spans="1:8" ht="18" customHeight="1">
      <c r="A20" s="51"/>
      <c r="B20" s="49" t="s">
        <v>63</v>
      </c>
      <c r="C20" s="100">
        <v>33</v>
      </c>
      <c r="D20" s="100">
        <v>37</v>
      </c>
      <c r="E20" s="24"/>
      <c r="F20" s="24"/>
      <c r="G20" s="24"/>
      <c r="H20" s="101"/>
    </row>
    <row r="21" spans="1:8" ht="18" customHeight="1">
      <c r="A21" s="51"/>
      <c r="B21" s="49" t="s">
        <v>64</v>
      </c>
      <c r="C21" s="100">
        <v>32.25</v>
      </c>
      <c r="D21" s="100">
        <v>40</v>
      </c>
      <c r="E21" s="24"/>
      <c r="F21" s="24"/>
      <c r="G21" s="24"/>
      <c r="H21" s="101"/>
    </row>
    <row r="22" spans="1:8" ht="18" customHeight="1">
      <c r="A22" s="51"/>
      <c r="B22" s="49" t="s">
        <v>65</v>
      </c>
      <c r="C22" s="100">
        <v>35.75</v>
      </c>
      <c r="D22" s="100">
        <v>46</v>
      </c>
      <c r="E22" s="24"/>
      <c r="F22" s="24"/>
      <c r="G22" s="24"/>
      <c r="H22" s="101"/>
    </row>
    <row r="23" spans="1:8" ht="18" customHeight="1">
      <c r="A23" s="51"/>
      <c r="B23" s="49" t="s">
        <v>66</v>
      </c>
      <c r="C23" s="100">
        <v>32.5</v>
      </c>
      <c r="D23" s="100">
        <v>43</v>
      </c>
      <c r="E23" s="24"/>
      <c r="F23" s="24"/>
      <c r="G23" s="24"/>
      <c r="H23" s="101"/>
    </row>
    <row r="24" spans="1:8" ht="18" customHeight="1">
      <c r="A24" s="51"/>
      <c r="B24" s="49" t="s">
        <v>67</v>
      </c>
      <c r="C24" s="100">
        <v>34.5</v>
      </c>
      <c r="D24" s="100">
        <v>42.5</v>
      </c>
      <c r="E24" s="24"/>
      <c r="F24" s="24"/>
      <c r="G24" s="24"/>
      <c r="H24" s="101"/>
    </row>
    <row r="25" spans="1:8" ht="18" customHeight="1">
      <c r="A25" s="51"/>
      <c r="B25" s="49" t="s">
        <v>68</v>
      </c>
      <c r="C25" s="100">
        <v>33.5</v>
      </c>
      <c r="D25" s="100">
        <v>41.5</v>
      </c>
      <c r="E25" s="24"/>
      <c r="F25" s="24"/>
      <c r="G25" s="24"/>
      <c r="H25" s="101"/>
    </row>
    <row r="26" spans="1:8" ht="18" customHeight="1">
      <c r="A26" s="51"/>
      <c r="B26" s="49" t="s">
        <v>69</v>
      </c>
      <c r="C26" s="100">
        <v>30.75</v>
      </c>
      <c r="D26" s="100">
        <v>31.5</v>
      </c>
      <c r="E26" s="24"/>
      <c r="F26" s="24"/>
      <c r="G26" s="24"/>
      <c r="H26" s="101"/>
    </row>
    <row r="27" spans="1:8" ht="18" customHeight="1">
      <c r="A27" s="51"/>
      <c r="B27" s="49" t="s">
        <v>70</v>
      </c>
      <c r="C27" s="100">
        <v>37.5</v>
      </c>
      <c r="D27" s="100">
        <v>51</v>
      </c>
      <c r="E27" s="24"/>
      <c r="F27" s="24"/>
      <c r="G27" s="24"/>
      <c r="H27" s="101"/>
    </row>
    <row r="28" spans="1:8" ht="18" customHeight="1">
      <c r="A28" s="51"/>
      <c r="B28" s="49" t="s">
        <v>71</v>
      </c>
      <c r="C28" s="100">
        <v>35.25</v>
      </c>
      <c r="D28" s="100">
        <v>45.5</v>
      </c>
      <c r="E28" s="24"/>
      <c r="F28" s="24"/>
      <c r="G28" s="24"/>
      <c r="H28" s="101"/>
    </row>
    <row r="29" spans="1:8" ht="18" customHeight="1">
      <c r="A29" s="51"/>
      <c r="B29" s="49" t="s">
        <v>72</v>
      </c>
      <c r="C29" s="100">
        <v>33</v>
      </c>
      <c r="D29" s="100">
        <v>42</v>
      </c>
      <c r="E29" s="24"/>
      <c r="F29" s="24"/>
      <c r="G29" s="24"/>
      <c r="H29" s="101"/>
    </row>
    <row r="30" spans="1:8" ht="18" customHeight="1">
      <c r="A30" s="51"/>
      <c r="B30" s="49" t="s">
        <v>73</v>
      </c>
      <c r="C30" s="100">
        <v>33</v>
      </c>
      <c r="D30" s="100">
        <v>42</v>
      </c>
      <c r="E30" s="24"/>
      <c r="F30" s="24"/>
      <c r="G30" s="24"/>
      <c r="H30" s="101"/>
    </row>
    <row r="31" spans="1:8" ht="18" customHeight="1">
      <c r="A31" s="51"/>
      <c r="B31" s="49" t="s">
        <v>74</v>
      </c>
      <c r="C31" s="100">
        <v>35.75</v>
      </c>
      <c r="D31" s="100">
        <v>48</v>
      </c>
      <c r="E31" s="24"/>
      <c r="F31" s="24"/>
      <c r="G31" s="24"/>
      <c r="H31" s="101"/>
    </row>
    <row r="32" spans="1:8" ht="18" customHeight="1">
      <c r="A32" s="51"/>
      <c r="B32" s="49" t="s">
        <v>75</v>
      </c>
      <c r="C32" s="100">
        <v>33.75</v>
      </c>
      <c r="D32" s="100">
        <v>44</v>
      </c>
      <c r="E32" s="24"/>
      <c r="F32" s="24"/>
      <c r="G32" s="24"/>
      <c r="H32" s="101"/>
    </row>
    <row r="33" spans="1:8" ht="18" customHeight="1">
      <c r="A33" s="51"/>
      <c r="B33" s="49" t="s">
        <v>76</v>
      </c>
      <c r="C33" s="100">
        <v>32.5</v>
      </c>
      <c r="D33" s="100">
        <v>40.5</v>
      </c>
      <c r="E33" s="24"/>
      <c r="F33" s="24"/>
      <c r="G33" s="24"/>
      <c r="H33" s="101"/>
    </row>
    <row r="34" spans="1:8" ht="18" customHeight="1">
      <c r="A34" s="51"/>
      <c r="B34" s="49" t="s">
        <v>77</v>
      </c>
      <c r="C34" s="100">
        <v>33</v>
      </c>
      <c r="D34" s="100">
        <v>37</v>
      </c>
      <c r="E34" s="24"/>
      <c r="F34" s="24"/>
      <c r="G34" s="24"/>
      <c r="H34" s="101"/>
    </row>
    <row r="35" spans="1:8" ht="18" customHeight="1">
      <c r="A35" s="51"/>
      <c r="B35" s="49" t="s">
        <v>78</v>
      </c>
      <c r="C35" s="100">
        <v>32</v>
      </c>
      <c r="D35" s="100">
        <v>38</v>
      </c>
      <c r="E35" s="24"/>
      <c r="F35" s="24"/>
      <c r="G35" s="24"/>
      <c r="H35" s="101"/>
    </row>
    <row r="36" spans="1:8" ht="18" customHeight="1">
      <c r="A36" s="51"/>
      <c r="B36" s="49" t="s">
        <v>79</v>
      </c>
      <c r="C36" s="100">
        <v>34.5</v>
      </c>
      <c r="D36" s="100">
        <v>42.5</v>
      </c>
      <c r="E36" s="24"/>
      <c r="F36" s="24"/>
      <c r="G36" s="24"/>
      <c r="H36" s="101"/>
    </row>
    <row r="37" spans="1:8" ht="18" customHeight="1">
      <c r="A37" s="51"/>
      <c r="B37" s="49" t="s">
        <v>80</v>
      </c>
      <c r="C37" s="100">
        <v>34.5</v>
      </c>
      <c r="D37" s="100">
        <v>40.5</v>
      </c>
      <c r="E37" s="24"/>
      <c r="F37" s="24"/>
      <c r="G37" s="24"/>
      <c r="H37" s="101"/>
    </row>
    <row r="38" spans="1:8" ht="18" customHeight="1">
      <c r="A38" s="51"/>
      <c r="B38" s="49" t="s">
        <v>81</v>
      </c>
      <c r="C38" s="100">
        <v>34</v>
      </c>
      <c r="D38" s="100">
        <v>42</v>
      </c>
      <c r="E38" s="24"/>
      <c r="F38" s="24"/>
      <c r="G38" s="24"/>
      <c r="H38" s="101"/>
    </row>
    <row r="39" spans="1:8" ht="18" customHeight="1">
      <c r="A39" s="51"/>
      <c r="B39" s="49" t="s">
        <v>82</v>
      </c>
      <c r="C39" s="100">
        <v>34.5</v>
      </c>
      <c r="D39" s="100">
        <v>46.5</v>
      </c>
      <c r="E39" s="24"/>
      <c r="F39" s="24"/>
      <c r="G39" s="24"/>
      <c r="H39" s="101"/>
    </row>
    <row r="40" spans="1:8" ht="18" customHeight="1">
      <c r="A40" s="51"/>
      <c r="B40" s="49" t="s">
        <v>83</v>
      </c>
      <c r="C40" s="100">
        <v>34.5</v>
      </c>
      <c r="D40" s="100">
        <v>42.5</v>
      </c>
      <c r="E40" s="24"/>
      <c r="F40" s="24"/>
      <c r="G40" s="24"/>
      <c r="H40" s="101"/>
    </row>
    <row r="41" spans="1:8" ht="18" customHeight="1">
      <c r="A41" s="51"/>
      <c r="B41" s="49" t="s">
        <v>84</v>
      </c>
      <c r="C41" s="100">
        <v>32.5</v>
      </c>
      <c r="D41" s="100">
        <v>39.5</v>
      </c>
      <c r="E41" s="24"/>
      <c r="F41" s="24"/>
      <c r="G41" s="24"/>
      <c r="H41" s="101"/>
    </row>
    <row r="42" spans="1:8" ht="18" customHeight="1">
      <c r="A42" s="51"/>
      <c r="B42" s="49" t="s">
        <v>85</v>
      </c>
      <c r="C42" s="100">
        <v>34</v>
      </c>
      <c r="D42" s="100">
        <v>42</v>
      </c>
      <c r="E42" s="24"/>
      <c r="F42" s="24"/>
      <c r="G42" s="24"/>
      <c r="H42" s="101"/>
    </row>
    <row r="43" spans="1:8" ht="18" customHeight="1">
      <c r="A43" s="51"/>
      <c r="B43" s="49" t="s">
        <v>86</v>
      </c>
      <c r="C43" s="100">
        <v>33.5</v>
      </c>
      <c r="D43" s="100">
        <v>42.5</v>
      </c>
      <c r="E43" s="24"/>
      <c r="F43" s="24"/>
      <c r="G43" s="24"/>
      <c r="H43" s="101"/>
    </row>
    <row r="44" spans="1:8" ht="18" customHeight="1">
      <c r="A44" s="51"/>
      <c r="B44" s="49" t="s">
        <v>87</v>
      </c>
      <c r="C44" s="100">
        <v>33</v>
      </c>
      <c r="D44" s="100">
        <v>43</v>
      </c>
      <c r="E44" s="24"/>
      <c r="F44" s="24"/>
      <c r="G44" s="24"/>
      <c r="H44" s="101"/>
    </row>
    <row r="45" spans="1:8" ht="18" customHeight="1">
      <c r="A45" s="51"/>
      <c r="B45" s="49" t="s">
        <v>88</v>
      </c>
      <c r="C45" s="100">
        <v>38</v>
      </c>
      <c r="D45" s="100">
        <v>48</v>
      </c>
      <c r="E45" s="24"/>
      <c r="F45" s="24"/>
      <c r="G45" s="24"/>
      <c r="H45" s="101"/>
    </row>
    <row r="46" spans="1:8" ht="18" customHeight="1">
      <c r="A46" s="51"/>
      <c r="B46" s="49" t="s">
        <v>89</v>
      </c>
      <c r="C46" s="100">
        <v>36</v>
      </c>
      <c r="D46" s="100">
        <v>47</v>
      </c>
      <c r="E46" s="24"/>
      <c r="F46" s="24"/>
      <c r="G46" s="24"/>
      <c r="H46" s="101"/>
    </row>
    <row r="47" spans="1:8" ht="18" customHeight="1">
      <c r="A47" s="51"/>
      <c r="B47" s="49" t="s">
        <v>90</v>
      </c>
      <c r="C47" s="100">
        <v>34</v>
      </c>
      <c r="D47" s="100">
        <v>37</v>
      </c>
      <c r="E47" s="24"/>
      <c r="F47" s="24"/>
      <c r="G47" s="24"/>
      <c r="H47" s="101"/>
    </row>
    <row r="48" spans="1:8" ht="18" customHeight="1">
      <c r="A48" s="51"/>
      <c r="B48" s="49" t="s">
        <v>91</v>
      </c>
      <c r="C48" s="100">
        <v>32.5</v>
      </c>
      <c r="D48" s="100">
        <v>37.5</v>
      </c>
      <c r="E48" s="24"/>
      <c r="F48" s="24"/>
      <c r="G48" s="24"/>
      <c r="H48" s="101"/>
    </row>
    <row r="49" spans="1:8" ht="18" customHeight="1">
      <c r="A49" s="51"/>
      <c r="B49" s="49" t="s">
        <v>92</v>
      </c>
      <c r="C49" s="100">
        <v>28.5</v>
      </c>
      <c r="D49" s="100">
        <v>31.5</v>
      </c>
      <c r="E49" s="24"/>
      <c r="F49" s="24"/>
      <c r="G49" s="24"/>
      <c r="H49" s="101"/>
    </row>
    <row r="50" spans="1:8" ht="18" customHeight="1">
      <c r="A50" s="51"/>
      <c r="B50" s="49" t="s">
        <v>93</v>
      </c>
      <c r="C50" s="100">
        <v>33.5</v>
      </c>
      <c r="D50" s="100">
        <v>42.5</v>
      </c>
      <c r="E50" s="24"/>
      <c r="F50" s="24"/>
      <c r="G50" s="24"/>
      <c r="H50" s="101"/>
    </row>
    <row r="51" spans="1:8" ht="18" customHeight="1">
      <c r="A51" s="51"/>
      <c r="B51" s="49" t="s">
        <v>94</v>
      </c>
      <c r="C51" s="100">
        <v>33</v>
      </c>
      <c r="D51" s="100">
        <v>37</v>
      </c>
      <c r="E51" s="24"/>
      <c r="F51" s="24"/>
      <c r="G51" s="24"/>
      <c r="H51" s="101"/>
    </row>
    <row r="52" spans="1:8" ht="15.7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7" t="s">
        <v>26</v>
      </c>
      <c r="B54" s="117"/>
      <c r="C54" s="117"/>
      <c r="D54" s="117"/>
      <c r="E54" s="118"/>
      <c r="F54" s="118"/>
      <c r="G54" s="118"/>
      <c r="H54" s="23"/>
    </row>
    <row r="55" spans="1:8">
      <c r="A55" s="97"/>
      <c r="B55" s="97"/>
      <c r="C55" s="97"/>
      <c r="D55" s="97"/>
      <c r="E55" s="119"/>
      <c r="F55" s="119"/>
      <c r="G55" s="119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0" zoomScale="115" zoomScaleNormal="115" workbookViewId="0">
      <selection activeCell="C35" sqref="C35:D51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3" t="s">
        <v>18</v>
      </c>
      <c r="G1" s="113"/>
      <c r="H1" s="113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4" t="s">
        <v>21</v>
      </c>
      <c r="B3" s="114"/>
      <c r="C3" s="114"/>
      <c r="D3" s="114"/>
      <c r="E3" s="114"/>
      <c r="F3" s="20" t="s">
        <v>48</v>
      </c>
      <c r="G3" s="20" t="s">
        <v>12</v>
      </c>
      <c r="H3" s="21">
        <v>4</v>
      </c>
    </row>
    <row r="4" spans="1:8">
      <c r="A4" s="114"/>
      <c r="B4" s="114"/>
      <c r="C4" s="114"/>
      <c r="D4" s="114"/>
      <c r="E4" s="114"/>
      <c r="F4" s="20" t="s">
        <v>49</v>
      </c>
      <c r="G4" s="20" t="s">
        <v>7</v>
      </c>
      <c r="H4" s="21">
        <v>3.75</v>
      </c>
    </row>
    <row r="5" spans="1:8">
      <c r="A5" s="115" t="s">
        <v>22</v>
      </c>
      <c r="B5" s="115"/>
      <c r="C5" s="115"/>
      <c r="D5" s="115"/>
      <c r="E5" s="115"/>
      <c r="F5" s="20" t="s">
        <v>50</v>
      </c>
      <c r="G5" s="20" t="s">
        <v>13</v>
      </c>
      <c r="H5" s="21">
        <v>3.5</v>
      </c>
    </row>
    <row r="6" spans="1:8">
      <c r="A6" s="115"/>
      <c r="B6" s="115"/>
      <c r="C6" s="115"/>
      <c r="D6" s="115"/>
      <c r="E6" s="115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2" t="s">
        <v>23</v>
      </c>
      <c r="B8" s="112"/>
      <c r="C8" s="112"/>
      <c r="D8" s="112"/>
      <c r="E8" s="112"/>
      <c r="F8" s="20" t="s">
        <v>53</v>
      </c>
      <c r="G8" s="20" t="s">
        <v>15</v>
      </c>
      <c r="H8" s="21">
        <v>2.75</v>
      </c>
    </row>
    <row r="9" spans="1:8">
      <c r="A9" s="116"/>
      <c r="B9" s="116"/>
      <c r="C9" s="116"/>
      <c r="D9" s="116"/>
      <c r="E9" s="116"/>
      <c r="F9" s="20" t="s">
        <v>54</v>
      </c>
      <c r="G9" s="20" t="s">
        <v>16</v>
      </c>
      <c r="H9" s="21">
        <v>2.5</v>
      </c>
    </row>
    <row r="10" spans="1:8">
      <c r="A10" s="112"/>
      <c r="B10" s="112"/>
      <c r="C10" s="112"/>
      <c r="D10" s="112"/>
      <c r="E10" s="112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20" t="s">
        <v>125</v>
      </c>
      <c r="F13" s="120"/>
      <c r="G13" s="120"/>
      <c r="H13" s="120"/>
    </row>
    <row r="14" spans="1:8">
      <c r="A14" s="98"/>
      <c r="B14" s="52"/>
      <c r="C14" s="52"/>
      <c r="D14" s="52"/>
      <c r="E14" s="121"/>
      <c r="F14" s="121"/>
      <c r="G14" s="121"/>
      <c r="H14" s="121"/>
    </row>
    <row r="15" spans="1:8" ht="23.25" customHeight="1">
      <c r="A15" s="122" t="s">
        <v>46</v>
      </c>
      <c r="B15" s="122" t="s">
        <v>38</v>
      </c>
      <c r="C15" s="123" t="s">
        <v>33</v>
      </c>
      <c r="D15" s="124" t="s">
        <v>34</v>
      </c>
      <c r="E15" s="125"/>
      <c r="F15" s="125"/>
      <c r="G15" s="125"/>
      <c r="H15" s="125"/>
    </row>
    <row r="16" spans="1:8" ht="81" customHeight="1">
      <c r="A16" s="122"/>
      <c r="B16" s="122"/>
      <c r="C16" s="123"/>
      <c r="D16" s="124"/>
      <c r="E16" s="126"/>
      <c r="F16" s="126"/>
      <c r="G16" s="126"/>
      <c r="H16" s="126"/>
    </row>
    <row r="17" spans="1:9" ht="18" customHeight="1">
      <c r="A17" s="51"/>
      <c r="B17" s="49" t="s">
        <v>60</v>
      </c>
      <c r="C17" s="100">
        <v>32</v>
      </c>
      <c r="D17" s="100">
        <v>35</v>
      </c>
      <c r="E17" s="24"/>
      <c r="F17" s="24"/>
      <c r="G17" s="24"/>
      <c r="H17" s="101"/>
      <c r="I17" s="105"/>
    </row>
    <row r="18" spans="1:9" ht="18" customHeight="1">
      <c r="A18" s="51"/>
      <c r="B18" s="49" t="s">
        <v>61</v>
      </c>
      <c r="C18" s="100">
        <v>32</v>
      </c>
      <c r="D18" s="100">
        <v>36</v>
      </c>
      <c r="E18" s="24"/>
      <c r="F18" s="24"/>
      <c r="G18" s="24"/>
      <c r="H18" s="101"/>
      <c r="I18" s="105"/>
    </row>
    <row r="19" spans="1:9" ht="18" customHeight="1">
      <c r="A19" s="51"/>
      <c r="B19" s="49" t="s">
        <v>62</v>
      </c>
      <c r="C19" s="100">
        <v>32.5</v>
      </c>
      <c r="D19" s="100">
        <v>40</v>
      </c>
      <c r="E19" s="24"/>
      <c r="F19" s="24"/>
      <c r="G19" s="24"/>
      <c r="H19" s="101"/>
      <c r="I19" s="105"/>
    </row>
    <row r="20" spans="1:9" ht="18" customHeight="1">
      <c r="A20" s="51"/>
      <c r="B20" s="49" t="s">
        <v>63</v>
      </c>
      <c r="C20" s="100">
        <v>32.5</v>
      </c>
      <c r="D20" s="100">
        <v>36</v>
      </c>
      <c r="E20" s="24"/>
      <c r="F20" s="24"/>
      <c r="G20" s="24"/>
      <c r="H20" s="101"/>
      <c r="I20" s="105"/>
    </row>
    <row r="21" spans="1:9" ht="18" customHeight="1">
      <c r="A21" s="51"/>
      <c r="B21" s="49" t="s">
        <v>64</v>
      </c>
      <c r="C21" s="100">
        <v>35</v>
      </c>
      <c r="D21" s="100">
        <v>37.5</v>
      </c>
      <c r="E21" s="24"/>
      <c r="F21" s="24"/>
      <c r="G21" s="24"/>
      <c r="H21" s="101"/>
      <c r="I21" s="105"/>
    </row>
    <row r="22" spans="1:9" ht="18" customHeight="1">
      <c r="A22" s="51"/>
      <c r="B22" s="49" t="s">
        <v>65</v>
      </c>
      <c r="C22" s="100">
        <v>35</v>
      </c>
      <c r="D22" s="100">
        <v>40.5</v>
      </c>
      <c r="E22" s="24"/>
      <c r="F22" s="24"/>
      <c r="G22" s="24"/>
      <c r="H22" s="101"/>
      <c r="I22" s="105"/>
    </row>
    <row r="23" spans="1:9" ht="18" customHeight="1">
      <c r="A23" s="51"/>
      <c r="B23" s="49" t="s">
        <v>66</v>
      </c>
      <c r="C23" s="100">
        <v>34.5</v>
      </c>
      <c r="D23" s="100">
        <v>39</v>
      </c>
      <c r="E23" s="24"/>
      <c r="F23" s="24"/>
      <c r="G23" s="24"/>
      <c r="H23" s="101"/>
      <c r="I23" s="105"/>
    </row>
    <row r="24" spans="1:9" ht="18" customHeight="1">
      <c r="A24" s="51"/>
      <c r="B24" s="49" t="s">
        <v>67</v>
      </c>
      <c r="C24" s="100">
        <v>34</v>
      </c>
      <c r="D24" s="100">
        <v>44</v>
      </c>
      <c r="E24" s="24"/>
      <c r="F24" s="24"/>
      <c r="G24" s="24"/>
      <c r="H24" s="101"/>
      <c r="I24" s="105"/>
    </row>
    <row r="25" spans="1:9" ht="18" customHeight="1">
      <c r="A25" s="51"/>
      <c r="B25" s="49" t="s">
        <v>68</v>
      </c>
      <c r="C25" s="100">
        <v>31</v>
      </c>
      <c r="D25" s="100">
        <v>42.5</v>
      </c>
      <c r="E25" s="24"/>
      <c r="F25" s="24"/>
      <c r="G25" s="24"/>
      <c r="H25" s="101"/>
      <c r="I25" s="105"/>
    </row>
    <row r="26" spans="1:9" ht="18" customHeight="1">
      <c r="A26" s="51"/>
      <c r="B26" s="49" t="s">
        <v>69</v>
      </c>
      <c r="C26" s="100">
        <v>31</v>
      </c>
      <c r="D26" s="100">
        <v>37</v>
      </c>
      <c r="E26" s="24"/>
      <c r="F26" s="24"/>
      <c r="G26" s="24"/>
      <c r="H26" s="101"/>
      <c r="I26" s="105"/>
    </row>
    <row r="27" spans="1:9" ht="18" customHeight="1">
      <c r="A27" s="51"/>
      <c r="B27" s="49" t="s">
        <v>70</v>
      </c>
      <c r="C27" s="100">
        <v>34</v>
      </c>
      <c r="D27" s="100">
        <v>50.5</v>
      </c>
      <c r="E27" s="24"/>
      <c r="F27" s="24"/>
      <c r="G27" s="24"/>
      <c r="H27" s="101"/>
      <c r="I27" s="105"/>
    </row>
    <row r="28" spans="1:9" ht="18" customHeight="1">
      <c r="A28" s="51"/>
      <c r="B28" s="49" t="s">
        <v>71</v>
      </c>
      <c r="C28" s="100">
        <v>35</v>
      </c>
      <c r="D28" s="100">
        <v>47</v>
      </c>
      <c r="E28" s="24"/>
      <c r="F28" s="24"/>
      <c r="G28" s="24"/>
      <c r="H28" s="101"/>
      <c r="I28" s="105"/>
    </row>
    <row r="29" spans="1:9" ht="18" customHeight="1">
      <c r="A29" s="51"/>
      <c r="B29" s="49" t="s">
        <v>72</v>
      </c>
      <c r="C29" s="100">
        <v>31.5</v>
      </c>
      <c r="D29" s="100">
        <v>39.5</v>
      </c>
      <c r="E29" s="24"/>
      <c r="F29" s="24"/>
      <c r="G29" s="24"/>
      <c r="H29" s="101"/>
      <c r="I29" s="105"/>
    </row>
    <row r="30" spans="1:9" ht="18" customHeight="1">
      <c r="A30" s="51"/>
      <c r="B30" s="49" t="s">
        <v>73</v>
      </c>
      <c r="C30" s="100">
        <v>32</v>
      </c>
      <c r="D30" s="100">
        <v>48</v>
      </c>
      <c r="E30" s="24"/>
      <c r="F30" s="24"/>
      <c r="G30" s="24"/>
      <c r="H30" s="101"/>
      <c r="I30" s="105"/>
    </row>
    <row r="31" spans="1:9" ht="18" customHeight="1">
      <c r="A31" s="51"/>
      <c r="B31" s="49" t="s">
        <v>74</v>
      </c>
      <c r="C31" s="100">
        <v>35</v>
      </c>
      <c r="D31" s="100">
        <v>42.5</v>
      </c>
      <c r="E31" s="24"/>
      <c r="F31" s="24"/>
      <c r="G31" s="24"/>
      <c r="H31" s="101"/>
      <c r="I31" s="105"/>
    </row>
    <row r="32" spans="1:9" ht="18" customHeight="1">
      <c r="A32" s="51"/>
      <c r="B32" s="49" t="s">
        <v>75</v>
      </c>
      <c r="C32" s="100">
        <v>34</v>
      </c>
      <c r="D32" s="100">
        <v>41.5</v>
      </c>
      <c r="E32" s="24"/>
      <c r="F32" s="24"/>
      <c r="G32" s="24"/>
      <c r="H32" s="101"/>
      <c r="I32" s="105"/>
    </row>
    <row r="33" spans="1:9" ht="18" customHeight="1">
      <c r="A33" s="51"/>
      <c r="B33" s="49" t="s">
        <v>76</v>
      </c>
      <c r="C33" s="100">
        <v>33.5</v>
      </c>
      <c r="D33" s="100">
        <v>39</v>
      </c>
      <c r="E33" s="24"/>
      <c r="F33" s="24"/>
      <c r="G33" s="24"/>
      <c r="H33" s="101"/>
      <c r="I33" s="105"/>
    </row>
    <row r="34" spans="1:9" ht="18" customHeight="1">
      <c r="A34" s="51"/>
      <c r="B34" s="49" t="s">
        <v>77</v>
      </c>
      <c r="C34" s="100">
        <v>32</v>
      </c>
      <c r="D34" s="100">
        <v>39</v>
      </c>
      <c r="E34" s="24"/>
      <c r="F34" s="24"/>
      <c r="G34" s="24"/>
      <c r="H34" s="101"/>
      <c r="I34" s="105"/>
    </row>
    <row r="35" spans="1:9" ht="18" customHeight="1">
      <c r="A35" s="51"/>
      <c r="B35" s="49" t="s">
        <v>78</v>
      </c>
      <c r="C35" s="100">
        <v>34</v>
      </c>
      <c r="D35" s="100">
        <v>38.5</v>
      </c>
      <c r="E35" s="24"/>
      <c r="F35" s="24"/>
      <c r="G35" s="24"/>
      <c r="H35" s="101"/>
      <c r="I35" s="105"/>
    </row>
    <row r="36" spans="1:9" ht="18" customHeight="1">
      <c r="A36" s="51"/>
      <c r="B36" s="49" t="s">
        <v>79</v>
      </c>
      <c r="C36" s="100">
        <v>34</v>
      </c>
      <c r="D36" s="100">
        <v>43.5</v>
      </c>
      <c r="E36" s="24"/>
      <c r="F36" s="24"/>
      <c r="G36" s="24"/>
      <c r="H36" s="101"/>
      <c r="I36" s="105"/>
    </row>
    <row r="37" spans="1:9" ht="18" customHeight="1">
      <c r="A37" s="51"/>
      <c r="B37" s="49" t="s">
        <v>80</v>
      </c>
      <c r="C37" s="100">
        <v>31</v>
      </c>
      <c r="D37" s="100">
        <v>40</v>
      </c>
      <c r="E37" s="24"/>
      <c r="F37" s="24"/>
      <c r="G37" s="24"/>
      <c r="H37" s="101"/>
      <c r="I37" s="105"/>
    </row>
    <row r="38" spans="1:9" ht="18" customHeight="1">
      <c r="A38" s="51"/>
      <c r="B38" s="49" t="s">
        <v>81</v>
      </c>
      <c r="C38" s="100">
        <v>34</v>
      </c>
      <c r="D38" s="100">
        <v>43.5</v>
      </c>
      <c r="E38" s="24"/>
      <c r="F38" s="24"/>
      <c r="G38" s="24"/>
      <c r="H38" s="101"/>
      <c r="I38" s="105"/>
    </row>
    <row r="39" spans="1:9" ht="18" customHeight="1">
      <c r="A39" s="51"/>
      <c r="B39" s="49" t="s">
        <v>82</v>
      </c>
      <c r="C39" s="100">
        <v>35</v>
      </c>
      <c r="D39" s="100">
        <v>48</v>
      </c>
      <c r="E39" s="24"/>
      <c r="F39" s="24"/>
      <c r="G39" s="24"/>
      <c r="H39" s="101"/>
      <c r="I39" s="105"/>
    </row>
    <row r="40" spans="1:9" ht="18" customHeight="1">
      <c r="A40" s="51"/>
      <c r="B40" s="49" t="s">
        <v>83</v>
      </c>
      <c r="C40" s="100">
        <v>33</v>
      </c>
      <c r="D40" s="100">
        <v>44</v>
      </c>
      <c r="E40" s="24"/>
      <c r="F40" s="24"/>
      <c r="G40" s="24"/>
      <c r="H40" s="101"/>
      <c r="I40" s="105"/>
    </row>
    <row r="41" spans="1:9" ht="18" customHeight="1">
      <c r="A41" s="51"/>
      <c r="B41" s="49" t="s">
        <v>84</v>
      </c>
      <c r="C41" s="100">
        <v>33</v>
      </c>
      <c r="D41" s="100">
        <v>39</v>
      </c>
      <c r="E41" s="24"/>
      <c r="F41" s="24"/>
      <c r="G41" s="24"/>
      <c r="H41" s="101"/>
      <c r="I41" s="105"/>
    </row>
    <row r="42" spans="1:9" ht="18" customHeight="1">
      <c r="A42" s="51"/>
      <c r="B42" s="49" t="s">
        <v>85</v>
      </c>
      <c r="C42" s="100">
        <v>33</v>
      </c>
      <c r="D42" s="100">
        <v>40.5</v>
      </c>
      <c r="E42" s="24"/>
      <c r="F42" s="24"/>
      <c r="G42" s="24"/>
      <c r="H42" s="101"/>
      <c r="I42" s="105"/>
    </row>
    <row r="43" spans="1:9" ht="18" customHeight="1">
      <c r="A43" s="51"/>
      <c r="B43" s="49" t="s">
        <v>86</v>
      </c>
      <c r="C43" s="100">
        <v>35</v>
      </c>
      <c r="D43" s="100">
        <v>48</v>
      </c>
      <c r="E43" s="24"/>
      <c r="F43" s="24"/>
      <c r="G43" s="24"/>
      <c r="H43" s="101"/>
      <c r="I43" s="105"/>
    </row>
    <row r="44" spans="1:9" ht="18" customHeight="1">
      <c r="A44" s="51"/>
      <c r="B44" s="49" t="s">
        <v>87</v>
      </c>
      <c r="C44" s="100">
        <v>31</v>
      </c>
      <c r="D44" s="100">
        <v>46.5</v>
      </c>
      <c r="E44" s="24"/>
      <c r="F44" s="24"/>
      <c r="G44" s="24"/>
      <c r="H44" s="101"/>
      <c r="I44" s="105"/>
    </row>
    <row r="45" spans="1:9" ht="18" customHeight="1">
      <c r="A45" s="51"/>
      <c r="B45" s="49" t="s">
        <v>88</v>
      </c>
      <c r="C45" s="100">
        <v>33</v>
      </c>
      <c r="D45" s="100">
        <v>43</v>
      </c>
      <c r="E45" s="24"/>
      <c r="F45" s="24"/>
      <c r="G45" s="24"/>
      <c r="H45" s="101"/>
      <c r="I45" s="105"/>
    </row>
    <row r="46" spans="1:9" ht="18" customHeight="1">
      <c r="A46" s="51"/>
      <c r="B46" s="49" t="s">
        <v>89</v>
      </c>
      <c r="C46" s="100">
        <v>33</v>
      </c>
      <c r="D46" s="100">
        <v>50.5</v>
      </c>
      <c r="E46" s="24"/>
      <c r="F46" s="24"/>
      <c r="G46" s="24"/>
      <c r="H46" s="101"/>
      <c r="I46" s="105"/>
    </row>
    <row r="47" spans="1:9" ht="18" customHeight="1">
      <c r="A47" s="51"/>
      <c r="B47" s="49" t="s">
        <v>90</v>
      </c>
      <c r="C47" s="100">
        <v>33</v>
      </c>
      <c r="D47" s="100">
        <v>45</v>
      </c>
      <c r="E47" s="24"/>
      <c r="F47" s="24"/>
      <c r="G47" s="24"/>
      <c r="H47" s="101"/>
      <c r="I47" s="105"/>
    </row>
    <row r="48" spans="1:9" ht="18" customHeight="1">
      <c r="A48" s="51"/>
      <c r="B48" s="49" t="s">
        <v>91</v>
      </c>
      <c r="C48" s="100">
        <v>28</v>
      </c>
      <c r="D48" s="100">
        <v>38</v>
      </c>
      <c r="E48" s="24"/>
      <c r="F48" s="24"/>
      <c r="G48" s="24"/>
      <c r="H48" s="101"/>
      <c r="I48" s="105"/>
    </row>
    <row r="49" spans="1:9" ht="18" customHeight="1">
      <c r="A49" s="51"/>
      <c r="B49" s="49" t="s">
        <v>92</v>
      </c>
      <c r="C49" s="100">
        <v>30</v>
      </c>
      <c r="D49" s="100">
        <v>37</v>
      </c>
      <c r="E49" s="24"/>
      <c r="F49" s="24"/>
      <c r="G49" s="24"/>
      <c r="H49" s="101"/>
      <c r="I49" s="105"/>
    </row>
    <row r="50" spans="1:9" ht="18" customHeight="1">
      <c r="A50" s="51"/>
      <c r="B50" s="49" t="s">
        <v>93</v>
      </c>
      <c r="C50" s="100">
        <v>33</v>
      </c>
      <c r="D50" s="100">
        <v>40.5</v>
      </c>
      <c r="E50" s="24"/>
      <c r="F50" s="24"/>
      <c r="G50" s="24"/>
      <c r="H50" s="101"/>
      <c r="I50" s="105"/>
    </row>
    <row r="51" spans="1:9" ht="18" customHeight="1">
      <c r="A51" s="51"/>
      <c r="B51" s="49" t="s">
        <v>94</v>
      </c>
      <c r="C51" s="100">
        <v>28</v>
      </c>
      <c r="D51" s="100">
        <v>38</v>
      </c>
      <c r="E51" s="24"/>
      <c r="F51" s="24"/>
      <c r="G51" s="24"/>
      <c r="H51" s="101"/>
      <c r="I51" s="105"/>
    </row>
    <row r="52" spans="1:9" ht="15.7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7" t="s">
        <v>26</v>
      </c>
      <c r="B54" s="117"/>
      <c r="C54" s="117"/>
      <c r="D54" s="117"/>
      <c r="E54" s="118"/>
      <c r="F54" s="118"/>
      <c r="G54" s="118"/>
      <c r="H54" s="23"/>
    </row>
    <row r="55" spans="1:9">
      <c r="A55" s="97"/>
      <c r="B55" s="97"/>
      <c r="C55" s="97"/>
      <c r="D55" s="97"/>
      <c r="E55" s="119"/>
      <c r="F55" s="119"/>
      <c r="G55" s="119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2"/>
  <sheetViews>
    <sheetView tabSelected="1" topLeftCell="T17" zoomScale="80" zoomScaleNormal="80" workbookViewId="0">
      <selection activeCell="AO21" sqref="AO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8" t="s">
        <v>108</v>
      </c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K2" s="53"/>
      <c r="AL2" s="53"/>
      <c r="AM2" s="53"/>
      <c r="AN2" s="53"/>
      <c r="AO2" s="53"/>
      <c r="AP2" s="53"/>
      <c r="AQ2" s="53"/>
    </row>
    <row r="3" spans="1:5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O3" s="132"/>
      <c r="AP3" s="132"/>
      <c r="AQ3" s="133"/>
    </row>
    <row r="4" spans="1:5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O4" s="134"/>
      <c r="AP4" s="134"/>
      <c r="AQ4" s="135"/>
    </row>
    <row r="5" spans="1:5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O5" s="86" t="s">
        <v>41</v>
      </c>
      <c r="AP5" s="86" t="s">
        <v>42</v>
      </c>
      <c r="AQ5" s="87" t="s">
        <v>43</v>
      </c>
    </row>
    <row r="6" spans="1:5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O6" s="85">
        <v>0</v>
      </c>
      <c r="AP6" s="89">
        <v>23</v>
      </c>
      <c r="AQ6" s="88">
        <v>100</v>
      </c>
    </row>
    <row r="7" spans="1:5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O7" s="85">
        <v>0</v>
      </c>
      <c r="AP7" s="89">
        <v>12</v>
      </c>
      <c r="AQ7" s="88">
        <v>100</v>
      </c>
    </row>
    <row r="8" spans="1:5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O8" s="85">
        <v>0</v>
      </c>
      <c r="AP8" s="89">
        <v>35</v>
      </c>
      <c r="AQ8" s="88">
        <v>100</v>
      </c>
    </row>
    <row r="9" spans="1:5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9" t="s">
        <v>122</v>
      </c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N9" s="56"/>
      <c r="AO9" s="56"/>
      <c r="AR9" s="54"/>
      <c r="AS9" s="55"/>
      <c r="AT9" s="55"/>
    </row>
    <row r="10" spans="1:5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N10" s="57"/>
      <c r="AO10" s="57"/>
      <c r="AR10" s="58"/>
      <c r="AS10" s="58"/>
      <c r="AT10" s="58"/>
    </row>
    <row r="11" spans="1:5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N11" s="57"/>
      <c r="AO11" s="57"/>
      <c r="AR11" s="59"/>
      <c r="AS11" s="60"/>
      <c r="AT11" s="60"/>
    </row>
    <row r="12" spans="1:5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N12" s="57"/>
      <c r="AO12" s="57"/>
      <c r="AR12" s="59"/>
      <c r="AS12" s="60"/>
      <c r="AT12" s="60"/>
    </row>
    <row r="13" spans="1:5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>
      <c r="A17" s="127" t="s">
        <v>37</v>
      </c>
      <c r="B17" s="127" t="s">
        <v>46</v>
      </c>
      <c r="C17" s="127" t="s">
        <v>4</v>
      </c>
      <c r="D17" s="127" t="s">
        <v>0</v>
      </c>
      <c r="E17" s="127" t="s">
        <v>38</v>
      </c>
      <c r="F17" s="131" t="s">
        <v>5</v>
      </c>
      <c r="G17" s="131" t="s">
        <v>98</v>
      </c>
      <c r="H17" s="131"/>
      <c r="I17" s="131"/>
      <c r="J17" s="131"/>
      <c r="K17" s="131"/>
      <c r="L17" s="131" t="s">
        <v>100</v>
      </c>
      <c r="M17" s="131"/>
      <c r="N17" s="131"/>
      <c r="O17" s="131"/>
      <c r="P17" s="131"/>
      <c r="Q17" s="131" t="s">
        <v>102</v>
      </c>
      <c r="R17" s="131"/>
      <c r="S17" s="131"/>
      <c r="T17" s="131"/>
      <c r="U17" s="131"/>
      <c r="V17" s="131" t="s">
        <v>111</v>
      </c>
      <c r="W17" s="131"/>
      <c r="X17" s="131"/>
      <c r="Y17" s="131"/>
      <c r="Z17" s="131"/>
      <c r="AA17" s="131" t="s">
        <v>105</v>
      </c>
      <c r="AB17" s="131"/>
      <c r="AC17" s="131"/>
      <c r="AD17" s="131"/>
      <c r="AE17" s="131"/>
      <c r="AF17" s="131" t="s">
        <v>112</v>
      </c>
      <c r="AG17" s="131"/>
      <c r="AH17" s="131"/>
      <c r="AI17" s="131"/>
      <c r="AJ17" s="131"/>
      <c r="AK17" s="127" t="s">
        <v>113</v>
      </c>
      <c r="AL17" s="127" t="s">
        <v>117</v>
      </c>
      <c r="AM17" s="127" t="s">
        <v>114</v>
      </c>
      <c r="AN17" s="127" t="s">
        <v>116</v>
      </c>
      <c r="AO17" s="127" t="s">
        <v>59</v>
      </c>
      <c r="AP17" s="127" t="s">
        <v>3</v>
      </c>
      <c r="AQ17" s="127" t="s">
        <v>46</v>
      </c>
    </row>
    <row r="18" spans="1:45" s="8" customFormat="1" ht="51" customHeight="1">
      <c r="A18" s="127"/>
      <c r="B18" s="127"/>
      <c r="C18" s="127"/>
      <c r="D18" s="127"/>
      <c r="E18" s="127"/>
      <c r="F18" s="131"/>
      <c r="G18" s="131" t="s">
        <v>99</v>
      </c>
      <c r="H18" s="131"/>
      <c r="I18" s="131"/>
      <c r="J18" s="131"/>
      <c r="K18" s="131"/>
      <c r="L18" s="131" t="s">
        <v>101</v>
      </c>
      <c r="M18" s="131"/>
      <c r="N18" s="131"/>
      <c r="O18" s="131"/>
      <c r="P18" s="131"/>
      <c r="Q18" s="131" t="s">
        <v>103</v>
      </c>
      <c r="R18" s="131"/>
      <c r="S18" s="131"/>
      <c r="T18" s="131"/>
      <c r="U18" s="131"/>
      <c r="V18" s="131" t="s">
        <v>104</v>
      </c>
      <c r="W18" s="131"/>
      <c r="X18" s="131"/>
      <c r="Y18" s="131"/>
      <c r="Z18" s="131"/>
      <c r="AA18" s="130" t="s">
        <v>106</v>
      </c>
      <c r="AB18" s="130"/>
      <c r="AC18" s="130"/>
      <c r="AD18" s="130"/>
      <c r="AE18" s="130"/>
      <c r="AF18" s="130" t="s">
        <v>107</v>
      </c>
      <c r="AG18" s="130"/>
      <c r="AH18" s="130"/>
      <c r="AI18" s="130"/>
      <c r="AJ18" s="130"/>
      <c r="AK18" s="127"/>
      <c r="AL18" s="127"/>
      <c r="AM18" s="127"/>
      <c r="AN18" s="127"/>
      <c r="AO18" s="127"/>
      <c r="AP18" s="127"/>
      <c r="AQ18" s="127"/>
    </row>
    <row r="19" spans="1:45" s="8" customFormat="1" ht="16.5" customHeight="1">
      <c r="A19" s="127"/>
      <c r="B19" s="127"/>
      <c r="C19" s="127"/>
      <c r="D19" s="127"/>
      <c r="E19" s="127"/>
      <c r="F19" s="131"/>
      <c r="G19" s="131" t="s">
        <v>44</v>
      </c>
      <c r="H19" s="131"/>
      <c r="I19" s="131"/>
      <c r="J19" s="131"/>
      <c r="K19" s="131"/>
      <c r="L19" s="131" t="s">
        <v>115</v>
      </c>
      <c r="M19" s="131"/>
      <c r="N19" s="131"/>
      <c r="O19" s="131"/>
      <c r="P19" s="131"/>
      <c r="Q19" s="131" t="s">
        <v>44</v>
      </c>
      <c r="R19" s="131"/>
      <c r="S19" s="131"/>
      <c r="T19" s="131"/>
      <c r="U19" s="131"/>
      <c r="V19" s="131" t="s">
        <v>45</v>
      </c>
      <c r="W19" s="131"/>
      <c r="X19" s="131"/>
      <c r="Y19" s="131"/>
      <c r="Z19" s="131"/>
      <c r="AA19" s="130" t="s">
        <v>44</v>
      </c>
      <c r="AB19" s="130"/>
      <c r="AC19" s="130"/>
      <c r="AD19" s="130"/>
      <c r="AE19" s="130"/>
      <c r="AF19" s="131" t="s">
        <v>45</v>
      </c>
      <c r="AG19" s="131"/>
      <c r="AH19" s="131"/>
      <c r="AI19" s="131"/>
      <c r="AJ19" s="131"/>
      <c r="AK19" s="127"/>
      <c r="AL19" s="127"/>
      <c r="AM19" s="127"/>
      <c r="AN19" s="127"/>
      <c r="AO19" s="127"/>
      <c r="AP19" s="127"/>
      <c r="AQ19" s="127"/>
    </row>
    <row r="20" spans="1:45" s="8" customFormat="1" ht="90" customHeight="1">
      <c r="A20" s="127"/>
      <c r="B20" s="127"/>
      <c r="C20" s="127"/>
      <c r="D20" s="127"/>
      <c r="E20" s="127"/>
      <c r="F20" s="131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7"/>
      <c r="AL20" s="127"/>
      <c r="AM20" s="127"/>
      <c r="AN20" s="127"/>
      <c r="AO20" s="127"/>
      <c r="AP20" s="127"/>
      <c r="AQ20" s="127"/>
    </row>
    <row r="21" spans="1:45" ht="51" customHeight="1">
      <c r="A21" s="46">
        <v>19</v>
      </c>
      <c r="B21" s="82"/>
      <c r="C21" s="82"/>
      <c r="D21" s="90"/>
      <c r="E21" s="90" t="s">
        <v>78</v>
      </c>
      <c r="F21" s="83"/>
      <c r="G21" s="100">
        <v>31</v>
      </c>
      <c r="H21" s="63">
        <v>38</v>
      </c>
      <c r="I21" s="92">
        <f>SUM(H21,G21)</f>
        <v>69</v>
      </c>
      <c r="J21" s="63" t="str">
        <f>IF(I21&gt;=80,"A+",IF(I21&gt;=75,"A",IF(I21&gt;=70,"A-",IF(I21&gt;=65,"B+",IF(I21&gt;=60,"B",IF(I21&gt;=55,"B-",IF(I21&gt;=50,"C+",IF(I21&gt;=45,"C",IF(I21&gt;=40,"C-","D")))))))))</f>
        <v>B+</v>
      </c>
      <c r="K21" s="63">
        <v>3.5</v>
      </c>
      <c r="L21" s="100">
        <v>31</v>
      </c>
      <c r="M21" s="100">
        <v>39</v>
      </c>
      <c r="N21" s="92">
        <f>L21+M21</f>
        <v>70</v>
      </c>
      <c r="O21" s="63" t="s">
        <v>14</v>
      </c>
      <c r="P21" s="63" t="str">
        <f>IF(N21&gt;=80,"4.00",IF(N21&gt;=75,"3.75",IF(N21&gt;=70,"3.50",IF(N21&gt;=65,"3.25",IF(N21&gt;=60,"3.00",IF(N21&gt;=55,"2.75",IF(N21&gt;=50,"2.50",IF(N21&gt;=45,"2.25",IF(N21&gt;=40,"2.00","0.00")))))))))</f>
        <v>3.50</v>
      </c>
      <c r="Q21" s="100">
        <v>30</v>
      </c>
      <c r="R21" s="63">
        <v>38.5</v>
      </c>
      <c r="S21" s="92">
        <f>SUM(Q21,R21)</f>
        <v>68.5</v>
      </c>
      <c r="T21" s="63"/>
      <c r="U21" s="63" t="str">
        <f>IF(S21&gt;=80,"4.00",IF(S21&gt;=75,"3.75",IF(S21&gt;=70,"3.50",IF(S21&gt;=65,"3.25",IF(S21&gt;=60,"3.00",IF(S21&gt;=55,"2.75",IF(S21&gt;=50,"2.50",IF(S21&gt;=45,"2.25",IF(S21&gt;=40,"2.00","0.00")))))))))</f>
        <v>3.25</v>
      </c>
      <c r="V21" s="63">
        <v>32</v>
      </c>
      <c r="W21" s="63">
        <v>38</v>
      </c>
      <c r="X21" s="92">
        <f>V21+W21</f>
        <v>70</v>
      </c>
      <c r="Y21" s="63" t="s">
        <v>14</v>
      </c>
      <c r="Z21" s="63" t="str">
        <f>IF(X21&gt;=80,"4.00",IF(X21&gt;=75,"3.75",IF(X21&gt;=70,"3.50",IF(X21&gt;=65,"3.25",IF(X21&gt;=60,"3.00",IF(X21&gt;=55,"2.75",IF(X21&gt;=50,"2.50",IF(X21&gt;=45,"2.25",IF(X21&gt;=40,"2.00","0.00")))))))))</f>
        <v>3.50</v>
      </c>
      <c r="AA21" s="63">
        <v>27.5</v>
      </c>
      <c r="AB21" s="63">
        <v>37</v>
      </c>
      <c r="AC21" s="92">
        <f>SUM(AA21,AB21)</f>
        <v>64.5</v>
      </c>
      <c r="AD21" s="111" t="str">
        <f>IF(AC21&gt;=80,"A+",IF(AC21&gt;=75,"A",IF(AC21&gt;=70,"A-",IF(AC21&gt;=65,"B+",IF(AC21&gt;=60,"B",IF(AC21&gt;=55,"B-",IF(AC21&gt;=50,"C+",IF(AC21&gt;=45,"C",IF(AC21&gt;=40,"C-","D")))))))))</f>
        <v>B</v>
      </c>
      <c r="AE21" s="63" t="str">
        <f>IF(AC21&gt;=80,"4.00",IF(AC21&gt;=75,"3.75",IF(AC21&gt;=70,"3.50",IF(AC21&gt;=65,"3.25",IF(AC21&gt;=60,"3.00",IF(AC21&gt;=55,"2.75",IF(AC21&gt;=50,"2.50",IF(AC21&gt;=45,"2.25",IF(AC21&gt;=40,"2.00","0.00")))))))))</f>
        <v>3.00</v>
      </c>
      <c r="AF21" s="63">
        <v>34</v>
      </c>
      <c r="AG21" s="63">
        <v>38.5</v>
      </c>
      <c r="AH21" s="92">
        <f>SUM(AF21,AG21)</f>
        <v>72.5</v>
      </c>
      <c r="AI21" s="63" t="str">
        <f>IF(AH21&gt;=80,"A+",IF(I21&gt;=75,"A",IF(AH21&gt;=70,"A-",IF(AH21&gt;=65,"B+",IF(AH21&gt;=60,"B",IF(AH21&gt;=55,"B-",IF(AH21&gt;=50,"C+",IF(AH21&gt;=45,"C",IF(AH21&gt;=40,"C-","D")))))))))</f>
        <v>A-</v>
      </c>
      <c r="AJ21" s="63" t="str">
        <f>IF(AH21&gt;=80,"4.00",IF(AH21&gt;=75,"3.75",IF(AH21&gt;=70,"3.50",IF(AH21&gt;=65,"3.25",IF(AH21&gt;=60,"3.00",IF(AH21&gt;=55,"2.75",IF(AH21&gt;=50,"2.50",IF(AH21&gt;=45,"2.25",IF(AH21&gt;=40,"2.00","0.00")))))))))</f>
        <v>3.50</v>
      </c>
      <c r="AK21" s="64">
        <v>18</v>
      </c>
      <c r="AL21" s="64">
        <v>18</v>
      </c>
      <c r="AM21" s="92"/>
      <c r="AN21" s="92">
        <f>(K21*3+P21*6+U21*3+Z21*1.5+AE21*3+AJ21*1.5)/AL21</f>
        <v>3.375</v>
      </c>
      <c r="AO21" s="92"/>
      <c r="AP21" s="65"/>
      <c r="AQ21" s="90"/>
      <c r="AR21" s="106"/>
      <c r="AS21" s="8"/>
    </row>
    <row r="22" spans="1:45" ht="51" customHeight="1">
      <c r="A22" s="90">
        <v>20</v>
      </c>
      <c r="B22" s="82"/>
      <c r="C22" s="82"/>
      <c r="D22" s="90"/>
      <c r="E22" s="90" t="s">
        <v>79</v>
      </c>
      <c r="F22" s="83"/>
      <c r="G22" s="100">
        <v>33.5</v>
      </c>
      <c r="H22" s="63">
        <v>42.5</v>
      </c>
      <c r="I22" s="92">
        <f t="shared" ref="I22:I38" si="0">SUM(H22,G22)</f>
        <v>76</v>
      </c>
      <c r="J22" s="63" t="str">
        <f>IF(I22&gt;=80,"A+",IF(I22&gt;=75,"A",IF(I22&gt;=70,"A-",IF(I22&gt;=65,"B+",IF(I22&gt;=60,"B",IF(I22&gt;=55,"B-",IF(I22&gt;=50,"C+",IF(I22&gt;=45,"C",IF(I22&gt;=40,"C-","D")))))))))</f>
        <v>A</v>
      </c>
      <c r="K22" s="63" t="str">
        <f>IF(I22&gt;=80,"4.00",IF(I22&gt;=75,"3.75",IF(I22&gt;=70,"3.50",IF(I22&gt;=65,"3.25",IF(I22&gt;=60,"3.00",IF(I22&gt;=55,"2.75",IF(I22&gt;=50,"2.50",IF(I22&gt;=45,"2.25",IF(I22&gt;=40,"2.00","0.00")))))))))</f>
        <v>3.75</v>
      </c>
      <c r="L22" s="100">
        <v>36</v>
      </c>
      <c r="M22" s="100">
        <v>34</v>
      </c>
      <c r="N22" s="92">
        <f t="shared" ref="N22:N38" si="1">L22+M22</f>
        <v>70</v>
      </c>
      <c r="O22" s="63" t="s">
        <v>14</v>
      </c>
      <c r="P22" s="63" t="str">
        <f t="shared" ref="P22:P38" si="2">IF(N22&gt;=80,"4.00",IF(N22&gt;=75,"3.75",IF(N22&gt;=70,"3.50",IF(N22&gt;=65,"3.25",IF(N22&gt;=60,"3.00",IF(N22&gt;=55,"2.75",IF(N22&gt;=50,"2.50",IF(N22&gt;=45,"2.25",IF(N22&gt;=40,"2.00","0.00")))))))))</f>
        <v>3.50</v>
      </c>
      <c r="Q22" s="100">
        <v>34.75</v>
      </c>
      <c r="R22" s="63">
        <v>41</v>
      </c>
      <c r="S22" s="92">
        <f t="shared" ref="S22:S38" si="3">SUM(Q22,R22)</f>
        <v>75.75</v>
      </c>
      <c r="T22" s="63" t="str">
        <f>IF(S22&gt;=80,"A+",IF(S22&gt;=75,"A",IF(S22&gt;=70,"A-",IF(S22&gt;=65,"B+",IF(S22&gt;=60,"B",IF(S22&gt;=55,"B-",IF(S22&gt;=50,"C+",IF(S22&gt;=45,"C",IF(S22&gt;=40,"C-","D")))))))))</f>
        <v>A</v>
      </c>
      <c r="U22" s="63" t="str">
        <f t="shared" ref="U22:U38" si="4">IF(S22&gt;=80,"4.00",IF(S22&gt;=75,"3.75",IF(S22&gt;=70,"3.50",IF(S22&gt;=65,"3.25",IF(S22&gt;=60,"3.00",IF(S22&gt;=55,"2.75",IF(S22&gt;=50,"2.50",IF(S22&gt;=45,"2.25",IF(S22&gt;=40,"2.00","0.00")))))))))</f>
        <v>3.75</v>
      </c>
      <c r="V22" s="63">
        <v>34.5</v>
      </c>
      <c r="W22" s="63">
        <v>42.5</v>
      </c>
      <c r="X22" s="92">
        <f t="shared" ref="X22:X38" si="5">V22+W22</f>
        <v>77</v>
      </c>
      <c r="Y22" s="63" t="s">
        <v>13</v>
      </c>
      <c r="Z22" s="63" t="str">
        <f t="shared" ref="Z22:Z38" si="6">IF(X22&gt;=80,"4.00",IF(X22&gt;=75,"3.75",IF(X22&gt;=70,"3.50",IF(X22&gt;=65,"3.25",IF(X22&gt;=60,"3.00",IF(X22&gt;=55,"2.75",IF(X22&gt;=50,"2.50",IF(X22&gt;=45,"2.25",IF(X22&gt;=40,"2.00","0.00")))))))))</f>
        <v>3.75</v>
      </c>
      <c r="AA22" s="63">
        <v>32.5</v>
      </c>
      <c r="AB22" s="63">
        <v>43.5</v>
      </c>
      <c r="AC22" s="92">
        <f t="shared" ref="AC22:AC38" si="7">SUM(AA22,AB22)</f>
        <v>76</v>
      </c>
      <c r="AD22" s="111" t="str">
        <f t="shared" ref="AD22:AD38" si="8">IF(AC22&gt;=80,"A+",IF(AC22&gt;=75,"A",IF(AC22&gt;=70,"A-",IF(AC22&gt;=65,"B+",IF(AC22&gt;=60,"B",IF(AC22&gt;=55,"B-",IF(AC22&gt;=50,"C+",IF(AC22&gt;=45,"C",IF(AC22&gt;=40,"C-","D")))))))))</f>
        <v>A</v>
      </c>
      <c r="AE22" s="63" t="str">
        <f t="shared" ref="AE22:AE38" si="9">IF(AC22&gt;=80,"4.00",IF(AC22&gt;=75,"3.75",IF(AC22&gt;=70,"3.50",IF(AC22&gt;=65,"3.25",IF(AC22&gt;=60,"3.00",IF(AC22&gt;=55,"2.75",IF(AC22&gt;=50,"2.50",IF(AC22&gt;=45,"2.25",IF(AC22&gt;=40,"2.00","0.00")))))))))</f>
        <v>3.75</v>
      </c>
      <c r="AF22" s="63">
        <v>34</v>
      </c>
      <c r="AG22" s="63">
        <v>43.5</v>
      </c>
      <c r="AH22" s="92">
        <f t="shared" ref="AH22:AH38" si="10">SUM(AF22,AG22)</f>
        <v>77.5</v>
      </c>
      <c r="AI22" s="63" t="str">
        <f t="shared" ref="AI22:AI38" si="11">IF(AH22&gt;=80,"A+",IF(I22&gt;=75,"A",IF(AH22&gt;=70,"A-",IF(AH22&gt;=65,"B+",IF(AH22&gt;=60,"B",IF(AH22&gt;=55,"B-",IF(AH22&gt;=50,"C+",IF(AH22&gt;=45,"C",IF(AH22&gt;=40,"C-","D")))))))))</f>
        <v>A</v>
      </c>
      <c r="AJ22" s="63" t="str">
        <f t="shared" ref="AJ22:AJ38" si="12">IF(AH22&gt;=80,"4.00",IF(AH22&gt;=75,"3.75",IF(AH22&gt;=70,"3.50",IF(AH22&gt;=65,"3.25",IF(AH22&gt;=60,"3.00",IF(AH22&gt;=55,"2.75",IF(AH22&gt;=50,"2.50",IF(AH22&gt;=45,"2.25",IF(AH22&gt;=40,"2.00","0.00")))))))))</f>
        <v>3.75</v>
      </c>
      <c r="AK22" s="64">
        <v>18</v>
      </c>
      <c r="AL22" s="64">
        <v>18</v>
      </c>
      <c r="AM22" s="92"/>
      <c r="AN22" s="92">
        <f t="shared" ref="AN22:AN38" si="13">(K22*3+P22*6+U22*3+Z22*1.5+AE22*3+AJ22*1.5)/AL22</f>
        <v>3.6666666666666665</v>
      </c>
      <c r="AO22" s="92"/>
      <c r="AP22" s="65"/>
      <c r="AQ22" s="90"/>
      <c r="AR22" s="106"/>
      <c r="AS22" s="8"/>
    </row>
    <row r="23" spans="1:45" ht="51" customHeight="1">
      <c r="A23" s="46">
        <v>21</v>
      </c>
      <c r="B23" s="82"/>
      <c r="C23" s="82"/>
      <c r="D23" s="90"/>
      <c r="E23" s="90" t="s">
        <v>80</v>
      </c>
      <c r="F23" s="83"/>
      <c r="G23" s="100">
        <v>31</v>
      </c>
      <c r="H23" s="63">
        <v>42</v>
      </c>
      <c r="I23" s="92">
        <f t="shared" si="0"/>
        <v>73</v>
      </c>
      <c r="J23" s="63" t="str">
        <f t="shared" ref="J23:J38" si="14">IF(I23&gt;=80,"A+",IF(I23&gt;=75,"A",IF(I23&gt;=70,"A-",IF(I23&gt;=65,"B+",IF(I23&gt;=60,"B",IF(I23&gt;=55,"B-",IF(I23&gt;=50,"C+",IF(I23&gt;=45,"C",IF(I23&gt;=40,"C-","D")))))))))</f>
        <v>A-</v>
      </c>
      <c r="K23" s="63" t="str">
        <f t="shared" ref="K23:K38" si="15">IF(I23&gt;=80,"4.00",IF(I23&gt;=75,"3.75",IF(I23&gt;=70,"3.50",IF(I23&gt;=65,"3.25",IF(I23&gt;=60,"3.00",IF(I23&gt;=55,"2.75",IF(I23&gt;=50,"2.50",IF(I23&gt;=45,"2.25",IF(I23&gt;=40,"2.00","0.00")))))))))</f>
        <v>3.50</v>
      </c>
      <c r="L23" s="100">
        <v>31</v>
      </c>
      <c r="M23" s="100">
        <v>32</v>
      </c>
      <c r="N23" s="92">
        <f t="shared" si="1"/>
        <v>63</v>
      </c>
      <c r="O23" s="63" t="str">
        <f>IF(N23&gt;=80,"A+",IF(N23&gt;=75,"A",IF(N23&gt;=70,"A-",IF(N23&gt;=65,"B+",IF(N23&gt;=60,"B",IF(N23&gt;=55,"B-",IF(N23&gt;=50,"C+",IF(N23&gt;=45,"C",IF(N23&gt;=40,"C-","D")))))))))</f>
        <v>B</v>
      </c>
      <c r="P23" s="63" t="str">
        <f t="shared" si="2"/>
        <v>3.00</v>
      </c>
      <c r="Q23" s="100">
        <v>32</v>
      </c>
      <c r="R23" s="63">
        <v>41</v>
      </c>
      <c r="S23" s="92">
        <f t="shared" si="3"/>
        <v>73</v>
      </c>
      <c r="T23" s="63" t="str">
        <f t="shared" ref="T23:T38" si="16">IF(S23&gt;=80,"A+",IF(S23&gt;=75,"A",IF(S23&gt;=70,"A-",IF(S23&gt;=65,"B+",IF(S23&gt;=60,"B",IF(S23&gt;=55,"B-",IF(S23&gt;=50,"C+",IF(S23&gt;=45,"C",IF(S23&gt;=40,"C-","D")))))))))</f>
        <v>A-</v>
      </c>
      <c r="U23" s="63" t="str">
        <f t="shared" si="4"/>
        <v>3.50</v>
      </c>
      <c r="V23" s="63">
        <v>34.5</v>
      </c>
      <c r="W23" s="63">
        <v>40.5</v>
      </c>
      <c r="X23" s="92">
        <f t="shared" si="5"/>
        <v>75</v>
      </c>
      <c r="Y23" s="63" t="str">
        <f t="shared" ref="Y23:Y38" si="17">IF(X23&gt;=80,"A+",IF(X23&gt;=75,"A",IF(X23&gt;=70,"A-",IF(X23&gt;=65,"B+",IF(X23&gt;=60,"B",IF(X23&gt;=55,"B-",IF(X23&gt;=50,"C+",IF(X23&gt;=45,"C",IF(X23&gt;=40,"C-","D")))))))))</f>
        <v>A</v>
      </c>
      <c r="Z23" s="63" t="str">
        <f t="shared" si="6"/>
        <v>3.75</v>
      </c>
      <c r="AA23" s="63">
        <v>29.5</v>
      </c>
      <c r="AB23" s="63">
        <v>41.5</v>
      </c>
      <c r="AC23" s="92">
        <f t="shared" si="7"/>
        <v>71</v>
      </c>
      <c r="AD23" s="111" t="str">
        <f t="shared" si="8"/>
        <v>A-</v>
      </c>
      <c r="AE23" s="63" t="str">
        <f t="shared" si="9"/>
        <v>3.50</v>
      </c>
      <c r="AF23" s="63">
        <v>31</v>
      </c>
      <c r="AG23" s="63">
        <v>40</v>
      </c>
      <c r="AH23" s="92">
        <f t="shared" si="10"/>
        <v>71</v>
      </c>
      <c r="AI23" s="63" t="str">
        <f t="shared" si="11"/>
        <v>A-</v>
      </c>
      <c r="AJ23" s="63" t="str">
        <f t="shared" si="12"/>
        <v>3.50</v>
      </c>
      <c r="AK23" s="64">
        <v>18</v>
      </c>
      <c r="AL23" s="64">
        <v>18</v>
      </c>
      <c r="AM23" s="92"/>
      <c r="AN23" s="92">
        <f t="shared" si="13"/>
        <v>3.3541666666666665</v>
      </c>
      <c r="AO23" s="92"/>
      <c r="AP23" s="65"/>
      <c r="AQ23" s="90"/>
      <c r="AR23" s="106"/>
      <c r="AS23" s="8"/>
    </row>
    <row r="24" spans="1:45" ht="51" customHeight="1">
      <c r="A24" s="90">
        <v>22</v>
      </c>
      <c r="B24" s="82"/>
      <c r="C24" s="82"/>
      <c r="D24" s="90"/>
      <c r="E24" s="90" t="s">
        <v>81</v>
      </c>
      <c r="F24" s="83"/>
      <c r="G24" s="100">
        <v>34.5</v>
      </c>
      <c r="H24" s="63">
        <v>34</v>
      </c>
      <c r="I24" s="92">
        <f t="shared" si="0"/>
        <v>68.5</v>
      </c>
      <c r="J24" s="63" t="str">
        <f t="shared" si="14"/>
        <v>B+</v>
      </c>
      <c r="K24" s="63" t="str">
        <f t="shared" si="15"/>
        <v>3.25</v>
      </c>
      <c r="L24" s="100">
        <v>36</v>
      </c>
      <c r="M24" s="100">
        <v>40</v>
      </c>
      <c r="N24" s="92">
        <f t="shared" si="1"/>
        <v>76</v>
      </c>
      <c r="O24" s="63" t="str">
        <f t="shared" ref="O24:O38" si="18">IF(N24&gt;=80,"A+",IF(N24&gt;=75,"A",IF(N24&gt;=70,"A-",IF(N24&gt;=65,"B+",IF(N24&gt;=60,"B",IF(N24&gt;=55,"B-",IF(N24&gt;=50,"C+",IF(N24&gt;=45,"C",IF(N24&gt;=40,"C-","D")))))))))</f>
        <v>A</v>
      </c>
      <c r="P24" s="63" t="str">
        <f t="shared" si="2"/>
        <v>3.75</v>
      </c>
      <c r="Q24" s="100">
        <v>33.75</v>
      </c>
      <c r="R24" s="63">
        <v>41.5</v>
      </c>
      <c r="S24" s="92">
        <f t="shared" si="3"/>
        <v>75.25</v>
      </c>
      <c r="T24" s="63" t="str">
        <f t="shared" si="16"/>
        <v>A</v>
      </c>
      <c r="U24" s="63" t="str">
        <f t="shared" si="4"/>
        <v>3.75</v>
      </c>
      <c r="V24" s="63">
        <v>34</v>
      </c>
      <c r="W24" s="63">
        <v>42</v>
      </c>
      <c r="X24" s="92">
        <f t="shared" si="5"/>
        <v>76</v>
      </c>
      <c r="Y24" s="63" t="str">
        <f t="shared" si="17"/>
        <v>A</v>
      </c>
      <c r="Z24" s="63" t="str">
        <f t="shared" si="6"/>
        <v>3.75</v>
      </c>
      <c r="AA24" s="63">
        <v>31</v>
      </c>
      <c r="AB24" s="63">
        <v>39.5</v>
      </c>
      <c r="AC24" s="92">
        <f t="shared" si="7"/>
        <v>70.5</v>
      </c>
      <c r="AD24" s="111" t="str">
        <f t="shared" si="8"/>
        <v>A-</v>
      </c>
      <c r="AE24" s="63" t="str">
        <f t="shared" si="9"/>
        <v>3.50</v>
      </c>
      <c r="AF24" s="63">
        <v>34</v>
      </c>
      <c r="AG24" s="63">
        <v>43.5</v>
      </c>
      <c r="AH24" s="92">
        <f t="shared" si="10"/>
        <v>77.5</v>
      </c>
      <c r="AI24" s="63" t="str">
        <f t="shared" si="11"/>
        <v>A-</v>
      </c>
      <c r="AJ24" s="63" t="str">
        <f t="shared" si="12"/>
        <v>3.75</v>
      </c>
      <c r="AK24" s="64">
        <v>18</v>
      </c>
      <c r="AL24" s="64">
        <v>18</v>
      </c>
      <c r="AM24" s="92"/>
      <c r="AN24" s="92">
        <f t="shared" si="13"/>
        <v>3.625</v>
      </c>
      <c r="AO24" s="92"/>
      <c r="AP24" s="65"/>
      <c r="AQ24" s="90"/>
      <c r="AR24" s="106"/>
      <c r="AS24" s="8"/>
    </row>
    <row r="25" spans="1:45" ht="51" customHeight="1">
      <c r="A25" s="46">
        <v>23</v>
      </c>
      <c r="B25" s="82"/>
      <c r="C25" s="82"/>
      <c r="D25" s="90"/>
      <c r="E25" s="90" t="s">
        <v>82</v>
      </c>
      <c r="F25" s="83"/>
      <c r="G25" s="100">
        <v>34</v>
      </c>
      <c r="H25" s="63">
        <v>40</v>
      </c>
      <c r="I25" s="92">
        <f t="shared" si="0"/>
        <v>74</v>
      </c>
      <c r="J25" s="63" t="str">
        <f t="shared" si="14"/>
        <v>A-</v>
      </c>
      <c r="K25" s="63" t="str">
        <f t="shared" si="15"/>
        <v>3.50</v>
      </c>
      <c r="L25" s="100">
        <v>36</v>
      </c>
      <c r="M25" s="100">
        <v>45.5</v>
      </c>
      <c r="N25" s="92">
        <f t="shared" si="1"/>
        <v>81.5</v>
      </c>
      <c r="O25" s="63" t="str">
        <f t="shared" si="18"/>
        <v>A+</v>
      </c>
      <c r="P25" s="63" t="str">
        <f t="shared" si="2"/>
        <v>4.00</v>
      </c>
      <c r="Q25" s="100">
        <v>34.25</v>
      </c>
      <c r="R25" s="63">
        <v>45</v>
      </c>
      <c r="S25" s="92">
        <f t="shared" si="3"/>
        <v>79.25</v>
      </c>
      <c r="T25" s="63" t="str">
        <f t="shared" si="16"/>
        <v>A</v>
      </c>
      <c r="U25" s="63" t="str">
        <f t="shared" si="4"/>
        <v>3.75</v>
      </c>
      <c r="V25" s="63">
        <v>34.5</v>
      </c>
      <c r="W25" s="63">
        <v>46.5</v>
      </c>
      <c r="X25" s="92">
        <f t="shared" si="5"/>
        <v>81</v>
      </c>
      <c r="Y25" s="63" t="str">
        <f t="shared" si="17"/>
        <v>A+</v>
      </c>
      <c r="Z25" s="63" t="str">
        <f t="shared" si="6"/>
        <v>4.00</v>
      </c>
      <c r="AA25" s="63">
        <v>32.5</v>
      </c>
      <c r="AB25" s="63">
        <v>43.5</v>
      </c>
      <c r="AC25" s="92">
        <f t="shared" si="7"/>
        <v>76</v>
      </c>
      <c r="AD25" s="111" t="str">
        <f t="shared" si="8"/>
        <v>A</v>
      </c>
      <c r="AE25" s="63" t="str">
        <f t="shared" si="9"/>
        <v>3.75</v>
      </c>
      <c r="AF25" s="63">
        <v>35</v>
      </c>
      <c r="AG25" s="63">
        <v>48</v>
      </c>
      <c r="AH25" s="92">
        <f t="shared" si="10"/>
        <v>83</v>
      </c>
      <c r="AI25" s="63" t="str">
        <f t="shared" si="11"/>
        <v>A+</v>
      </c>
      <c r="AJ25" s="63" t="str">
        <f t="shared" si="12"/>
        <v>4.00</v>
      </c>
      <c r="AK25" s="64">
        <v>18</v>
      </c>
      <c r="AL25" s="64">
        <v>18</v>
      </c>
      <c r="AM25" s="92"/>
      <c r="AN25" s="92">
        <f t="shared" si="13"/>
        <v>3.8333333333333335</v>
      </c>
      <c r="AO25" s="92"/>
      <c r="AP25" s="65"/>
      <c r="AQ25" s="90"/>
      <c r="AR25" s="106"/>
      <c r="AS25" s="8"/>
    </row>
    <row r="26" spans="1:45" ht="51" customHeight="1">
      <c r="A26" s="90">
        <v>24</v>
      </c>
      <c r="B26" s="82"/>
      <c r="C26" s="82"/>
      <c r="D26" s="90"/>
      <c r="E26" s="90" t="s">
        <v>83</v>
      </c>
      <c r="F26" s="83"/>
      <c r="G26" s="100">
        <v>34</v>
      </c>
      <c r="H26" s="63">
        <v>46</v>
      </c>
      <c r="I26" s="92">
        <f t="shared" si="0"/>
        <v>80</v>
      </c>
      <c r="J26" s="63" t="str">
        <f t="shared" si="14"/>
        <v>A+</v>
      </c>
      <c r="K26" s="63" t="str">
        <f t="shared" si="15"/>
        <v>4.00</v>
      </c>
      <c r="L26" s="100">
        <v>35</v>
      </c>
      <c r="M26" s="100">
        <v>45</v>
      </c>
      <c r="N26" s="92">
        <f t="shared" si="1"/>
        <v>80</v>
      </c>
      <c r="O26" s="63" t="str">
        <f t="shared" si="18"/>
        <v>A+</v>
      </c>
      <c r="P26" s="63" t="str">
        <f t="shared" si="2"/>
        <v>4.00</v>
      </c>
      <c r="Q26" s="100">
        <v>33.25</v>
      </c>
      <c r="R26" s="63">
        <v>44.5</v>
      </c>
      <c r="S26" s="92">
        <f t="shared" si="3"/>
        <v>77.75</v>
      </c>
      <c r="T26" s="63" t="str">
        <f t="shared" si="16"/>
        <v>A</v>
      </c>
      <c r="U26" s="63" t="str">
        <f t="shared" si="4"/>
        <v>3.75</v>
      </c>
      <c r="V26" s="63">
        <v>34.5</v>
      </c>
      <c r="W26" s="63">
        <v>42.5</v>
      </c>
      <c r="X26" s="92">
        <f t="shared" si="5"/>
        <v>77</v>
      </c>
      <c r="Y26" s="63" t="str">
        <f t="shared" si="17"/>
        <v>A</v>
      </c>
      <c r="Z26" s="63" t="str">
        <f t="shared" si="6"/>
        <v>3.75</v>
      </c>
      <c r="AA26" s="63">
        <v>31.5</v>
      </c>
      <c r="AB26" s="63">
        <v>44</v>
      </c>
      <c r="AC26" s="92">
        <f t="shared" si="7"/>
        <v>75.5</v>
      </c>
      <c r="AD26" s="111" t="str">
        <f t="shared" si="8"/>
        <v>A</v>
      </c>
      <c r="AE26" s="63" t="str">
        <f t="shared" si="9"/>
        <v>3.75</v>
      </c>
      <c r="AF26" s="63">
        <v>33</v>
      </c>
      <c r="AG26" s="63">
        <v>44</v>
      </c>
      <c r="AH26" s="92">
        <f t="shared" si="10"/>
        <v>77</v>
      </c>
      <c r="AI26" s="63" t="str">
        <f t="shared" si="11"/>
        <v>A</v>
      </c>
      <c r="AJ26" s="63" t="str">
        <f t="shared" si="12"/>
        <v>3.75</v>
      </c>
      <c r="AK26" s="64">
        <v>18</v>
      </c>
      <c r="AL26" s="64">
        <v>18</v>
      </c>
      <c r="AM26" s="92"/>
      <c r="AN26" s="92">
        <f t="shared" si="13"/>
        <v>3.875</v>
      </c>
      <c r="AO26" s="92"/>
      <c r="AP26" s="65"/>
      <c r="AQ26" s="90"/>
      <c r="AR26" s="106"/>
      <c r="AS26" s="8"/>
    </row>
    <row r="27" spans="1:45" ht="51" customHeight="1">
      <c r="A27" s="46">
        <v>25</v>
      </c>
      <c r="B27" s="82"/>
      <c r="C27" s="82"/>
      <c r="D27" s="90"/>
      <c r="E27" s="90" t="s">
        <v>84</v>
      </c>
      <c r="F27" s="83"/>
      <c r="G27" s="100">
        <v>31</v>
      </c>
      <c r="H27" s="63">
        <v>28</v>
      </c>
      <c r="I27" s="92">
        <f t="shared" si="0"/>
        <v>59</v>
      </c>
      <c r="J27" s="63" t="str">
        <f t="shared" si="14"/>
        <v>B-</v>
      </c>
      <c r="K27" s="63" t="str">
        <f t="shared" si="15"/>
        <v>2.75</v>
      </c>
      <c r="L27" s="100">
        <v>30</v>
      </c>
      <c r="M27" s="100">
        <v>40</v>
      </c>
      <c r="N27" s="92">
        <f t="shared" si="1"/>
        <v>70</v>
      </c>
      <c r="O27" s="63" t="str">
        <f t="shared" si="18"/>
        <v>A-</v>
      </c>
      <c r="P27" s="63" t="str">
        <f t="shared" si="2"/>
        <v>3.50</v>
      </c>
      <c r="Q27" s="100">
        <v>29.25</v>
      </c>
      <c r="R27" s="63">
        <v>34.5</v>
      </c>
      <c r="S27" s="92">
        <f t="shared" si="3"/>
        <v>63.75</v>
      </c>
      <c r="T27" s="63" t="str">
        <f t="shared" si="16"/>
        <v>B</v>
      </c>
      <c r="U27" s="63" t="str">
        <f t="shared" si="4"/>
        <v>3.00</v>
      </c>
      <c r="V27" s="63">
        <v>32.5</v>
      </c>
      <c r="W27" s="63">
        <v>39.5</v>
      </c>
      <c r="X27" s="92">
        <f t="shared" si="5"/>
        <v>72</v>
      </c>
      <c r="Y27" s="63" t="str">
        <f t="shared" si="17"/>
        <v>A-</v>
      </c>
      <c r="Z27" s="63" t="str">
        <f t="shared" si="6"/>
        <v>3.50</v>
      </c>
      <c r="AA27" s="63">
        <v>28</v>
      </c>
      <c r="AB27" s="63">
        <v>39.5</v>
      </c>
      <c r="AC27" s="92">
        <f t="shared" si="7"/>
        <v>67.5</v>
      </c>
      <c r="AD27" s="111" t="str">
        <f t="shared" si="8"/>
        <v>B+</v>
      </c>
      <c r="AE27" s="63" t="str">
        <f t="shared" si="9"/>
        <v>3.25</v>
      </c>
      <c r="AF27" s="63">
        <v>33</v>
      </c>
      <c r="AG27" s="63">
        <v>39</v>
      </c>
      <c r="AH27" s="92">
        <f t="shared" si="10"/>
        <v>72</v>
      </c>
      <c r="AI27" s="63" t="str">
        <f t="shared" si="11"/>
        <v>A-</v>
      </c>
      <c r="AJ27" s="63" t="str">
        <f t="shared" si="12"/>
        <v>3.50</v>
      </c>
      <c r="AK27" s="64">
        <v>18</v>
      </c>
      <c r="AL27" s="64">
        <v>18</v>
      </c>
      <c r="AM27" s="92"/>
      <c r="AN27" s="92">
        <f t="shared" si="13"/>
        <v>3.25</v>
      </c>
      <c r="AO27" s="92"/>
      <c r="AP27" s="65"/>
      <c r="AQ27" s="90"/>
      <c r="AR27" s="106"/>
      <c r="AS27" s="8"/>
    </row>
    <row r="28" spans="1:45" ht="51" customHeight="1">
      <c r="A28" s="90">
        <v>26</v>
      </c>
      <c r="B28" s="82"/>
      <c r="C28" s="82"/>
      <c r="D28" s="90"/>
      <c r="E28" s="90" t="s">
        <v>85</v>
      </c>
      <c r="F28" s="83"/>
      <c r="G28" s="100">
        <v>34</v>
      </c>
      <c r="H28" s="63">
        <v>39.5</v>
      </c>
      <c r="I28" s="92">
        <f t="shared" si="0"/>
        <v>73.5</v>
      </c>
      <c r="J28" s="63" t="str">
        <f t="shared" si="14"/>
        <v>A-</v>
      </c>
      <c r="K28" s="63" t="str">
        <f t="shared" si="15"/>
        <v>3.50</v>
      </c>
      <c r="L28" s="100">
        <v>35</v>
      </c>
      <c r="M28" s="100">
        <v>35</v>
      </c>
      <c r="N28" s="92">
        <f t="shared" si="1"/>
        <v>70</v>
      </c>
      <c r="O28" s="63" t="str">
        <f t="shared" si="18"/>
        <v>A-</v>
      </c>
      <c r="P28" s="63" t="str">
        <f t="shared" si="2"/>
        <v>3.50</v>
      </c>
      <c r="Q28" s="100">
        <v>32.5</v>
      </c>
      <c r="R28" s="63">
        <v>43.5</v>
      </c>
      <c r="S28" s="92">
        <f t="shared" si="3"/>
        <v>76</v>
      </c>
      <c r="T28" s="63" t="str">
        <f t="shared" si="16"/>
        <v>A</v>
      </c>
      <c r="U28" s="63" t="str">
        <f t="shared" si="4"/>
        <v>3.75</v>
      </c>
      <c r="V28" s="63">
        <v>34</v>
      </c>
      <c r="W28" s="63">
        <v>42</v>
      </c>
      <c r="X28" s="92">
        <f t="shared" si="5"/>
        <v>76</v>
      </c>
      <c r="Y28" s="63" t="str">
        <f t="shared" si="17"/>
        <v>A</v>
      </c>
      <c r="Z28" s="63" t="str">
        <f t="shared" si="6"/>
        <v>3.75</v>
      </c>
      <c r="AA28" s="63">
        <v>32</v>
      </c>
      <c r="AB28" s="63">
        <v>40</v>
      </c>
      <c r="AC28" s="92">
        <f t="shared" si="7"/>
        <v>72</v>
      </c>
      <c r="AD28" s="111" t="str">
        <f t="shared" si="8"/>
        <v>A-</v>
      </c>
      <c r="AE28" s="63" t="str">
        <f t="shared" si="9"/>
        <v>3.50</v>
      </c>
      <c r="AF28" s="63">
        <v>33</v>
      </c>
      <c r="AG28" s="63">
        <v>40.5</v>
      </c>
      <c r="AH28" s="92">
        <f t="shared" si="10"/>
        <v>73.5</v>
      </c>
      <c r="AI28" s="63" t="str">
        <f t="shared" si="11"/>
        <v>A-</v>
      </c>
      <c r="AJ28" s="63" t="str">
        <f t="shared" si="12"/>
        <v>3.50</v>
      </c>
      <c r="AK28" s="64">
        <v>18</v>
      </c>
      <c r="AL28" s="64">
        <v>18</v>
      </c>
      <c r="AM28" s="92"/>
      <c r="AN28" s="92">
        <f t="shared" si="13"/>
        <v>3.5625</v>
      </c>
      <c r="AO28" s="92"/>
      <c r="AP28" s="65"/>
      <c r="AQ28" s="90"/>
      <c r="AR28" s="106"/>
      <c r="AS28" s="8"/>
    </row>
    <row r="29" spans="1:45" ht="51" customHeight="1">
      <c r="A29" s="46">
        <v>27</v>
      </c>
      <c r="B29" s="82"/>
      <c r="C29" s="82"/>
      <c r="D29" s="90"/>
      <c r="E29" s="90" t="s">
        <v>86</v>
      </c>
      <c r="F29" s="83"/>
      <c r="G29" s="100">
        <v>34.5</v>
      </c>
      <c r="H29" s="63">
        <v>42</v>
      </c>
      <c r="I29" s="92">
        <f t="shared" si="0"/>
        <v>76.5</v>
      </c>
      <c r="J29" s="63" t="str">
        <f t="shared" si="14"/>
        <v>A</v>
      </c>
      <c r="K29" s="63" t="str">
        <f t="shared" si="15"/>
        <v>3.75</v>
      </c>
      <c r="L29" s="100">
        <v>35</v>
      </c>
      <c r="M29" s="100">
        <v>45</v>
      </c>
      <c r="N29" s="92">
        <f t="shared" si="1"/>
        <v>80</v>
      </c>
      <c r="O29" s="63" t="str">
        <f t="shared" si="18"/>
        <v>A+</v>
      </c>
      <c r="P29" s="63" t="str">
        <f t="shared" si="2"/>
        <v>4.00</v>
      </c>
      <c r="Q29" s="100">
        <v>33.75</v>
      </c>
      <c r="R29" s="63">
        <v>38.5</v>
      </c>
      <c r="S29" s="92">
        <f t="shared" si="3"/>
        <v>72.25</v>
      </c>
      <c r="T29" s="63" t="str">
        <f t="shared" si="16"/>
        <v>A-</v>
      </c>
      <c r="U29" s="63" t="str">
        <f t="shared" si="4"/>
        <v>3.50</v>
      </c>
      <c r="V29" s="63">
        <v>33.5</v>
      </c>
      <c r="W29" s="63">
        <v>42.5</v>
      </c>
      <c r="X29" s="92">
        <f t="shared" si="5"/>
        <v>76</v>
      </c>
      <c r="Y29" s="63" t="str">
        <f t="shared" si="17"/>
        <v>A</v>
      </c>
      <c r="Z29" s="63" t="str">
        <f t="shared" si="6"/>
        <v>3.75</v>
      </c>
      <c r="AA29" s="63">
        <v>36</v>
      </c>
      <c r="AB29" s="63">
        <v>43</v>
      </c>
      <c r="AC29" s="92">
        <f t="shared" si="7"/>
        <v>79</v>
      </c>
      <c r="AD29" s="111" t="str">
        <f t="shared" si="8"/>
        <v>A</v>
      </c>
      <c r="AE29" s="63" t="str">
        <f t="shared" si="9"/>
        <v>3.75</v>
      </c>
      <c r="AF29" s="63">
        <v>35</v>
      </c>
      <c r="AG29" s="63">
        <v>48</v>
      </c>
      <c r="AH29" s="92">
        <f t="shared" si="10"/>
        <v>83</v>
      </c>
      <c r="AI29" s="63" t="str">
        <f t="shared" si="11"/>
        <v>A+</v>
      </c>
      <c r="AJ29" s="63" t="str">
        <f t="shared" si="12"/>
        <v>4.00</v>
      </c>
      <c r="AK29" s="64">
        <v>18</v>
      </c>
      <c r="AL29" s="64">
        <v>18</v>
      </c>
      <c r="AM29" s="92"/>
      <c r="AN29" s="92">
        <f t="shared" si="13"/>
        <v>3.8125</v>
      </c>
      <c r="AO29" s="92"/>
      <c r="AP29" s="65"/>
      <c r="AQ29" s="90"/>
      <c r="AR29" s="106"/>
      <c r="AS29" s="8"/>
    </row>
    <row r="30" spans="1:45" ht="51" customHeight="1">
      <c r="A30" s="90">
        <v>28</v>
      </c>
      <c r="B30" s="82"/>
      <c r="C30" s="82"/>
      <c r="D30" s="90"/>
      <c r="E30" s="90" t="s">
        <v>87</v>
      </c>
      <c r="F30" s="83"/>
      <c r="G30" s="100">
        <v>32</v>
      </c>
      <c r="H30" s="63">
        <v>42</v>
      </c>
      <c r="I30" s="92">
        <f t="shared" si="0"/>
        <v>74</v>
      </c>
      <c r="J30" s="63" t="str">
        <f t="shared" si="14"/>
        <v>A-</v>
      </c>
      <c r="K30" s="63" t="str">
        <f t="shared" si="15"/>
        <v>3.50</v>
      </c>
      <c r="L30" s="100">
        <v>36.5</v>
      </c>
      <c r="M30" s="100">
        <v>38</v>
      </c>
      <c r="N30" s="92">
        <f t="shared" si="1"/>
        <v>74.5</v>
      </c>
      <c r="O30" s="63" t="str">
        <f t="shared" si="18"/>
        <v>A-</v>
      </c>
      <c r="P30" s="63" t="str">
        <f t="shared" si="2"/>
        <v>3.50</v>
      </c>
      <c r="Q30" s="100">
        <v>31.75</v>
      </c>
      <c r="R30" s="63">
        <v>44</v>
      </c>
      <c r="S30" s="92">
        <f t="shared" si="3"/>
        <v>75.75</v>
      </c>
      <c r="T30" s="63" t="str">
        <f t="shared" si="16"/>
        <v>A</v>
      </c>
      <c r="U30" s="63" t="str">
        <f t="shared" si="4"/>
        <v>3.75</v>
      </c>
      <c r="V30" s="63">
        <v>33</v>
      </c>
      <c r="W30" s="63">
        <v>43</v>
      </c>
      <c r="X30" s="92">
        <f t="shared" si="5"/>
        <v>76</v>
      </c>
      <c r="Y30" s="63" t="str">
        <f t="shared" si="17"/>
        <v>A</v>
      </c>
      <c r="Z30" s="63" t="str">
        <f t="shared" si="6"/>
        <v>3.75</v>
      </c>
      <c r="AA30" s="63">
        <v>31.5</v>
      </c>
      <c r="AB30" s="63">
        <v>43.5</v>
      </c>
      <c r="AC30" s="92">
        <f t="shared" si="7"/>
        <v>75</v>
      </c>
      <c r="AD30" s="111" t="str">
        <f t="shared" si="8"/>
        <v>A</v>
      </c>
      <c r="AE30" s="63" t="str">
        <f t="shared" si="9"/>
        <v>3.75</v>
      </c>
      <c r="AF30" s="63">
        <v>31</v>
      </c>
      <c r="AG30" s="63">
        <v>46.5</v>
      </c>
      <c r="AH30" s="92">
        <f t="shared" si="10"/>
        <v>77.5</v>
      </c>
      <c r="AI30" s="63" t="str">
        <f t="shared" si="11"/>
        <v>A-</v>
      </c>
      <c r="AJ30" s="63" t="str">
        <f t="shared" si="12"/>
        <v>3.75</v>
      </c>
      <c r="AK30" s="64">
        <v>18</v>
      </c>
      <c r="AL30" s="64">
        <v>18</v>
      </c>
      <c r="AM30" s="92"/>
      <c r="AN30" s="92">
        <f t="shared" si="13"/>
        <v>3.625</v>
      </c>
      <c r="AO30" s="92"/>
      <c r="AP30" s="65"/>
      <c r="AQ30" s="90"/>
      <c r="AR30" s="106"/>
      <c r="AS30" s="8"/>
    </row>
    <row r="31" spans="1:45" ht="51" customHeight="1">
      <c r="A31" s="46">
        <v>29</v>
      </c>
      <c r="B31" s="82"/>
      <c r="C31" s="82"/>
      <c r="D31" s="90"/>
      <c r="E31" s="90" t="s">
        <v>88</v>
      </c>
      <c r="F31" s="83"/>
      <c r="G31" s="100">
        <v>35.5</v>
      </c>
      <c r="H31" s="63">
        <v>37</v>
      </c>
      <c r="I31" s="92">
        <f t="shared" si="0"/>
        <v>72.5</v>
      </c>
      <c r="J31" s="63" t="str">
        <f t="shared" si="14"/>
        <v>A-</v>
      </c>
      <c r="K31" s="63" t="str">
        <f t="shared" si="15"/>
        <v>3.50</v>
      </c>
      <c r="L31" s="100">
        <v>34.5</v>
      </c>
      <c r="M31" s="100">
        <v>48</v>
      </c>
      <c r="N31" s="92">
        <f t="shared" si="1"/>
        <v>82.5</v>
      </c>
      <c r="O31" s="63" t="str">
        <f t="shared" si="18"/>
        <v>A+</v>
      </c>
      <c r="P31" s="63" t="str">
        <f t="shared" si="2"/>
        <v>4.00</v>
      </c>
      <c r="Q31" s="100">
        <v>36.5</v>
      </c>
      <c r="R31" s="63">
        <v>48.5</v>
      </c>
      <c r="S31" s="92">
        <f t="shared" si="3"/>
        <v>85</v>
      </c>
      <c r="T31" s="63" t="str">
        <f t="shared" si="16"/>
        <v>A+</v>
      </c>
      <c r="U31" s="63" t="str">
        <f t="shared" si="4"/>
        <v>4.00</v>
      </c>
      <c r="V31" s="63">
        <v>38</v>
      </c>
      <c r="W31" s="63">
        <v>48</v>
      </c>
      <c r="X31" s="92">
        <f t="shared" si="5"/>
        <v>86</v>
      </c>
      <c r="Y31" s="63" t="str">
        <f t="shared" si="17"/>
        <v>A+</v>
      </c>
      <c r="Z31" s="63" t="str">
        <f t="shared" si="6"/>
        <v>4.00</v>
      </c>
      <c r="AA31" s="63">
        <v>31</v>
      </c>
      <c r="AB31" s="63">
        <v>40</v>
      </c>
      <c r="AC31" s="92">
        <f t="shared" si="7"/>
        <v>71</v>
      </c>
      <c r="AD31" s="111" t="str">
        <f t="shared" si="8"/>
        <v>A-</v>
      </c>
      <c r="AE31" s="63" t="str">
        <f t="shared" si="9"/>
        <v>3.50</v>
      </c>
      <c r="AF31" s="63">
        <v>33</v>
      </c>
      <c r="AG31" s="63">
        <v>43</v>
      </c>
      <c r="AH31" s="92">
        <f t="shared" si="10"/>
        <v>76</v>
      </c>
      <c r="AI31" s="63" t="str">
        <f t="shared" si="11"/>
        <v>A-</v>
      </c>
      <c r="AJ31" s="63" t="str">
        <f t="shared" si="12"/>
        <v>3.75</v>
      </c>
      <c r="AK31" s="64">
        <v>18</v>
      </c>
      <c r="AL31" s="64">
        <v>18</v>
      </c>
      <c r="AM31" s="92"/>
      <c r="AN31" s="92">
        <f t="shared" si="13"/>
        <v>3.8125</v>
      </c>
      <c r="AO31" s="92"/>
      <c r="AP31" s="65"/>
      <c r="AQ31" s="90"/>
      <c r="AR31" s="106"/>
      <c r="AS31" s="8"/>
    </row>
    <row r="32" spans="1:45" ht="51" customHeight="1">
      <c r="A32" s="90">
        <v>30</v>
      </c>
      <c r="B32" s="82"/>
      <c r="C32" s="82"/>
      <c r="D32" s="90"/>
      <c r="E32" s="90" t="s">
        <v>89</v>
      </c>
      <c r="F32" s="83"/>
      <c r="G32" s="100">
        <v>37</v>
      </c>
      <c r="H32" s="63">
        <v>48</v>
      </c>
      <c r="I32" s="92">
        <f t="shared" si="0"/>
        <v>85</v>
      </c>
      <c r="J32" s="63" t="str">
        <f t="shared" si="14"/>
        <v>A+</v>
      </c>
      <c r="K32" s="63" t="str">
        <f t="shared" si="15"/>
        <v>4.00</v>
      </c>
      <c r="L32" s="100">
        <v>35.5</v>
      </c>
      <c r="M32" s="100">
        <v>51.5</v>
      </c>
      <c r="N32" s="92">
        <f t="shared" si="1"/>
        <v>87</v>
      </c>
      <c r="O32" s="63" t="str">
        <f t="shared" si="18"/>
        <v>A+</v>
      </c>
      <c r="P32" s="63" t="str">
        <f t="shared" si="2"/>
        <v>4.00</v>
      </c>
      <c r="Q32" s="100">
        <v>35</v>
      </c>
      <c r="R32" s="63">
        <v>48</v>
      </c>
      <c r="S32" s="92">
        <f t="shared" si="3"/>
        <v>83</v>
      </c>
      <c r="T32" s="63" t="str">
        <f t="shared" si="16"/>
        <v>A+</v>
      </c>
      <c r="U32" s="63" t="str">
        <f t="shared" si="4"/>
        <v>4.00</v>
      </c>
      <c r="V32" s="63">
        <v>36</v>
      </c>
      <c r="W32" s="63">
        <v>47</v>
      </c>
      <c r="X32" s="92">
        <f t="shared" si="5"/>
        <v>83</v>
      </c>
      <c r="Y32" s="63" t="str">
        <f t="shared" si="17"/>
        <v>A+</v>
      </c>
      <c r="Z32" s="63" t="str">
        <f t="shared" si="6"/>
        <v>4.00</v>
      </c>
      <c r="AA32" s="63">
        <v>32.5</v>
      </c>
      <c r="AB32" s="63">
        <v>44.5</v>
      </c>
      <c r="AC32" s="92">
        <f t="shared" si="7"/>
        <v>77</v>
      </c>
      <c r="AD32" s="111" t="str">
        <f t="shared" si="8"/>
        <v>A</v>
      </c>
      <c r="AE32" s="63" t="str">
        <f t="shared" si="9"/>
        <v>3.75</v>
      </c>
      <c r="AF32" s="63">
        <v>33</v>
      </c>
      <c r="AG32" s="63">
        <v>50.5</v>
      </c>
      <c r="AH32" s="92">
        <f t="shared" si="10"/>
        <v>83.5</v>
      </c>
      <c r="AI32" s="63" t="str">
        <f t="shared" si="11"/>
        <v>A+</v>
      </c>
      <c r="AJ32" s="63" t="str">
        <f t="shared" si="12"/>
        <v>4.00</v>
      </c>
      <c r="AK32" s="64">
        <v>18</v>
      </c>
      <c r="AL32" s="64">
        <v>18</v>
      </c>
      <c r="AM32" s="92"/>
      <c r="AN32" s="92">
        <f t="shared" si="13"/>
        <v>3.9583333333333335</v>
      </c>
      <c r="AO32" s="92"/>
      <c r="AP32" s="65"/>
      <c r="AQ32" s="90"/>
      <c r="AR32" s="106"/>
      <c r="AS32" s="8"/>
    </row>
    <row r="33" spans="1:67" ht="51" customHeight="1">
      <c r="A33" s="46">
        <v>31</v>
      </c>
      <c r="B33" s="82"/>
      <c r="C33" s="82"/>
      <c r="D33" s="90"/>
      <c r="E33" s="90" t="s">
        <v>90</v>
      </c>
      <c r="F33" s="83"/>
      <c r="G33" s="100">
        <v>33.5</v>
      </c>
      <c r="H33" s="63">
        <v>35.5</v>
      </c>
      <c r="I33" s="92">
        <f t="shared" si="0"/>
        <v>69</v>
      </c>
      <c r="J33" s="63" t="str">
        <f t="shared" si="14"/>
        <v>B+</v>
      </c>
      <c r="K33" s="63" t="str">
        <f t="shared" si="15"/>
        <v>3.25</v>
      </c>
      <c r="L33" s="100">
        <v>36</v>
      </c>
      <c r="M33" s="100">
        <v>39</v>
      </c>
      <c r="N33" s="92">
        <f t="shared" si="1"/>
        <v>75</v>
      </c>
      <c r="O33" s="63" t="str">
        <f t="shared" si="18"/>
        <v>A</v>
      </c>
      <c r="P33" s="63" t="str">
        <f t="shared" si="2"/>
        <v>3.75</v>
      </c>
      <c r="Q33" s="100">
        <v>31.75</v>
      </c>
      <c r="R33" s="63">
        <v>39</v>
      </c>
      <c r="S33" s="92">
        <f t="shared" si="3"/>
        <v>70.75</v>
      </c>
      <c r="T33" s="63" t="str">
        <f t="shared" si="16"/>
        <v>A-</v>
      </c>
      <c r="U33" s="63" t="str">
        <f t="shared" si="4"/>
        <v>3.50</v>
      </c>
      <c r="V33" s="63">
        <v>34</v>
      </c>
      <c r="W33" s="63">
        <v>37</v>
      </c>
      <c r="X33" s="92">
        <f t="shared" si="5"/>
        <v>71</v>
      </c>
      <c r="Y33" s="63" t="str">
        <f t="shared" si="17"/>
        <v>A-</v>
      </c>
      <c r="Z33" s="63" t="str">
        <f t="shared" si="6"/>
        <v>3.50</v>
      </c>
      <c r="AA33" s="63">
        <v>30.5</v>
      </c>
      <c r="AB33" s="63">
        <v>36.5</v>
      </c>
      <c r="AC33" s="92">
        <f t="shared" si="7"/>
        <v>67</v>
      </c>
      <c r="AD33" s="111" t="str">
        <f t="shared" si="8"/>
        <v>B+</v>
      </c>
      <c r="AE33" s="63" t="str">
        <f t="shared" si="9"/>
        <v>3.25</v>
      </c>
      <c r="AF33" s="63">
        <v>33</v>
      </c>
      <c r="AG33" s="63">
        <v>45</v>
      </c>
      <c r="AH33" s="92">
        <f t="shared" si="10"/>
        <v>78</v>
      </c>
      <c r="AI33" s="63" t="str">
        <f t="shared" si="11"/>
        <v>A-</v>
      </c>
      <c r="AJ33" s="63" t="str">
        <f t="shared" si="12"/>
        <v>3.75</v>
      </c>
      <c r="AK33" s="64">
        <v>18</v>
      </c>
      <c r="AL33" s="64">
        <v>18</v>
      </c>
      <c r="AM33" s="92"/>
      <c r="AN33" s="92">
        <f t="shared" si="13"/>
        <v>3.5208333333333335</v>
      </c>
      <c r="AO33" s="92"/>
      <c r="AP33" s="65"/>
      <c r="AQ33" s="90"/>
      <c r="AR33" s="106"/>
      <c r="AS33" s="8"/>
    </row>
    <row r="34" spans="1:67" ht="51" customHeight="1">
      <c r="A34" s="90">
        <v>32</v>
      </c>
      <c r="B34" s="82"/>
      <c r="C34" s="82"/>
      <c r="D34" s="90"/>
      <c r="E34" s="90" t="s">
        <v>91</v>
      </c>
      <c r="F34" s="83"/>
      <c r="G34" s="100">
        <v>33.5</v>
      </c>
      <c r="H34" s="63">
        <v>38</v>
      </c>
      <c r="I34" s="92">
        <f t="shared" si="0"/>
        <v>71.5</v>
      </c>
      <c r="J34" s="63" t="str">
        <f t="shared" si="14"/>
        <v>A-</v>
      </c>
      <c r="K34" s="63" t="str">
        <f t="shared" si="15"/>
        <v>3.50</v>
      </c>
      <c r="L34" s="100">
        <v>35</v>
      </c>
      <c r="M34" s="100">
        <v>35</v>
      </c>
      <c r="N34" s="92">
        <f t="shared" si="1"/>
        <v>70</v>
      </c>
      <c r="O34" s="63" t="str">
        <f t="shared" si="18"/>
        <v>A-</v>
      </c>
      <c r="P34" s="63" t="str">
        <f t="shared" si="2"/>
        <v>3.50</v>
      </c>
      <c r="Q34" s="100">
        <v>31</v>
      </c>
      <c r="R34" s="63">
        <v>42.5</v>
      </c>
      <c r="S34" s="92">
        <f t="shared" si="3"/>
        <v>73.5</v>
      </c>
      <c r="T34" s="63" t="str">
        <f t="shared" si="16"/>
        <v>A-</v>
      </c>
      <c r="U34" s="63" t="str">
        <f t="shared" si="4"/>
        <v>3.50</v>
      </c>
      <c r="V34" s="63">
        <v>32.5</v>
      </c>
      <c r="W34" s="63">
        <v>37.5</v>
      </c>
      <c r="X34" s="92">
        <f t="shared" si="5"/>
        <v>70</v>
      </c>
      <c r="Y34" s="63" t="str">
        <f t="shared" si="17"/>
        <v>A-</v>
      </c>
      <c r="Z34" s="63" t="str">
        <f t="shared" si="6"/>
        <v>3.50</v>
      </c>
      <c r="AA34" s="63">
        <v>28</v>
      </c>
      <c r="AB34" s="63">
        <v>38.5</v>
      </c>
      <c r="AC34" s="92">
        <f t="shared" si="7"/>
        <v>66.5</v>
      </c>
      <c r="AD34" s="111" t="str">
        <f t="shared" si="8"/>
        <v>B+</v>
      </c>
      <c r="AE34" s="63" t="str">
        <f t="shared" si="9"/>
        <v>3.25</v>
      </c>
      <c r="AF34" s="63">
        <v>28</v>
      </c>
      <c r="AG34" s="63">
        <v>38</v>
      </c>
      <c r="AH34" s="92">
        <f t="shared" si="10"/>
        <v>66</v>
      </c>
      <c r="AI34" s="63" t="str">
        <f t="shared" si="11"/>
        <v>B+</v>
      </c>
      <c r="AJ34" s="63" t="str">
        <f t="shared" si="12"/>
        <v>3.25</v>
      </c>
      <c r="AK34" s="64">
        <v>18</v>
      </c>
      <c r="AL34" s="64">
        <v>18</v>
      </c>
      <c r="AM34" s="92"/>
      <c r="AN34" s="92">
        <f t="shared" si="13"/>
        <v>3.4375</v>
      </c>
      <c r="AO34" s="92"/>
      <c r="AP34" s="65"/>
      <c r="AQ34" s="90"/>
      <c r="AR34" s="106"/>
      <c r="AS34" s="8"/>
    </row>
    <row r="35" spans="1:67" ht="51" customHeight="1">
      <c r="A35" s="46">
        <v>33</v>
      </c>
      <c r="B35" s="82"/>
      <c r="C35" s="82"/>
      <c r="D35" s="90"/>
      <c r="E35" s="90" t="s">
        <v>92</v>
      </c>
      <c r="F35" s="83"/>
      <c r="G35" s="100">
        <v>31.5</v>
      </c>
      <c r="H35" s="63">
        <v>27</v>
      </c>
      <c r="I35" s="92">
        <f t="shared" si="0"/>
        <v>58.5</v>
      </c>
      <c r="J35" s="63" t="str">
        <f t="shared" si="14"/>
        <v>B-</v>
      </c>
      <c r="K35" s="63" t="str">
        <f t="shared" si="15"/>
        <v>2.75</v>
      </c>
      <c r="L35" s="100">
        <v>33</v>
      </c>
      <c r="M35" s="100">
        <v>22</v>
      </c>
      <c r="N35" s="92">
        <f t="shared" si="1"/>
        <v>55</v>
      </c>
      <c r="O35" s="63" t="str">
        <f t="shared" si="18"/>
        <v>B-</v>
      </c>
      <c r="P35" s="63" t="str">
        <f t="shared" si="2"/>
        <v>2.75</v>
      </c>
      <c r="Q35" s="100">
        <v>28.25</v>
      </c>
      <c r="R35" s="63">
        <v>40</v>
      </c>
      <c r="S35" s="92">
        <f t="shared" si="3"/>
        <v>68.25</v>
      </c>
      <c r="T35" s="63" t="str">
        <f t="shared" si="16"/>
        <v>B+</v>
      </c>
      <c r="U35" s="63" t="str">
        <f t="shared" si="4"/>
        <v>3.25</v>
      </c>
      <c r="V35" s="63">
        <v>28.5</v>
      </c>
      <c r="W35" s="63">
        <v>31.5</v>
      </c>
      <c r="X35" s="92">
        <f t="shared" si="5"/>
        <v>60</v>
      </c>
      <c r="Y35" s="63" t="str">
        <f t="shared" si="17"/>
        <v>B</v>
      </c>
      <c r="Z35" s="63" t="str">
        <f t="shared" si="6"/>
        <v>3.00</v>
      </c>
      <c r="AA35" s="63">
        <v>27</v>
      </c>
      <c r="AB35" s="63">
        <v>36</v>
      </c>
      <c r="AC35" s="92">
        <f t="shared" si="7"/>
        <v>63</v>
      </c>
      <c r="AD35" s="111" t="str">
        <f t="shared" si="8"/>
        <v>B</v>
      </c>
      <c r="AE35" s="63" t="str">
        <f t="shared" si="9"/>
        <v>3.00</v>
      </c>
      <c r="AF35" s="63">
        <v>30</v>
      </c>
      <c r="AG35" s="63">
        <v>37</v>
      </c>
      <c r="AH35" s="92">
        <f t="shared" si="10"/>
        <v>67</v>
      </c>
      <c r="AI35" s="63" t="str">
        <f t="shared" si="11"/>
        <v>B+</v>
      </c>
      <c r="AJ35" s="63" t="str">
        <f t="shared" si="12"/>
        <v>3.25</v>
      </c>
      <c r="AK35" s="64">
        <v>18</v>
      </c>
      <c r="AL35" s="64">
        <v>18</v>
      </c>
      <c r="AM35" s="92"/>
      <c r="AN35" s="92">
        <f t="shared" si="13"/>
        <v>2.9375</v>
      </c>
      <c r="AO35" s="92"/>
      <c r="AP35" s="65"/>
      <c r="AQ35" s="90"/>
      <c r="AR35" s="106"/>
      <c r="AS35" s="8"/>
    </row>
    <row r="36" spans="1:67" ht="51" customHeight="1">
      <c r="A36" s="90">
        <v>34</v>
      </c>
      <c r="B36" s="82"/>
      <c r="C36" s="82"/>
      <c r="D36" s="90"/>
      <c r="E36" s="90" t="s">
        <v>93</v>
      </c>
      <c r="F36" s="83"/>
      <c r="G36" s="100">
        <v>35</v>
      </c>
      <c r="H36" s="63">
        <v>41.5</v>
      </c>
      <c r="I36" s="92">
        <f t="shared" si="0"/>
        <v>76.5</v>
      </c>
      <c r="J36" s="63" t="str">
        <f t="shared" si="14"/>
        <v>A</v>
      </c>
      <c r="K36" s="63" t="str">
        <f t="shared" si="15"/>
        <v>3.75</v>
      </c>
      <c r="L36" s="100">
        <v>34</v>
      </c>
      <c r="M36" s="100">
        <v>43</v>
      </c>
      <c r="N36" s="92">
        <f t="shared" si="1"/>
        <v>77</v>
      </c>
      <c r="O36" s="63" t="str">
        <f t="shared" si="18"/>
        <v>A</v>
      </c>
      <c r="P36" s="63" t="str">
        <f t="shared" si="2"/>
        <v>3.75</v>
      </c>
      <c r="Q36" s="100">
        <v>34</v>
      </c>
      <c r="R36" s="63">
        <v>47.5</v>
      </c>
      <c r="S36" s="92">
        <f t="shared" si="3"/>
        <v>81.5</v>
      </c>
      <c r="T36" s="63" t="str">
        <f t="shared" si="16"/>
        <v>A+</v>
      </c>
      <c r="U36" s="63" t="str">
        <f t="shared" si="4"/>
        <v>4.00</v>
      </c>
      <c r="V36" s="63">
        <v>33.5</v>
      </c>
      <c r="W36" s="63">
        <v>42.5</v>
      </c>
      <c r="X36" s="92">
        <f t="shared" si="5"/>
        <v>76</v>
      </c>
      <c r="Y36" s="63" t="str">
        <f t="shared" si="17"/>
        <v>A</v>
      </c>
      <c r="Z36" s="63" t="str">
        <f t="shared" si="6"/>
        <v>3.75</v>
      </c>
      <c r="AA36" s="63">
        <v>29.5</v>
      </c>
      <c r="AB36" s="63">
        <v>36</v>
      </c>
      <c r="AC36" s="92">
        <f t="shared" si="7"/>
        <v>65.5</v>
      </c>
      <c r="AD36" s="111" t="str">
        <f t="shared" si="8"/>
        <v>B+</v>
      </c>
      <c r="AE36" s="63" t="str">
        <f t="shared" si="9"/>
        <v>3.25</v>
      </c>
      <c r="AF36" s="63">
        <v>33</v>
      </c>
      <c r="AG36" s="63">
        <v>40.5</v>
      </c>
      <c r="AH36" s="92">
        <f t="shared" si="10"/>
        <v>73.5</v>
      </c>
      <c r="AI36" s="63" t="str">
        <f t="shared" si="11"/>
        <v>A</v>
      </c>
      <c r="AJ36" s="63" t="str">
        <f t="shared" si="12"/>
        <v>3.50</v>
      </c>
      <c r="AK36" s="64">
        <v>18</v>
      </c>
      <c r="AL36" s="64">
        <v>18</v>
      </c>
      <c r="AM36" s="92"/>
      <c r="AN36" s="92">
        <f t="shared" si="13"/>
        <v>3.6875</v>
      </c>
      <c r="AO36" s="92"/>
      <c r="AP36" s="65"/>
      <c r="AQ36" s="90"/>
      <c r="AR36" s="106"/>
      <c r="AS36" s="8"/>
    </row>
    <row r="37" spans="1:67" ht="51" customHeight="1">
      <c r="A37" s="46">
        <v>35</v>
      </c>
      <c r="B37" s="82"/>
      <c r="C37" s="82"/>
      <c r="D37" s="90"/>
      <c r="E37" s="90" t="s">
        <v>94</v>
      </c>
      <c r="F37" s="83"/>
      <c r="G37" s="100">
        <v>34.5</v>
      </c>
      <c r="H37" s="63">
        <v>32</v>
      </c>
      <c r="I37" s="92">
        <f t="shared" si="0"/>
        <v>66.5</v>
      </c>
      <c r="J37" s="63" t="str">
        <f t="shared" si="14"/>
        <v>B+</v>
      </c>
      <c r="K37" s="63" t="str">
        <f t="shared" si="15"/>
        <v>3.25</v>
      </c>
      <c r="L37" s="100">
        <v>31</v>
      </c>
      <c r="M37" s="100">
        <v>29</v>
      </c>
      <c r="N37" s="92">
        <f t="shared" si="1"/>
        <v>60</v>
      </c>
      <c r="O37" s="63" t="str">
        <f t="shared" si="18"/>
        <v>B</v>
      </c>
      <c r="P37" s="63" t="str">
        <f t="shared" si="2"/>
        <v>3.00</v>
      </c>
      <c r="Q37" s="100">
        <v>30</v>
      </c>
      <c r="R37" s="63">
        <v>32</v>
      </c>
      <c r="S37" s="92">
        <f t="shared" si="3"/>
        <v>62</v>
      </c>
      <c r="T37" s="63" t="str">
        <f t="shared" si="16"/>
        <v>B</v>
      </c>
      <c r="U37" s="63" t="str">
        <f t="shared" si="4"/>
        <v>3.00</v>
      </c>
      <c r="V37" s="63">
        <v>33</v>
      </c>
      <c r="W37" s="63">
        <v>37</v>
      </c>
      <c r="X37" s="92">
        <f t="shared" si="5"/>
        <v>70</v>
      </c>
      <c r="Y37" s="63" t="str">
        <f t="shared" si="17"/>
        <v>A-</v>
      </c>
      <c r="Z37" s="63" t="str">
        <f t="shared" si="6"/>
        <v>3.50</v>
      </c>
      <c r="AA37" s="63">
        <v>25</v>
      </c>
      <c r="AB37" s="63">
        <v>33</v>
      </c>
      <c r="AC37" s="92">
        <f t="shared" si="7"/>
        <v>58</v>
      </c>
      <c r="AD37" s="111" t="str">
        <f t="shared" si="8"/>
        <v>B-</v>
      </c>
      <c r="AE37" s="63" t="str">
        <f t="shared" si="9"/>
        <v>2.75</v>
      </c>
      <c r="AF37" s="63">
        <v>28</v>
      </c>
      <c r="AG37" s="63">
        <v>38</v>
      </c>
      <c r="AH37" s="92">
        <f t="shared" si="10"/>
        <v>66</v>
      </c>
      <c r="AI37" s="63" t="str">
        <f t="shared" si="11"/>
        <v>B+</v>
      </c>
      <c r="AJ37" s="63" t="str">
        <f t="shared" si="12"/>
        <v>3.25</v>
      </c>
      <c r="AK37" s="64">
        <v>18</v>
      </c>
      <c r="AL37" s="64">
        <v>18</v>
      </c>
      <c r="AM37" s="92"/>
      <c r="AN37" s="92">
        <f t="shared" si="13"/>
        <v>3.0625</v>
      </c>
      <c r="AO37" s="92"/>
      <c r="AP37" s="65"/>
      <c r="AQ37" s="90"/>
      <c r="AR37" s="106"/>
      <c r="AS37" s="8"/>
    </row>
    <row r="38" spans="1:67" ht="24" customHeight="1">
      <c r="B38" s="39"/>
      <c r="C38" s="11" t="s">
        <v>109</v>
      </c>
      <c r="D38" s="11"/>
      <c r="E38" s="11"/>
      <c r="F38" s="11"/>
      <c r="G38" s="11"/>
      <c r="H38" s="11"/>
      <c r="I38" s="92">
        <f t="shared" si="0"/>
        <v>0</v>
      </c>
      <c r="J38" s="63" t="str">
        <f t="shared" si="14"/>
        <v>D</v>
      </c>
      <c r="K38" s="63" t="str">
        <f t="shared" si="15"/>
        <v>0.00</v>
      </c>
      <c r="L38" s="81"/>
      <c r="M38" s="81"/>
      <c r="N38" s="92">
        <f t="shared" si="1"/>
        <v>0</v>
      </c>
      <c r="O38" s="63" t="str">
        <f t="shared" si="18"/>
        <v>D</v>
      </c>
      <c r="P38" s="63" t="str">
        <f t="shared" si="2"/>
        <v>0.00</v>
      </c>
      <c r="Q38" s="81"/>
      <c r="R38" s="81"/>
      <c r="S38" s="92">
        <f t="shared" si="3"/>
        <v>0</v>
      </c>
      <c r="T38" s="63" t="str">
        <f t="shared" si="16"/>
        <v>D</v>
      </c>
      <c r="U38" s="63" t="str">
        <f t="shared" si="4"/>
        <v>0.00</v>
      </c>
      <c r="V38" s="81"/>
      <c r="W38" s="81"/>
      <c r="X38" s="92">
        <f t="shared" si="5"/>
        <v>0</v>
      </c>
      <c r="Y38" s="63" t="str">
        <f t="shared" si="17"/>
        <v>D</v>
      </c>
      <c r="Z38" s="63" t="str">
        <f t="shared" si="6"/>
        <v>0.00</v>
      </c>
      <c r="AA38" s="47"/>
      <c r="AB38" s="47"/>
      <c r="AC38" s="92">
        <f t="shared" si="7"/>
        <v>0</v>
      </c>
      <c r="AD38" s="111" t="str">
        <f t="shared" si="8"/>
        <v>D</v>
      </c>
      <c r="AE38" s="63" t="str">
        <f t="shared" si="9"/>
        <v>0.00</v>
      </c>
      <c r="AF38" s="47"/>
      <c r="AG38" s="47"/>
      <c r="AH38" s="92">
        <f t="shared" si="10"/>
        <v>0</v>
      </c>
      <c r="AI38" s="63" t="str">
        <f t="shared" si="11"/>
        <v>D</v>
      </c>
      <c r="AJ38" s="63" t="str">
        <f t="shared" si="12"/>
        <v>0.00</v>
      </c>
      <c r="AK38" s="64">
        <v>18</v>
      </c>
      <c r="AL38" s="64">
        <v>18</v>
      </c>
      <c r="AM38" s="47"/>
      <c r="AN38" s="92">
        <f t="shared" si="13"/>
        <v>0</v>
      </c>
      <c r="AO38" s="11"/>
    </row>
    <row r="39" spans="1:67" ht="24" customHeight="1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s="8" customFormat="1" ht="24" customHeight="1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AR40" s="40"/>
    </row>
    <row r="41" spans="1:67" s="8" customFormat="1" ht="24" customHeight="1">
      <c r="A41" s="44"/>
      <c r="B41" s="44"/>
      <c r="C41" s="44"/>
      <c r="D41" s="44"/>
      <c r="E41" s="44"/>
      <c r="AG41" s="139"/>
      <c r="AH41" s="139"/>
      <c r="AI41" s="139"/>
      <c r="AJ41" s="139"/>
      <c r="AK41" s="139"/>
      <c r="AL41" s="139"/>
      <c r="AO41" s="94"/>
      <c r="BL41" s="71"/>
      <c r="BM41" s="44"/>
      <c r="BN41" s="44"/>
    </row>
    <row r="42" spans="1:67" s="8" customFormat="1" ht="27.95" customHeight="1">
      <c r="A42" s="44"/>
      <c r="B42" s="136"/>
      <c r="C42" s="136"/>
      <c r="D42" s="44"/>
      <c r="E42" s="44"/>
      <c r="F42" s="44"/>
      <c r="H42" s="136"/>
      <c r="I42" s="136"/>
      <c r="J42" s="136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37"/>
      <c r="AH42" s="137"/>
      <c r="AI42" s="137"/>
      <c r="AJ42" s="137"/>
      <c r="AK42" s="137"/>
      <c r="AL42" s="137"/>
      <c r="AO42" s="93"/>
      <c r="BL42" s="80"/>
      <c r="BM42" s="80"/>
      <c r="BN42" s="80"/>
    </row>
    <row r="43" spans="1:67" s="8" customFormat="1" ht="27.95" customHeight="1">
      <c r="A43" s="44"/>
      <c r="B43" s="136"/>
      <c r="C43" s="136"/>
      <c r="D43" s="44"/>
      <c r="E43" s="44"/>
      <c r="F43" s="44"/>
      <c r="H43" s="136"/>
      <c r="I43" s="136"/>
      <c r="J43" s="136"/>
      <c r="K43" s="44"/>
      <c r="M43" s="44"/>
      <c r="N43" s="44"/>
      <c r="O43" s="44"/>
      <c r="P43" s="44"/>
      <c r="Q43" s="44"/>
      <c r="R43" s="44"/>
      <c r="S43" s="44"/>
      <c r="AG43" s="137"/>
      <c r="AH43" s="137"/>
      <c r="AI43" s="137"/>
      <c r="AJ43" s="137"/>
      <c r="AK43" s="137"/>
      <c r="AL43" s="137"/>
      <c r="AO43" s="93"/>
      <c r="BL43" s="80"/>
      <c r="BM43" s="80"/>
      <c r="BN43" s="80"/>
    </row>
    <row r="44" spans="1:67" s="8" customFormat="1" ht="27.95" customHeight="1">
      <c r="A44" s="44"/>
      <c r="B44" s="44"/>
      <c r="C44" s="44"/>
      <c r="D44" s="71"/>
      <c r="E44" s="71"/>
      <c r="F44" s="44"/>
      <c r="H44" s="136"/>
      <c r="I44" s="136"/>
      <c r="J44" s="136"/>
      <c r="K44" s="44"/>
      <c r="M44" s="44"/>
      <c r="N44" s="44"/>
      <c r="O44" s="44"/>
      <c r="P44" s="44"/>
      <c r="Q44" s="44"/>
      <c r="R44" s="44"/>
      <c r="S44" s="44"/>
      <c r="AG44" s="138"/>
      <c r="AH44" s="138"/>
      <c r="AI44" s="138"/>
      <c r="AJ44" s="138"/>
      <c r="AK44" s="138"/>
      <c r="AL44" s="138"/>
      <c r="AO44" s="95"/>
      <c r="BL44" s="44"/>
      <c r="BM44" s="44"/>
      <c r="BN44" s="44"/>
    </row>
    <row r="45" spans="1:67" s="8" customFormat="1" ht="27.95" customHeight="1">
      <c r="A45" s="44"/>
      <c r="B45" s="44"/>
      <c r="D45" s="12"/>
      <c r="E45" s="12"/>
      <c r="H45" s="136"/>
      <c r="I45" s="136"/>
      <c r="J45" s="136"/>
      <c r="K45" s="44"/>
      <c r="M45" s="44"/>
      <c r="N45" s="44"/>
      <c r="O45" s="44"/>
      <c r="P45" s="44"/>
      <c r="Q45" s="44"/>
      <c r="R45" s="44"/>
      <c r="S45" s="44"/>
      <c r="AT45" s="40"/>
      <c r="BJ45" s="40"/>
      <c r="BK45" s="40"/>
      <c r="BL45" s="40"/>
      <c r="BM45" s="40"/>
      <c r="BN45" s="40"/>
      <c r="BO45" s="40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H21:H37 L21:M37 R21:R37 V21:W37 AA21:AB37 AF21:AG37 J21:J38 O21:O38 T21:T38 Y21:Y38 AD21:AD38 AI21:AI38">
    <cfRule type="containsText" dxfId="3" priority="41" operator="containsText" text="F">
      <formula>NOT(ISERROR(SEARCH("F",H21)))</formula>
    </cfRule>
  </conditionalFormatting>
  <conditionalFormatting sqref="H21:H37 J21:M22 T21:W21 Y21:AB21 AD21:AG21 L23:M37 J23:K38 O21:P38 R21:R37 V22:W37 T22:U38 AA22:AB37 AF22:AG37 Y22:Z38 AD22:AE38 AI21:AJ38">
    <cfRule type="cellIs" dxfId="2" priority="42" operator="lessThan">
      <formula>2</formula>
    </cfRule>
  </conditionalFormatting>
  <conditionalFormatting sqref="AK21:AK38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3"/>
  <sheetViews>
    <sheetView topLeftCell="B1" zoomScale="60" zoomScaleNormal="60" workbookViewId="0">
      <selection activeCell="Y21" sqref="Y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8" t="s">
        <v>108</v>
      </c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K2" s="53"/>
      <c r="AL2" s="53"/>
      <c r="AM2" s="53"/>
      <c r="AN2" s="53"/>
      <c r="AO2" s="53"/>
      <c r="AP2" s="53"/>
      <c r="AQ2" s="53"/>
    </row>
    <row r="3" spans="1:5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O3" s="132"/>
      <c r="AP3" s="132"/>
      <c r="AQ3" s="133"/>
    </row>
    <row r="4" spans="1:5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O4" s="134"/>
      <c r="AP4" s="134"/>
      <c r="AQ4" s="135"/>
    </row>
    <row r="5" spans="1:5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O5" s="86" t="s">
        <v>41</v>
      </c>
      <c r="AP5" s="86" t="s">
        <v>42</v>
      </c>
      <c r="AQ5" s="87" t="s">
        <v>43</v>
      </c>
    </row>
    <row r="6" spans="1:5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O6" s="85">
        <v>0</v>
      </c>
      <c r="AP6" s="89">
        <v>23</v>
      </c>
      <c r="AQ6" s="88">
        <v>100</v>
      </c>
    </row>
    <row r="7" spans="1:5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O7" s="85">
        <v>0</v>
      </c>
      <c r="AP7" s="89">
        <v>12</v>
      </c>
      <c r="AQ7" s="88">
        <v>100</v>
      </c>
    </row>
    <row r="8" spans="1:5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O8" s="85">
        <v>0</v>
      </c>
      <c r="AP8" s="89">
        <v>35</v>
      </c>
      <c r="AQ8" s="88">
        <v>100</v>
      </c>
    </row>
    <row r="9" spans="1:5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9" t="s">
        <v>123</v>
      </c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N9" s="56"/>
      <c r="AO9" s="56"/>
      <c r="AR9" s="54"/>
      <c r="AS9" s="55"/>
      <c r="AT9" s="55"/>
    </row>
    <row r="10" spans="1:5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N10" s="57"/>
      <c r="AO10" s="57"/>
      <c r="AR10" s="58"/>
      <c r="AS10" s="58"/>
      <c r="AT10" s="58"/>
    </row>
    <row r="11" spans="1:5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N11" s="57"/>
      <c r="AO11" s="57"/>
      <c r="AR11" s="59"/>
      <c r="AS11" s="60"/>
      <c r="AT11" s="60"/>
    </row>
    <row r="12" spans="1:5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N12" s="57"/>
      <c r="AO12" s="57"/>
      <c r="AR12" s="59"/>
      <c r="AS12" s="60"/>
      <c r="AT12" s="60"/>
    </row>
    <row r="13" spans="1:5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>
      <c r="A17" s="127" t="s">
        <v>37</v>
      </c>
      <c r="B17" s="127" t="s">
        <v>46</v>
      </c>
      <c r="C17" s="127" t="s">
        <v>4</v>
      </c>
      <c r="D17" s="127" t="s">
        <v>0</v>
      </c>
      <c r="E17" s="127" t="s">
        <v>38</v>
      </c>
      <c r="F17" s="131" t="s">
        <v>5</v>
      </c>
      <c r="G17" s="131" t="s">
        <v>98</v>
      </c>
      <c r="H17" s="131"/>
      <c r="I17" s="131"/>
      <c r="J17" s="131"/>
      <c r="K17" s="131"/>
      <c r="L17" s="131" t="s">
        <v>100</v>
      </c>
      <c r="M17" s="131"/>
      <c r="N17" s="131"/>
      <c r="O17" s="131"/>
      <c r="P17" s="131"/>
      <c r="Q17" s="131" t="s">
        <v>102</v>
      </c>
      <c r="R17" s="131"/>
      <c r="S17" s="131"/>
      <c r="T17" s="131"/>
      <c r="U17" s="131"/>
      <c r="V17" s="131" t="s">
        <v>111</v>
      </c>
      <c r="W17" s="131"/>
      <c r="X17" s="131"/>
      <c r="Y17" s="131"/>
      <c r="Z17" s="131"/>
      <c r="AA17" s="131" t="s">
        <v>105</v>
      </c>
      <c r="AB17" s="131"/>
      <c r="AC17" s="131"/>
      <c r="AD17" s="131"/>
      <c r="AE17" s="131"/>
      <c r="AF17" s="131" t="s">
        <v>112</v>
      </c>
      <c r="AG17" s="131"/>
      <c r="AH17" s="131"/>
      <c r="AI17" s="131"/>
      <c r="AJ17" s="131"/>
      <c r="AK17" s="127" t="s">
        <v>113</v>
      </c>
      <c r="AL17" s="127" t="s">
        <v>117</v>
      </c>
      <c r="AM17" s="127" t="s">
        <v>114</v>
      </c>
      <c r="AN17" s="127" t="s">
        <v>116</v>
      </c>
      <c r="AO17" s="127" t="s">
        <v>59</v>
      </c>
      <c r="AP17" s="127" t="s">
        <v>3</v>
      </c>
      <c r="AQ17" s="127" t="s">
        <v>46</v>
      </c>
    </row>
    <row r="18" spans="1:45" s="8" customFormat="1" ht="51" customHeight="1">
      <c r="A18" s="127"/>
      <c r="B18" s="127"/>
      <c r="C18" s="127"/>
      <c r="D18" s="127"/>
      <c r="E18" s="127"/>
      <c r="F18" s="131"/>
      <c r="G18" s="131" t="s">
        <v>99</v>
      </c>
      <c r="H18" s="131"/>
      <c r="I18" s="131"/>
      <c r="J18" s="131"/>
      <c r="K18" s="131"/>
      <c r="L18" s="131" t="s">
        <v>101</v>
      </c>
      <c r="M18" s="131"/>
      <c r="N18" s="131"/>
      <c r="O18" s="131"/>
      <c r="P18" s="131"/>
      <c r="Q18" s="131" t="s">
        <v>103</v>
      </c>
      <c r="R18" s="131"/>
      <c r="S18" s="131"/>
      <c r="T18" s="131"/>
      <c r="U18" s="131"/>
      <c r="V18" s="131" t="s">
        <v>104</v>
      </c>
      <c r="W18" s="131"/>
      <c r="X18" s="131"/>
      <c r="Y18" s="131"/>
      <c r="Z18" s="131"/>
      <c r="AA18" s="130" t="s">
        <v>106</v>
      </c>
      <c r="AB18" s="130"/>
      <c r="AC18" s="130"/>
      <c r="AD18" s="130"/>
      <c r="AE18" s="130"/>
      <c r="AF18" s="130" t="s">
        <v>107</v>
      </c>
      <c r="AG18" s="130"/>
      <c r="AH18" s="130"/>
      <c r="AI18" s="130"/>
      <c r="AJ18" s="130"/>
      <c r="AK18" s="127"/>
      <c r="AL18" s="127"/>
      <c r="AM18" s="127"/>
      <c r="AN18" s="127"/>
      <c r="AO18" s="127"/>
      <c r="AP18" s="127"/>
      <c r="AQ18" s="127"/>
    </row>
    <row r="19" spans="1:45" s="8" customFormat="1" ht="16.5" customHeight="1">
      <c r="A19" s="127"/>
      <c r="B19" s="127"/>
      <c r="C19" s="127"/>
      <c r="D19" s="127"/>
      <c r="E19" s="127"/>
      <c r="F19" s="131"/>
      <c r="G19" s="131" t="s">
        <v>44</v>
      </c>
      <c r="H19" s="131"/>
      <c r="I19" s="131"/>
      <c r="J19" s="131"/>
      <c r="K19" s="131"/>
      <c r="L19" s="131" t="s">
        <v>115</v>
      </c>
      <c r="M19" s="131"/>
      <c r="N19" s="131"/>
      <c r="O19" s="131"/>
      <c r="P19" s="131"/>
      <c r="Q19" s="131" t="s">
        <v>44</v>
      </c>
      <c r="R19" s="131"/>
      <c r="S19" s="131"/>
      <c r="T19" s="131"/>
      <c r="U19" s="131"/>
      <c r="V19" s="131" t="s">
        <v>45</v>
      </c>
      <c r="W19" s="131"/>
      <c r="X19" s="131"/>
      <c r="Y19" s="131"/>
      <c r="Z19" s="131"/>
      <c r="AA19" s="130" t="s">
        <v>44</v>
      </c>
      <c r="AB19" s="130"/>
      <c r="AC19" s="130"/>
      <c r="AD19" s="130"/>
      <c r="AE19" s="130"/>
      <c r="AF19" s="131" t="s">
        <v>45</v>
      </c>
      <c r="AG19" s="131"/>
      <c r="AH19" s="131"/>
      <c r="AI19" s="131"/>
      <c r="AJ19" s="131"/>
      <c r="AK19" s="127"/>
      <c r="AL19" s="127"/>
      <c r="AM19" s="127"/>
      <c r="AN19" s="127"/>
      <c r="AO19" s="127"/>
      <c r="AP19" s="127"/>
      <c r="AQ19" s="127"/>
    </row>
    <row r="20" spans="1:45" s="8" customFormat="1" ht="90" customHeight="1">
      <c r="A20" s="127"/>
      <c r="B20" s="127"/>
      <c r="C20" s="127"/>
      <c r="D20" s="127"/>
      <c r="E20" s="127"/>
      <c r="F20" s="131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7"/>
      <c r="AL20" s="127"/>
      <c r="AM20" s="127"/>
      <c r="AN20" s="127"/>
      <c r="AO20" s="127"/>
      <c r="AP20" s="127"/>
      <c r="AQ20" s="127"/>
    </row>
    <row r="21" spans="1:45" ht="51" customHeight="1">
      <c r="A21" s="46">
        <v>1</v>
      </c>
      <c r="B21" s="82"/>
      <c r="C21" s="82"/>
      <c r="D21" s="90"/>
      <c r="E21" s="90" t="s">
        <v>60</v>
      </c>
      <c r="F21" s="83"/>
      <c r="G21" s="63">
        <v>31</v>
      </c>
      <c r="H21" s="63">
        <v>34</v>
      </c>
      <c r="I21" s="92">
        <f>SUM(G21:H21)</f>
        <v>65</v>
      </c>
      <c r="J21" s="63" t="s">
        <v>14</v>
      </c>
      <c r="K21" s="63">
        <v>3.25</v>
      </c>
      <c r="L21" s="63">
        <v>26</v>
      </c>
      <c r="M21" s="63">
        <v>34</v>
      </c>
      <c r="N21" s="92">
        <f>SUM(L21+M21)</f>
        <v>60</v>
      </c>
      <c r="O21" s="63" t="s">
        <v>8</v>
      </c>
      <c r="P21" s="63" t="str">
        <f>IF(N21&gt;=80,"4.00",IF(N21&gt;=75,"3.75",IF(N21&gt;=70,"3.50",IF(N21&gt;=65,"3.25",IF(N21&gt;=60,"3.00",IF(N21&gt;=55,"2.75",IF(N21&gt;=50,"2.50",IF(N21&gt;=45,"2.25",IF(N21&gt;=40,"2.00","0.00")))))))))</f>
        <v>3.00</v>
      </c>
      <c r="Q21" s="63">
        <v>26.5</v>
      </c>
      <c r="R21" s="63">
        <v>35.5</v>
      </c>
      <c r="S21" s="92">
        <f>SUM(Q21+R21)</f>
        <v>62</v>
      </c>
      <c r="T21" s="63" t="s">
        <v>15</v>
      </c>
      <c r="U21" s="63" t="str">
        <f>IF(S21&gt;=80,"4.00",IF(S21&gt;=75,"3.75",IF(S21&gt;=70,"3.50",IF(S21&gt;=65,"3.25",IF(S21&gt;=60,"3.00",IF(S21&gt;=55,"2.75",IF(S21&gt;=50,"2.50",IF(S21&gt;=45,"2.25",IF(S21&gt;=40,"2.00","0.00")))))))))</f>
        <v>3.00</v>
      </c>
      <c r="V21" s="63">
        <v>31</v>
      </c>
      <c r="W21" s="63">
        <v>38.5</v>
      </c>
      <c r="X21" s="92">
        <f>SUM(V21+W21)</f>
        <v>69.5</v>
      </c>
      <c r="Y21" s="63" t="s">
        <v>14</v>
      </c>
      <c r="Z21" s="63" t="str">
        <f>IF(X21&gt;=80,"4.00",IF(X21&gt;=75,"3.75",IF(X21&gt;=70,"3.50",IF(X21&gt;=65,"3.25",IF(X21&gt;=60,"3.00",IF(X21&gt;=55,"2.75",IF(X21&gt;=50,"2.50",IF(X21&gt;=45,"2.25",IF(X21&gt;=40,"2.00","0.00")))))))))</f>
        <v>3.25</v>
      </c>
      <c r="AA21" s="100">
        <v>27</v>
      </c>
      <c r="AB21" s="63">
        <v>38.5</v>
      </c>
      <c r="AC21" s="92">
        <f>SUM(AA21+AB21)</f>
        <v>65.5</v>
      </c>
      <c r="AD21" s="63" t="str">
        <f>IF(AC21&gt;=80,"A+",IF(AC21&gt;=75,"A",IF(AC21&gt;=70,"A-",IF(AC21&gt;=65,"B+",IF(AC21&gt;=60,"B",IF(AC21&gt;=55,"B-",IF(AC21&gt;=50,"C+",IF(AC21&gt;=45,"C",IF(AC21&gt;=40,"C-","D")))))))))</f>
        <v>B+</v>
      </c>
      <c r="AE21" s="63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F21" s="63">
        <v>32</v>
      </c>
      <c r="AG21" s="100">
        <v>35</v>
      </c>
      <c r="AH21" s="92">
        <f>SUM(AF21+AG21)</f>
        <v>67</v>
      </c>
      <c r="AI21" s="63" t="str">
        <f>IF(AH21&gt;=80,"A+",IF(I21&gt;=75,"A",IF(AH21&gt;=70,"A-",IF(AH21&gt;=65,"B+",IF(AH21&gt;=60,"B",IF(AH21&gt;=55,"B-",IF(AH21&gt;=50,"C+",IF(AH21&gt;=45,"C",IF(AH21&gt;=40,"C-","D")))))))))</f>
        <v>B+</v>
      </c>
      <c r="AJ21" s="63" t="str">
        <f>IF(AH21&gt;=80,"4.00",IF(AH21&gt;=75,"3.75",IF(AH21&gt;=70,"3.50",IF(AH21&gt;=65,"3.25",IF(AH21&gt;=60,"3.00",IF(AH21&gt;=55,"2.75",IF(AH21&gt;=50,"2.50",IF(AH21&gt;=45,"2.25",IF(AH21&gt;=40,"2.00","0.00")))))))))</f>
        <v>3.25</v>
      </c>
      <c r="AK21" s="64">
        <v>18</v>
      </c>
      <c r="AL21" s="64">
        <v>18</v>
      </c>
      <c r="AM21" s="92"/>
      <c r="AN21" s="92">
        <f>(K21*3+P21*6+U21*3+Z21*1.5+AE21*3+AJ21*1.5)/AL21</f>
        <v>3.125</v>
      </c>
      <c r="AO21" s="92"/>
      <c r="AP21" s="65"/>
      <c r="AQ21" s="90">
        <f>B21</f>
        <v>0</v>
      </c>
      <c r="AR21" s="106"/>
      <c r="AS21" s="8"/>
    </row>
    <row r="22" spans="1:45" ht="51" customHeight="1">
      <c r="A22" s="90">
        <v>2</v>
      </c>
      <c r="B22" s="82"/>
      <c r="C22" s="82"/>
      <c r="D22" s="90"/>
      <c r="E22" s="90" t="s">
        <v>61</v>
      </c>
      <c r="F22" s="83"/>
      <c r="G22" s="63">
        <v>34.5</v>
      </c>
      <c r="H22" s="63">
        <v>37.166666666666664</v>
      </c>
      <c r="I22" s="92">
        <f t="shared" ref="I22:I39" si="0">SUM(G22:H22)</f>
        <v>71.666666666666657</v>
      </c>
      <c r="J22" s="63" t="str">
        <f>IF(I22&gt;=80,"A+",IF(I22&gt;=75,"A",IF(I22&gt;=70,"A-",IF(I22&gt;=65,"B+",IF(I22&gt;=60,"B",IF(I22&gt;=55,"B-",IF(I22&gt;=50,"C+",IF(I22&gt;=45,"C",IF(I22&gt;=40,"C-","D")))))))))</f>
        <v>A-</v>
      </c>
      <c r="K22" s="63" t="str">
        <f>IF(I22&gt;=80,"4.00",IF(I22&gt;=75,"3.75",IF(I22&gt;=70,"3.50",IF(I22&gt;=65,"3.25",IF(I22&gt;=60,"3.00",IF(I22&gt;=55,"2.75",IF(I22&gt;=50,"2.50",IF(I22&gt;=45,"2.25",IF(I22&gt;=40,"2.00","0.00")))))))))</f>
        <v>3.50</v>
      </c>
      <c r="L22" s="63">
        <v>35.5</v>
      </c>
      <c r="M22" s="63">
        <v>42</v>
      </c>
      <c r="N22" s="92">
        <f t="shared" ref="N22:N39" si="1">SUM(L22+M22)</f>
        <v>77.5</v>
      </c>
      <c r="O22" s="63" t="s">
        <v>7</v>
      </c>
      <c r="P22" s="63" t="str">
        <f t="shared" ref="P22:P39" si="2">IF(N22&gt;=80,"4.00",IF(N22&gt;=75,"3.75",IF(N22&gt;=70,"3.50",IF(N22&gt;=65,"3.25",IF(N22&gt;=60,"3.00",IF(N22&gt;=55,"2.75",IF(N22&gt;=50,"2.50",IF(N22&gt;=45,"2.25",IF(N22&gt;=40,"2.00","0.00")))))))))</f>
        <v>3.75</v>
      </c>
      <c r="Q22" s="63">
        <v>33.75</v>
      </c>
      <c r="R22" s="63">
        <v>42</v>
      </c>
      <c r="S22" s="92">
        <f t="shared" ref="S22:S39" si="3">SUM(Q22+R22)</f>
        <v>75.75</v>
      </c>
      <c r="T22" s="63" t="str">
        <f>IF(S22&gt;=80,"A+",IF(S22&gt;=75,"A",IF(S22&gt;=70,"A-",IF(S22&gt;=65,"B+",IF(S22&gt;=60,"B",IF(S22&gt;=55,"B-",IF(S22&gt;=50,"C+",IF(S22&gt;=45,"C",IF(S22&gt;=40,"C-","D")))))))))</f>
        <v>A</v>
      </c>
      <c r="U22" s="63" t="str">
        <f t="shared" ref="U22:U39" si="4">IF(S22&gt;=80,"4.00",IF(S22&gt;=75,"3.75",IF(S22&gt;=70,"3.50",IF(S22&gt;=65,"3.25",IF(S22&gt;=60,"3.00",IF(S22&gt;=55,"2.75",IF(S22&gt;=50,"2.50",IF(S22&gt;=45,"2.25",IF(S22&gt;=40,"2.00","0.00")))))))))</f>
        <v>3.75</v>
      </c>
      <c r="V22" s="63">
        <v>35</v>
      </c>
      <c r="W22" s="63">
        <v>45</v>
      </c>
      <c r="X22" s="92">
        <f t="shared" ref="X22:X39" si="5">SUM(V22+W22)</f>
        <v>80</v>
      </c>
      <c r="Y22" s="63" t="str">
        <f>IF(X22&gt;=80,"A+",IF(X22&gt;=75,"A",IF(X22&gt;=70,"A-",IF(X22&gt;=65,"B+",IF(X22&gt;=60,"B",IF(X22&gt;=55,"B-",IF(X22&gt;=50,"C+",IF(X22&gt;=45,"C",IF(X22&gt;=40,"C-","D")))))))))</f>
        <v>A+</v>
      </c>
      <c r="Z22" s="63" t="str">
        <f t="shared" ref="Z22:Z39" si="6">IF(X22&gt;=80,"4.00",IF(X22&gt;=75,"3.75",IF(X22&gt;=70,"3.50",IF(X22&gt;=65,"3.25",IF(X22&gt;=60,"3.00",IF(X22&gt;=55,"2.75",IF(X22&gt;=50,"2.50",IF(X22&gt;=45,"2.25",IF(X22&gt;=40,"2.00","0.00")))))))))</f>
        <v>4.00</v>
      </c>
      <c r="AA22" s="100">
        <v>28.5</v>
      </c>
      <c r="AB22" s="63">
        <v>37.5</v>
      </c>
      <c r="AC22" s="92">
        <f t="shared" ref="AC22:AC39" si="7">SUM(AA22+AB22)</f>
        <v>66</v>
      </c>
      <c r="AD22" s="63" t="str">
        <f t="shared" ref="AD22:AD39" si="8">IF(AC22&gt;=80,"A+",IF(AC22&gt;=75,"A",IF(AC22&gt;=70,"A-",IF(AC22&gt;=65,"B+",IF(AC22&gt;=60,"B",IF(AC22&gt;=55,"B-",IF(AC22&gt;=50,"C+",IF(AC22&gt;=45,"C",IF(AC22&gt;=40,"C-","D")))))))))</f>
        <v>B+</v>
      </c>
      <c r="AE22" s="63" t="str">
        <f t="shared" ref="AE22:AE39" si="9">IF(AC22&gt;=80,"4.00",IF(AC22&gt;=75,"3.75",IF(AC22&gt;=70,"3.50",IF(AC22&gt;=65,"3.25",IF(AC22&gt;=60,"3.00",IF(AC22&gt;=55,"2.75",IF(AC22&gt;=50,"2.50",IF(AC22&gt;=45,"2.25",IF(AC22&gt;=40,"2.00","0.00")))))))))</f>
        <v>3.25</v>
      </c>
      <c r="AF22" s="63">
        <v>32</v>
      </c>
      <c r="AG22" s="100">
        <v>36</v>
      </c>
      <c r="AH22" s="92">
        <f t="shared" ref="AH22:AH39" si="10">SUM(AF22+AG22)</f>
        <v>68</v>
      </c>
      <c r="AI22" s="63" t="str">
        <f t="shared" ref="AI22:AI39" si="11">IF(AH22&gt;=80,"A+",IF(I22&gt;=75,"A",IF(AH22&gt;=70,"A-",IF(AH22&gt;=65,"B+",IF(AH22&gt;=60,"B",IF(AH22&gt;=55,"B-",IF(AH22&gt;=50,"C+",IF(AH22&gt;=45,"C",IF(AH22&gt;=40,"C-","D")))))))))</f>
        <v>B+</v>
      </c>
      <c r="AJ22" s="63" t="str">
        <f t="shared" ref="AJ22:AJ39" si="12">IF(AH22&gt;=80,"4.00",IF(AH22&gt;=75,"3.75",IF(AH22&gt;=70,"3.50",IF(AH22&gt;=65,"3.25",IF(AH22&gt;=60,"3.00",IF(AH22&gt;=55,"2.75",IF(AH22&gt;=50,"2.50",IF(AH22&gt;=45,"2.25",IF(AH22&gt;=40,"2.00","0.00")))))))))</f>
        <v>3.25</v>
      </c>
      <c r="AK22" s="64" t="s">
        <v>126</v>
      </c>
      <c r="AL22" s="64">
        <v>18</v>
      </c>
      <c r="AM22" s="92"/>
      <c r="AN22" s="92">
        <f>(K22*3+P22*6+U22*3+Z22*1.5+AE22*3+AJ22*1.5)/AL22</f>
        <v>3.6041666666666665</v>
      </c>
      <c r="AO22" s="92"/>
      <c r="AP22" s="65"/>
      <c r="AQ22" s="90">
        <f t="shared" ref="AQ22:AQ38" si="13">B22</f>
        <v>0</v>
      </c>
      <c r="AR22" s="106"/>
      <c r="AS22" s="8"/>
    </row>
    <row r="23" spans="1:45" ht="51" customHeight="1">
      <c r="A23" s="46">
        <v>3</v>
      </c>
      <c r="B23" s="82"/>
      <c r="C23" s="82"/>
      <c r="D23" s="90"/>
      <c r="E23" s="90" t="s">
        <v>62</v>
      </c>
      <c r="F23" s="83"/>
      <c r="G23" s="63">
        <v>34.5</v>
      </c>
      <c r="H23" s="63">
        <v>38.166666666666664</v>
      </c>
      <c r="I23" s="92">
        <f t="shared" si="0"/>
        <v>72.666666666666657</v>
      </c>
      <c r="J23" s="63" t="str">
        <f t="shared" ref="J23:J39" si="14">IF(I23&gt;=80,"A+",IF(I23&gt;=75,"A",IF(I23&gt;=70,"A-",IF(I23&gt;=65,"B+",IF(I23&gt;=60,"B",IF(I23&gt;=55,"B-",IF(I23&gt;=50,"C+",IF(I23&gt;=45,"C",IF(I23&gt;=40,"C-","D")))))))))</f>
        <v>A-</v>
      </c>
      <c r="K23" s="63" t="str">
        <f t="shared" ref="K23:K39" si="15">IF(I23&gt;=80,"4.00",IF(I23&gt;=75,"3.75",IF(I23&gt;=70,"3.50",IF(I23&gt;=65,"3.25",IF(I23&gt;=60,"3.00",IF(I23&gt;=55,"2.75",IF(I23&gt;=50,"2.50",IF(I23&gt;=45,"2.25",IF(I23&gt;=40,"2.00","0.00")))))))))</f>
        <v>3.50</v>
      </c>
      <c r="L23" s="63">
        <v>38</v>
      </c>
      <c r="M23" s="63">
        <v>37</v>
      </c>
      <c r="N23" s="92">
        <f t="shared" si="1"/>
        <v>75</v>
      </c>
      <c r="O23" s="63" t="str">
        <f>IF(N23&gt;=80,"A+",IF(N23&gt;=75,"A",IF(N23&gt;=70,"A-",IF(N23&gt;=65,"B+",IF(N23&gt;=60,"B",IF(N23&gt;=55,"B-",IF(N23&gt;=50,"C+",IF(N23&gt;=45,"C",IF(N23&gt;=40,"C-","D")))))))))</f>
        <v>A</v>
      </c>
      <c r="P23" s="63" t="str">
        <f t="shared" si="2"/>
        <v>3.75</v>
      </c>
      <c r="Q23" s="63">
        <v>33.25</v>
      </c>
      <c r="R23" s="63">
        <v>38.5</v>
      </c>
      <c r="S23" s="92">
        <f t="shared" si="3"/>
        <v>71.75</v>
      </c>
      <c r="T23" s="63" t="str">
        <f t="shared" ref="T23:T39" si="16">IF(S23&gt;=80,"A+",IF(S23&gt;=75,"A",IF(S23&gt;=70,"A-",IF(S23&gt;=65,"B+",IF(S23&gt;=60,"B",IF(S23&gt;=55,"B-",IF(S23&gt;=50,"C+",IF(S23&gt;=45,"C",IF(S23&gt;=40,"C-","D")))))))))</f>
        <v>A-</v>
      </c>
      <c r="U23" s="63" t="str">
        <f t="shared" si="4"/>
        <v>3.50</v>
      </c>
      <c r="V23" s="63">
        <v>33.5</v>
      </c>
      <c r="W23" s="63">
        <v>42.5</v>
      </c>
      <c r="X23" s="92">
        <f t="shared" si="5"/>
        <v>76</v>
      </c>
      <c r="Y23" s="63" t="str">
        <f t="shared" ref="Y23:Y39" si="17">IF(X23&gt;=80,"A+",IF(X23&gt;=75,"A",IF(X23&gt;=70,"A-",IF(X23&gt;=65,"B+",IF(X23&gt;=60,"B",IF(X23&gt;=55,"B-",IF(X23&gt;=50,"C+",IF(X23&gt;=45,"C",IF(X23&gt;=40,"C-","D")))))))))</f>
        <v>A</v>
      </c>
      <c r="Z23" s="63" t="str">
        <f t="shared" si="6"/>
        <v>3.75</v>
      </c>
      <c r="AA23" s="100">
        <v>28</v>
      </c>
      <c r="AB23" s="63">
        <v>34.5</v>
      </c>
      <c r="AC23" s="92">
        <f t="shared" si="7"/>
        <v>62.5</v>
      </c>
      <c r="AD23" s="63" t="str">
        <f t="shared" si="8"/>
        <v>B</v>
      </c>
      <c r="AE23" s="63" t="str">
        <f t="shared" si="9"/>
        <v>3.00</v>
      </c>
      <c r="AF23" s="63">
        <v>32.5</v>
      </c>
      <c r="AG23" s="100">
        <v>40</v>
      </c>
      <c r="AH23" s="92">
        <f t="shared" si="10"/>
        <v>72.5</v>
      </c>
      <c r="AI23" s="63" t="str">
        <f t="shared" si="11"/>
        <v>A-</v>
      </c>
      <c r="AJ23" s="63" t="str">
        <f t="shared" si="12"/>
        <v>3.50</v>
      </c>
      <c r="AK23" s="64">
        <v>19</v>
      </c>
      <c r="AL23" s="64">
        <v>18</v>
      </c>
      <c r="AM23" s="92"/>
      <c r="AN23" s="92">
        <f t="shared" ref="AN23:AN39" si="18">(K23*3+P23*6+U23*3+Z23*1.5+AE23*3+AJ23*1.5)/AL23</f>
        <v>3.5208333333333335</v>
      </c>
      <c r="AO23" s="92"/>
      <c r="AP23" s="65"/>
      <c r="AQ23" s="90">
        <f t="shared" si="13"/>
        <v>0</v>
      </c>
      <c r="AR23" s="106"/>
      <c r="AS23" s="8"/>
    </row>
    <row r="24" spans="1:45" ht="51" customHeight="1">
      <c r="A24" s="90">
        <v>4</v>
      </c>
      <c r="B24" s="82"/>
      <c r="C24" s="82"/>
      <c r="D24" s="90"/>
      <c r="E24" s="90" t="s">
        <v>63</v>
      </c>
      <c r="F24" s="83"/>
      <c r="G24" s="63">
        <v>33</v>
      </c>
      <c r="H24" s="63">
        <v>33.333333333333336</v>
      </c>
      <c r="I24" s="92">
        <f t="shared" si="0"/>
        <v>66.333333333333343</v>
      </c>
      <c r="J24" s="63" t="str">
        <f t="shared" si="14"/>
        <v>B+</v>
      </c>
      <c r="K24" s="63" t="str">
        <f t="shared" si="15"/>
        <v>3.25</v>
      </c>
      <c r="L24" s="63">
        <v>34</v>
      </c>
      <c r="M24" s="63">
        <v>31</v>
      </c>
      <c r="N24" s="92">
        <f t="shared" si="1"/>
        <v>65</v>
      </c>
      <c r="O24" s="63" t="str">
        <f t="shared" ref="O24:O39" si="19">IF(N24&gt;=80,"A+",IF(N24&gt;=75,"A",IF(N24&gt;=70,"A-",IF(N24&gt;=65,"B+",IF(N24&gt;=60,"B",IF(N24&gt;=55,"B-",IF(N24&gt;=50,"C+",IF(N24&gt;=45,"C",IF(N24&gt;=40,"C-","D")))))))))</f>
        <v>B+</v>
      </c>
      <c r="P24" s="63" t="str">
        <f t="shared" si="2"/>
        <v>3.25</v>
      </c>
      <c r="Q24" s="63">
        <v>32.5</v>
      </c>
      <c r="R24" s="63">
        <v>35.5</v>
      </c>
      <c r="S24" s="92">
        <f t="shared" si="3"/>
        <v>68</v>
      </c>
      <c r="T24" s="63" t="str">
        <f t="shared" si="16"/>
        <v>B+</v>
      </c>
      <c r="U24" s="63" t="str">
        <f t="shared" si="4"/>
        <v>3.25</v>
      </c>
      <c r="V24" s="63">
        <v>33</v>
      </c>
      <c r="W24" s="63">
        <v>37</v>
      </c>
      <c r="X24" s="92">
        <f t="shared" si="5"/>
        <v>70</v>
      </c>
      <c r="Y24" s="63" t="str">
        <f t="shared" si="17"/>
        <v>A-</v>
      </c>
      <c r="Z24" s="63" t="str">
        <f t="shared" si="6"/>
        <v>3.50</v>
      </c>
      <c r="AA24" s="100">
        <v>28</v>
      </c>
      <c r="AB24" s="63">
        <v>34.5</v>
      </c>
      <c r="AC24" s="92">
        <f t="shared" si="7"/>
        <v>62.5</v>
      </c>
      <c r="AD24" s="63" t="str">
        <f t="shared" si="8"/>
        <v>B</v>
      </c>
      <c r="AE24" s="63" t="str">
        <f t="shared" si="9"/>
        <v>3.00</v>
      </c>
      <c r="AF24" s="63">
        <v>32.5</v>
      </c>
      <c r="AG24" s="100">
        <v>36</v>
      </c>
      <c r="AH24" s="92">
        <f t="shared" si="10"/>
        <v>68.5</v>
      </c>
      <c r="AI24" s="63" t="str">
        <f t="shared" si="11"/>
        <v>B+</v>
      </c>
      <c r="AJ24" s="63" t="str">
        <f t="shared" si="12"/>
        <v>3.25</v>
      </c>
      <c r="AK24" s="64" t="s">
        <v>126</v>
      </c>
      <c r="AL24" s="64">
        <v>18</v>
      </c>
      <c r="AM24" s="92"/>
      <c r="AN24" s="92">
        <f t="shared" si="18"/>
        <v>3.2291666666666665</v>
      </c>
      <c r="AO24" s="92"/>
      <c r="AP24" s="110"/>
      <c r="AQ24" s="90">
        <f t="shared" si="13"/>
        <v>0</v>
      </c>
      <c r="AR24" s="106"/>
      <c r="AS24" s="8"/>
    </row>
    <row r="25" spans="1:45" ht="51" customHeight="1">
      <c r="A25" s="46">
        <v>5</v>
      </c>
      <c r="B25" s="82"/>
      <c r="C25" s="82"/>
      <c r="D25" s="90"/>
      <c r="E25" s="90" t="s">
        <v>64</v>
      </c>
      <c r="F25" s="83"/>
      <c r="G25" s="63">
        <v>32</v>
      </c>
      <c r="H25" s="63">
        <v>30.333333333333332</v>
      </c>
      <c r="I25" s="92">
        <f t="shared" si="0"/>
        <v>62.333333333333329</v>
      </c>
      <c r="J25" s="63" t="str">
        <f t="shared" si="14"/>
        <v>B</v>
      </c>
      <c r="K25" s="63" t="str">
        <f t="shared" si="15"/>
        <v>3.00</v>
      </c>
      <c r="L25" s="63">
        <v>31</v>
      </c>
      <c r="M25" s="63">
        <v>29</v>
      </c>
      <c r="N25" s="92">
        <f t="shared" si="1"/>
        <v>60</v>
      </c>
      <c r="O25" s="63" t="str">
        <f t="shared" si="19"/>
        <v>B</v>
      </c>
      <c r="P25" s="63" t="str">
        <f t="shared" si="2"/>
        <v>3.00</v>
      </c>
      <c r="Q25" s="63">
        <v>31.25</v>
      </c>
      <c r="R25" s="63">
        <v>34</v>
      </c>
      <c r="S25" s="92">
        <f t="shared" si="3"/>
        <v>65.25</v>
      </c>
      <c r="T25" s="63" t="str">
        <f t="shared" si="16"/>
        <v>B+</v>
      </c>
      <c r="U25" s="63" t="str">
        <f t="shared" si="4"/>
        <v>3.25</v>
      </c>
      <c r="V25" s="63">
        <v>32.25</v>
      </c>
      <c r="W25" s="63">
        <v>40</v>
      </c>
      <c r="X25" s="92">
        <f t="shared" si="5"/>
        <v>72.25</v>
      </c>
      <c r="Y25" s="63" t="str">
        <f t="shared" si="17"/>
        <v>A-</v>
      </c>
      <c r="Z25" s="63" t="str">
        <f t="shared" si="6"/>
        <v>3.50</v>
      </c>
      <c r="AA25" s="100">
        <v>29.5</v>
      </c>
      <c r="AB25" s="63">
        <v>44.5</v>
      </c>
      <c r="AC25" s="92">
        <f t="shared" si="7"/>
        <v>74</v>
      </c>
      <c r="AD25" s="63" t="str">
        <f t="shared" si="8"/>
        <v>A-</v>
      </c>
      <c r="AE25" s="63" t="str">
        <f t="shared" si="9"/>
        <v>3.50</v>
      </c>
      <c r="AF25" s="63">
        <v>35</v>
      </c>
      <c r="AG25" s="100">
        <v>37.5</v>
      </c>
      <c r="AH25" s="92">
        <f t="shared" si="10"/>
        <v>72.5</v>
      </c>
      <c r="AI25" s="63" t="str">
        <f t="shared" si="11"/>
        <v>A-</v>
      </c>
      <c r="AJ25" s="63" t="str">
        <f t="shared" si="12"/>
        <v>3.50</v>
      </c>
      <c r="AK25" s="64">
        <v>20</v>
      </c>
      <c r="AL25" s="64">
        <v>18</v>
      </c>
      <c r="AM25" s="92"/>
      <c r="AN25" s="92">
        <f t="shared" si="18"/>
        <v>3.2083333333333335</v>
      </c>
      <c r="AO25" s="92"/>
      <c r="AP25" s="65"/>
      <c r="AQ25" s="90">
        <f t="shared" si="13"/>
        <v>0</v>
      </c>
      <c r="AR25" s="106"/>
      <c r="AS25" s="8"/>
    </row>
    <row r="26" spans="1:45" ht="51" customHeight="1">
      <c r="A26" s="90">
        <v>6</v>
      </c>
      <c r="B26" s="82"/>
      <c r="C26" s="82"/>
      <c r="D26" s="90"/>
      <c r="E26" s="90" t="s">
        <v>65</v>
      </c>
      <c r="F26" s="83"/>
      <c r="G26" s="63">
        <v>36</v>
      </c>
      <c r="H26" s="63">
        <v>44</v>
      </c>
      <c r="I26" s="92">
        <f t="shared" si="0"/>
        <v>80</v>
      </c>
      <c r="J26" s="63" t="str">
        <f t="shared" si="14"/>
        <v>A+</v>
      </c>
      <c r="K26" s="63" t="str">
        <f t="shared" si="15"/>
        <v>4.00</v>
      </c>
      <c r="L26" s="63">
        <v>33</v>
      </c>
      <c r="M26" s="63">
        <v>44</v>
      </c>
      <c r="N26" s="92">
        <f t="shared" si="1"/>
        <v>77</v>
      </c>
      <c r="O26" s="63" t="str">
        <f t="shared" si="19"/>
        <v>A</v>
      </c>
      <c r="P26" s="63" t="str">
        <f t="shared" si="2"/>
        <v>3.75</v>
      </c>
      <c r="Q26" s="63">
        <v>35.75</v>
      </c>
      <c r="R26" s="63">
        <v>49</v>
      </c>
      <c r="S26" s="92">
        <f t="shared" si="3"/>
        <v>84.75</v>
      </c>
      <c r="T26" s="63" t="str">
        <f t="shared" si="16"/>
        <v>A+</v>
      </c>
      <c r="U26" s="63" t="str">
        <f t="shared" si="4"/>
        <v>4.00</v>
      </c>
      <c r="V26" s="63">
        <v>35.75</v>
      </c>
      <c r="W26" s="63">
        <v>46</v>
      </c>
      <c r="X26" s="92">
        <f t="shared" si="5"/>
        <v>81.75</v>
      </c>
      <c r="Y26" s="63" t="str">
        <f t="shared" si="17"/>
        <v>A+</v>
      </c>
      <c r="Z26" s="63" t="str">
        <f t="shared" si="6"/>
        <v>4.00</v>
      </c>
      <c r="AA26" s="100">
        <v>34.5</v>
      </c>
      <c r="AB26" s="63">
        <v>45.5</v>
      </c>
      <c r="AC26" s="92">
        <f t="shared" si="7"/>
        <v>80</v>
      </c>
      <c r="AD26" s="63" t="str">
        <f t="shared" si="8"/>
        <v>A+</v>
      </c>
      <c r="AE26" s="63" t="str">
        <f t="shared" si="9"/>
        <v>4.00</v>
      </c>
      <c r="AF26" s="63">
        <v>35</v>
      </c>
      <c r="AG26" s="100">
        <v>40.5</v>
      </c>
      <c r="AH26" s="92">
        <f t="shared" si="10"/>
        <v>75.5</v>
      </c>
      <c r="AI26" s="63" t="str">
        <f t="shared" si="11"/>
        <v>A</v>
      </c>
      <c r="AJ26" s="63" t="str">
        <f t="shared" si="12"/>
        <v>3.75</v>
      </c>
      <c r="AK26" s="64" t="s">
        <v>126</v>
      </c>
      <c r="AL26" s="64">
        <v>18</v>
      </c>
      <c r="AM26" s="92"/>
      <c r="AN26" s="92">
        <f t="shared" si="18"/>
        <v>3.8958333333333335</v>
      </c>
      <c r="AO26" s="92"/>
      <c r="AP26" s="65"/>
      <c r="AQ26" s="90">
        <f t="shared" si="13"/>
        <v>0</v>
      </c>
      <c r="AR26" s="106"/>
      <c r="AS26" s="8"/>
    </row>
    <row r="27" spans="1:45" ht="51" customHeight="1">
      <c r="A27" s="46">
        <v>7</v>
      </c>
      <c r="B27" s="82"/>
      <c r="C27" s="82"/>
      <c r="D27" s="90"/>
      <c r="E27" s="90" t="s">
        <v>66</v>
      </c>
      <c r="F27" s="83"/>
      <c r="G27" s="63">
        <v>32.5</v>
      </c>
      <c r="H27" s="63">
        <v>36.5</v>
      </c>
      <c r="I27" s="92">
        <f t="shared" si="0"/>
        <v>69</v>
      </c>
      <c r="J27" s="63" t="str">
        <f t="shared" si="14"/>
        <v>B+</v>
      </c>
      <c r="K27" s="63" t="str">
        <f t="shared" si="15"/>
        <v>3.25</v>
      </c>
      <c r="L27" s="63">
        <v>33</v>
      </c>
      <c r="M27" s="63">
        <v>42</v>
      </c>
      <c r="N27" s="92">
        <f t="shared" si="1"/>
        <v>75</v>
      </c>
      <c r="O27" s="63" t="str">
        <f t="shared" si="19"/>
        <v>A</v>
      </c>
      <c r="P27" s="63" t="str">
        <f t="shared" si="2"/>
        <v>3.75</v>
      </c>
      <c r="Q27" s="63">
        <v>32.25</v>
      </c>
      <c r="R27" s="63">
        <v>41</v>
      </c>
      <c r="S27" s="92">
        <f t="shared" si="3"/>
        <v>73.25</v>
      </c>
      <c r="T27" s="63" t="str">
        <f t="shared" si="16"/>
        <v>A-</v>
      </c>
      <c r="U27" s="63" t="str">
        <f t="shared" si="4"/>
        <v>3.50</v>
      </c>
      <c r="V27" s="63">
        <v>32.5</v>
      </c>
      <c r="W27" s="63">
        <v>43</v>
      </c>
      <c r="X27" s="92">
        <f t="shared" si="5"/>
        <v>75.5</v>
      </c>
      <c r="Y27" s="63" t="str">
        <f t="shared" si="17"/>
        <v>A</v>
      </c>
      <c r="Z27" s="63" t="str">
        <f t="shared" si="6"/>
        <v>3.75</v>
      </c>
      <c r="AA27" s="100">
        <v>32.5</v>
      </c>
      <c r="AB27" s="63">
        <v>40.5</v>
      </c>
      <c r="AC27" s="92">
        <f t="shared" si="7"/>
        <v>73</v>
      </c>
      <c r="AD27" s="63" t="str">
        <f t="shared" si="8"/>
        <v>A-</v>
      </c>
      <c r="AE27" s="63" t="str">
        <f t="shared" si="9"/>
        <v>3.50</v>
      </c>
      <c r="AF27" s="63">
        <v>34.5</v>
      </c>
      <c r="AG27" s="100">
        <v>39</v>
      </c>
      <c r="AH27" s="92">
        <f t="shared" si="10"/>
        <v>73.5</v>
      </c>
      <c r="AI27" s="63" t="str">
        <f t="shared" si="11"/>
        <v>A-</v>
      </c>
      <c r="AJ27" s="63" t="str">
        <f t="shared" si="12"/>
        <v>3.50</v>
      </c>
      <c r="AK27" s="64">
        <v>21</v>
      </c>
      <c r="AL27" s="64">
        <v>18</v>
      </c>
      <c r="AM27" s="92"/>
      <c r="AN27" s="92">
        <f t="shared" si="18"/>
        <v>3.5625</v>
      </c>
      <c r="AO27" s="92"/>
      <c r="AP27" s="65"/>
      <c r="AQ27" s="90">
        <f t="shared" si="13"/>
        <v>0</v>
      </c>
      <c r="AR27" s="106"/>
      <c r="AS27" s="8"/>
    </row>
    <row r="28" spans="1:45" ht="51" customHeight="1">
      <c r="A28" s="90">
        <v>8</v>
      </c>
      <c r="B28" s="82"/>
      <c r="C28" s="82"/>
      <c r="D28" s="90"/>
      <c r="E28" s="90" t="s">
        <v>67</v>
      </c>
      <c r="F28" s="83"/>
      <c r="G28" s="63">
        <v>36</v>
      </c>
      <c r="H28" s="63">
        <v>40.666666666666664</v>
      </c>
      <c r="I28" s="92">
        <f t="shared" si="0"/>
        <v>76.666666666666657</v>
      </c>
      <c r="J28" s="63" t="str">
        <f t="shared" si="14"/>
        <v>A</v>
      </c>
      <c r="K28" s="63" t="str">
        <f t="shared" si="15"/>
        <v>3.75</v>
      </c>
      <c r="L28" s="63">
        <v>36</v>
      </c>
      <c r="M28" s="63">
        <v>52</v>
      </c>
      <c r="N28" s="92">
        <f t="shared" si="1"/>
        <v>88</v>
      </c>
      <c r="O28" s="63" t="str">
        <f t="shared" si="19"/>
        <v>A+</v>
      </c>
      <c r="P28" s="63" t="str">
        <f t="shared" si="2"/>
        <v>4.00</v>
      </c>
      <c r="Q28" s="63">
        <v>33.5</v>
      </c>
      <c r="R28" s="63">
        <v>46.5</v>
      </c>
      <c r="S28" s="92">
        <f t="shared" si="3"/>
        <v>80</v>
      </c>
      <c r="T28" s="63" t="str">
        <f t="shared" si="16"/>
        <v>A+</v>
      </c>
      <c r="U28" s="63" t="str">
        <f t="shared" si="4"/>
        <v>4.00</v>
      </c>
      <c r="V28" s="63">
        <v>34.5</v>
      </c>
      <c r="W28" s="63">
        <v>42.5</v>
      </c>
      <c r="X28" s="92">
        <f t="shared" si="5"/>
        <v>77</v>
      </c>
      <c r="Y28" s="63" t="str">
        <f t="shared" si="17"/>
        <v>A</v>
      </c>
      <c r="Z28" s="63" t="str">
        <f t="shared" si="6"/>
        <v>3.75</v>
      </c>
      <c r="AA28" s="100">
        <v>31</v>
      </c>
      <c r="AB28" s="63">
        <v>41</v>
      </c>
      <c r="AC28" s="92">
        <f t="shared" si="7"/>
        <v>72</v>
      </c>
      <c r="AD28" s="63" t="str">
        <f t="shared" si="8"/>
        <v>A-</v>
      </c>
      <c r="AE28" s="63" t="str">
        <f t="shared" si="9"/>
        <v>3.50</v>
      </c>
      <c r="AF28" s="63">
        <v>34</v>
      </c>
      <c r="AG28" s="100">
        <v>44</v>
      </c>
      <c r="AH28" s="92">
        <f t="shared" si="10"/>
        <v>78</v>
      </c>
      <c r="AI28" s="63" t="str">
        <f t="shared" si="11"/>
        <v>A</v>
      </c>
      <c r="AJ28" s="63" t="str">
        <f t="shared" si="12"/>
        <v>3.75</v>
      </c>
      <c r="AK28" s="64" t="s">
        <v>126</v>
      </c>
      <c r="AL28" s="64">
        <v>18</v>
      </c>
      <c r="AM28" s="92"/>
      <c r="AN28" s="92">
        <f t="shared" si="18"/>
        <v>3.8333333333333335</v>
      </c>
      <c r="AO28" s="92"/>
      <c r="AP28" s="65"/>
      <c r="AQ28" s="90">
        <f t="shared" si="13"/>
        <v>0</v>
      </c>
      <c r="AR28" s="106"/>
      <c r="AS28" s="8"/>
    </row>
    <row r="29" spans="1:45" ht="51" customHeight="1">
      <c r="A29" s="46">
        <v>9</v>
      </c>
      <c r="B29" s="82"/>
      <c r="C29" s="82"/>
      <c r="D29" s="90"/>
      <c r="E29" s="90" t="s">
        <v>68</v>
      </c>
      <c r="F29" s="83"/>
      <c r="G29" s="63">
        <v>31.5</v>
      </c>
      <c r="H29" s="63">
        <v>38.166666666666664</v>
      </c>
      <c r="I29" s="92">
        <f t="shared" si="0"/>
        <v>69.666666666666657</v>
      </c>
      <c r="J29" s="63" t="str">
        <f t="shared" si="14"/>
        <v>B+</v>
      </c>
      <c r="K29" s="63" t="str">
        <f t="shared" si="15"/>
        <v>3.25</v>
      </c>
      <c r="L29" s="63">
        <v>34.5</v>
      </c>
      <c r="M29" s="63">
        <v>46.5</v>
      </c>
      <c r="N29" s="92">
        <f t="shared" si="1"/>
        <v>81</v>
      </c>
      <c r="O29" s="63" t="str">
        <f t="shared" si="19"/>
        <v>A+</v>
      </c>
      <c r="P29" s="63" t="str">
        <f t="shared" si="2"/>
        <v>4.00</v>
      </c>
      <c r="Q29" s="63">
        <v>30.5</v>
      </c>
      <c r="R29" s="63">
        <v>42</v>
      </c>
      <c r="S29" s="92">
        <f t="shared" si="3"/>
        <v>72.5</v>
      </c>
      <c r="T29" s="63" t="str">
        <f t="shared" si="16"/>
        <v>A-</v>
      </c>
      <c r="U29" s="63" t="str">
        <f t="shared" si="4"/>
        <v>3.50</v>
      </c>
      <c r="V29" s="63">
        <v>33.5</v>
      </c>
      <c r="W29" s="63">
        <v>41.5</v>
      </c>
      <c r="X29" s="92">
        <f t="shared" si="5"/>
        <v>75</v>
      </c>
      <c r="Y29" s="63" t="str">
        <f t="shared" si="17"/>
        <v>A</v>
      </c>
      <c r="Z29" s="63" t="str">
        <f t="shared" si="6"/>
        <v>3.75</v>
      </c>
      <c r="AA29" s="100">
        <v>29.5</v>
      </c>
      <c r="AB29" s="63">
        <v>37.5</v>
      </c>
      <c r="AC29" s="92">
        <f t="shared" si="7"/>
        <v>67</v>
      </c>
      <c r="AD29" s="63" t="str">
        <f t="shared" si="8"/>
        <v>B+</v>
      </c>
      <c r="AE29" s="63" t="str">
        <f t="shared" si="9"/>
        <v>3.25</v>
      </c>
      <c r="AF29" s="63">
        <v>31</v>
      </c>
      <c r="AG29" s="100">
        <v>42.5</v>
      </c>
      <c r="AH29" s="92">
        <f t="shared" si="10"/>
        <v>73.5</v>
      </c>
      <c r="AI29" s="63" t="str">
        <f t="shared" si="11"/>
        <v>A-</v>
      </c>
      <c r="AJ29" s="63" t="str">
        <f t="shared" si="12"/>
        <v>3.50</v>
      </c>
      <c r="AK29" s="64">
        <v>22</v>
      </c>
      <c r="AL29" s="64">
        <v>18</v>
      </c>
      <c r="AM29" s="92"/>
      <c r="AN29" s="92">
        <f t="shared" si="18"/>
        <v>3.6041666666666665</v>
      </c>
      <c r="AO29" s="92"/>
      <c r="AP29" s="65"/>
      <c r="AQ29" s="90">
        <f t="shared" si="13"/>
        <v>0</v>
      </c>
      <c r="AR29" s="106"/>
      <c r="AS29" s="8"/>
    </row>
    <row r="30" spans="1:45" ht="51" customHeight="1">
      <c r="A30" s="90">
        <v>10</v>
      </c>
      <c r="B30" s="82"/>
      <c r="C30" s="82"/>
      <c r="D30" s="90"/>
      <c r="E30" s="90" t="s">
        <v>69</v>
      </c>
      <c r="F30" s="83"/>
      <c r="G30" s="63">
        <v>33.5</v>
      </c>
      <c r="H30" s="63">
        <v>30.5</v>
      </c>
      <c r="I30" s="92">
        <f t="shared" si="0"/>
        <v>64</v>
      </c>
      <c r="J30" s="63" t="str">
        <f t="shared" si="14"/>
        <v>B</v>
      </c>
      <c r="K30" s="63" t="str">
        <f t="shared" si="15"/>
        <v>3.00</v>
      </c>
      <c r="L30" s="63">
        <v>29</v>
      </c>
      <c r="M30" s="63">
        <v>28</v>
      </c>
      <c r="N30" s="92">
        <f t="shared" si="1"/>
        <v>57</v>
      </c>
      <c r="O30" s="63" t="str">
        <f t="shared" si="19"/>
        <v>B-</v>
      </c>
      <c r="P30" s="63" t="str">
        <f t="shared" si="2"/>
        <v>2.75</v>
      </c>
      <c r="Q30" s="63">
        <v>29</v>
      </c>
      <c r="R30" s="63">
        <v>34.5</v>
      </c>
      <c r="S30" s="92">
        <f t="shared" si="3"/>
        <v>63.5</v>
      </c>
      <c r="T30" s="63" t="str">
        <f t="shared" si="16"/>
        <v>B</v>
      </c>
      <c r="U30" s="63" t="str">
        <f t="shared" si="4"/>
        <v>3.00</v>
      </c>
      <c r="V30" s="63">
        <v>30.75</v>
      </c>
      <c r="W30" s="63">
        <v>31.5</v>
      </c>
      <c r="X30" s="92">
        <f t="shared" si="5"/>
        <v>62.25</v>
      </c>
      <c r="Y30" s="63" t="str">
        <f t="shared" si="17"/>
        <v>B</v>
      </c>
      <c r="Z30" s="63" t="str">
        <f t="shared" si="6"/>
        <v>3.00</v>
      </c>
      <c r="AA30" s="100">
        <v>27</v>
      </c>
      <c r="AB30" s="63">
        <v>35</v>
      </c>
      <c r="AC30" s="92">
        <f t="shared" si="7"/>
        <v>62</v>
      </c>
      <c r="AD30" s="63" t="str">
        <f t="shared" si="8"/>
        <v>B</v>
      </c>
      <c r="AE30" s="63" t="str">
        <f t="shared" si="9"/>
        <v>3.00</v>
      </c>
      <c r="AF30" s="63">
        <v>31</v>
      </c>
      <c r="AG30" s="100">
        <v>37</v>
      </c>
      <c r="AH30" s="92">
        <f t="shared" si="10"/>
        <v>68</v>
      </c>
      <c r="AI30" s="63" t="str">
        <f t="shared" si="11"/>
        <v>B+</v>
      </c>
      <c r="AJ30" s="63" t="str">
        <f t="shared" si="12"/>
        <v>3.25</v>
      </c>
      <c r="AK30" s="64" t="s">
        <v>126</v>
      </c>
      <c r="AL30" s="64">
        <v>18</v>
      </c>
      <c r="AM30" s="92"/>
      <c r="AN30" s="92">
        <f t="shared" si="18"/>
        <v>2.9375</v>
      </c>
      <c r="AO30" s="92"/>
      <c r="AP30" s="65"/>
      <c r="AQ30" s="90">
        <f t="shared" si="13"/>
        <v>0</v>
      </c>
      <c r="AR30" s="106"/>
      <c r="AS30" s="8"/>
    </row>
    <row r="31" spans="1:45" ht="51" customHeight="1">
      <c r="A31" s="46">
        <v>11</v>
      </c>
      <c r="B31" s="82"/>
      <c r="C31" s="82"/>
      <c r="D31" s="90"/>
      <c r="E31" s="90" t="s">
        <v>70</v>
      </c>
      <c r="F31" s="83"/>
      <c r="G31" s="63">
        <v>38</v>
      </c>
      <c r="H31" s="63">
        <v>45.666666666666664</v>
      </c>
      <c r="I31" s="92">
        <f t="shared" si="0"/>
        <v>83.666666666666657</v>
      </c>
      <c r="J31" s="63" t="str">
        <f t="shared" si="14"/>
        <v>A+</v>
      </c>
      <c r="K31" s="63" t="str">
        <f t="shared" si="15"/>
        <v>4.00</v>
      </c>
      <c r="L31" s="63">
        <v>37.5</v>
      </c>
      <c r="M31" s="63">
        <v>48</v>
      </c>
      <c r="N31" s="92">
        <f t="shared" si="1"/>
        <v>85.5</v>
      </c>
      <c r="O31" s="63" t="str">
        <f t="shared" si="19"/>
        <v>A+</v>
      </c>
      <c r="P31" s="63" t="str">
        <f t="shared" si="2"/>
        <v>4.00</v>
      </c>
      <c r="Q31" s="63">
        <v>35.25</v>
      </c>
      <c r="R31" s="63">
        <v>48</v>
      </c>
      <c r="S31" s="92">
        <f t="shared" si="3"/>
        <v>83.25</v>
      </c>
      <c r="T31" s="63" t="str">
        <f t="shared" si="16"/>
        <v>A+</v>
      </c>
      <c r="U31" s="63" t="str">
        <f t="shared" si="4"/>
        <v>4.00</v>
      </c>
      <c r="V31" s="63">
        <v>37.5</v>
      </c>
      <c r="W31" s="63">
        <v>51</v>
      </c>
      <c r="X31" s="92">
        <f t="shared" si="5"/>
        <v>88.5</v>
      </c>
      <c r="Y31" s="63" t="str">
        <f t="shared" si="17"/>
        <v>A+</v>
      </c>
      <c r="Z31" s="63" t="str">
        <f t="shared" si="6"/>
        <v>4.00</v>
      </c>
      <c r="AA31" s="100">
        <v>36</v>
      </c>
      <c r="AB31" s="63">
        <v>48</v>
      </c>
      <c r="AC31" s="92">
        <f t="shared" si="7"/>
        <v>84</v>
      </c>
      <c r="AD31" s="63" t="str">
        <f t="shared" si="8"/>
        <v>A+</v>
      </c>
      <c r="AE31" s="63" t="str">
        <f t="shared" si="9"/>
        <v>4.00</v>
      </c>
      <c r="AF31" s="63">
        <v>34</v>
      </c>
      <c r="AG31" s="100">
        <v>50.5</v>
      </c>
      <c r="AH31" s="92">
        <f t="shared" si="10"/>
        <v>84.5</v>
      </c>
      <c r="AI31" s="63" t="str">
        <f t="shared" si="11"/>
        <v>A+</v>
      </c>
      <c r="AJ31" s="63" t="str">
        <f t="shared" si="12"/>
        <v>4.00</v>
      </c>
      <c r="AK31" s="64">
        <v>23</v>
      </c>
      <c r="AL31" s="64">
        <v>18</v>
      </c>
      <c r="AM31" s="92"/>
      <c r="AN31" s="92">
        <f t="shared" si="18"/>
        <v>4</v>
      </c>
      <c r="AO31" s="92"/>
      <c r="AP31" s="65"/>
      <c r="AQ31" s="90">
        <f t="shared" si="13"/>
        <v>0</v>
      </c>
      <c r="AR31" s="106"/>
      <c r="AS31" s="8"/>
    </row>
    <row r="32" spans="1:45" ht="51" customHeight="1">
      <c r="A32" s="90">
        <v>12</v>
      </c>
      <c r="B32" s="82"/>
      <c r="C32" s="82"/>
      <c r="D32" s="90"/>
      <c r="E32" s="90" t="s">
        <v>71</v>
      </c>
      <c r="F32" s="83"/>
      <c r="G32" s="63">
        <v>35.5</v>
      </c>
      <c r="H32" s="63">
        <v>39.166666666666664</v>
      </c>
      <c r="I32" s="92">
        <f t="shared" si="0"/>
        <v>74.666666666666657</v>
      </c>
      <c r="J32" s="63" t="str">
        <f t="shared" si="14"/>
        <v>A-</v>
      </c>
      <c r="K32" s="63" t="str">
        <f t="shared" si="15"/>
        <v>3.50</v>
      </c>
      <c r="L32" s="63">
        <v>36</v>
      </c>
      <c r="M32" s="63">
        <v>47.5</v>
      </c>
      <c r="N32" s="92">
        <f t="shared" si="1"/>
        <v>83.5</v>
      </c>
      <c r="O32" s="63" t="str">
        <f t="shared" si="19"/>
        <v>A+</v>
      </c>
      <c r="P32" s="63" t="str">
        <f t="shared" si="2"/>
        <v>4.00</v>
      </c>
      <c r="Q32" s="63">
        <v>36</v>
      </c>
      <c r="R32" s="63">
        <v>48.5</v>
      </c>
      <c r="S32" s="92">
        <f t="shared" si="3"/>
        <v>84.5</v>
      </c>
      <c r="T32" s="63" t="str">
        <f t="shared" si="16"/>
        <v>A+</v>
      </c>
      <c r="U32" s="63" t="str">
        <f t="shared" si="4"/>
        <v>4.00</v>
      </c>
      <c r="V32" s="63">
        <v>35.25</v>
      </c>
      <c r="W32" s="63">
        <v>45.5</v>
      </c>
      <c r="X32" s="92">
        <f t="shared" si="5"/>
        <v>80.75</v>
      </c>
      <c r="Y32" s="63" t="str">
        <f t="shared" si="17"/>
        <v>A+</v>
      </c>
      <c r="Z32" s="63" t="str">
        <f t="shared" si="6"/>
        <v>4.00</v>
      </c>
      <c r="AA32" s="100">
        <v>32.5</v>
      </c>
      <c r="AB32" s="63">
        <v>44</v>
      </c>
      <c r="AC32" s="92">
        <f t="shared" si="7"/>
        <v>76.5</v>
      </c>
      <c r="AD32" s="63" t="str">
        <f t="shared" si="8"/>
        <v>A</v>
      </c>
      <c r="AE32" s="63" t="str">
        <f t="shared" si="9"/>
        <v>3.75</v>
      </c>
      <c r="AF32" s="63">
        <v>35</v>
      </c>
      <c r="AG32" s="100">
        <v>47</v>
      </c>
      <c r="AH32" s="92">
        <f t="shared" si="10"/>
        <v>82</v>
      </c>
      <c r="AI32" s="63" t="str">
        <f t="shared" si="11"/>
        <v>A+</v>
      </c>
      <c r="AJ32" s="63" t="str">
        <f t="shared" si="12"/>
        <v>4.00</v>
      </c>
      <c r="AK32" s="64" t="s">
        <v>126</v>
      </c>
      <c r="AL32" s="64">
        <v>18</v>
      </c>
      <c r="AM32" s="92"/>
      <c r="AN32" s="92">
        <f t="shared" si="18"/>
        <v>3.875</v>
      </c>
      <c r="AO32" s="92"/>
      <c r="AP32" s="65"/>
      <c r="AQ32" s="90">
        <f t="shared" si="13"/>
        <v>0</v>
      </c>
      <c r="AR32" s="106"/>
      <c r="AS32" s="8"/>
    </row>
    <row r="33" spans="1:67" ht="51" customHeight="1">
      <c r="A33" s="46">
        <v>13</v>
      </c>
      <c r="B33" s="82"/>
      <c r="C33" s="82"/>
      <c r="D33" s="90"/>
      <c r="E33" s="90" t="s">
        <v>72</v>
      </c>
      <c r="F33" s="83"/>
      <c r="G33" s="63">
        <v>34</v>
      </c>
      <c r="H33" s="63">
        <v>41.666666666666664</v>
      </c>
      <c r="I33" s="92">
        <f t="shared" si="0"/>
        <v>75.666666666666657</v>
      </c>
      <c r="J33" s="63" t="str">
        <f t="shared" si="14"/>
        <v>A</v>
      </c>
      <c r="K33" s="63" t="str">
        <f t="shared" si="15"/>
        <v>3.75</v>
      </c>
      <c r="L33" s="63">
        <v>34</v>
      </c>
      <c r="M33" s="63">
        <v>31</v>
      </c>
      <c r="N33" s="92">
        <f t="shared" si="1"/>
        <v>65</v>
      </c>
      <c r="O33" s="63" t="str">
        <f t="shared" si="19"/>
        <v>B+</v>
      </c>
      <c r="P33" s="63" t="str">
        <f t="shared" si="2"/>
        <v>3.25</v>
      </c>
      <c r="Q33" s="63">
        <v>32.5</v>
      </c>
      <c r="R33" s="63">
        <v>40</v>
      </c>
      <c r="S33" s="92">
        <f t="shared" si="3"/>
        <v>72.5</v>
      </c>
      <c r="T33" s="63" t="str">
        <f t="shared" si="16"/>
        <v>A-</v>
      </c>
      <c r="U33" s="63" t="str">
        <f t="shared" si="4"/>
        <v>3.50</v>
      </c>
      <c r="V33" s="63">
        <v>33</v>
      </c>
      <c r="W33" s="63">
        <v>42</v>
      </c>
      <c r="X33" s="92">
        <f t="shared" si="5"/>
        <v>75</v>
      </c>
      <c r="Y33" s="63" t="str">
        <f t="shared" si="17"/>
        <v>A</v>
      </c>
      <c r="Z33" s="63" t="str">
        <f t="shared" si="6"/>
        <v>3.75</v>
      </c>
      <c r="AA33" s="100">
        <v>31</v>
      </c>
      <c r="AB33" s="63">
        <v>44.5</v>
      </c>
      <c r="AC33" s="92">
        <f t="shared" si="7"/>
        <v>75.5</v>
      </c>
      <c r="AD33" s="63" t="str">
        <f t="shared" si="8"/>
        <v>A</v>
      </c>
      <c r="AE33" s="63" t="str">
        <f t="shared" si="9"/>
        <v>3.75</v>
      </c>
      <c r="AF33" s="63">
        <v>31.5</v>
      </c>
      <c r="AG33" s="100">
        <v>39.5</v>
      </c>
      <c r="AH33" s="92">
        <f t="shared" si="10"/>
        <v>71</v>
      </c>
      <c r="AI33" s="63" t="str">
        <f t="shared" si="11"/>
        <v>A</v>
      </c>
      <c r="AJ33" s="63" t="str">
        <f t="shared" si="12"/>
        <v>3.50</v>
      </c>
      <c r="AK33" s="64">
        <v>24</v>
      </c>
      <c r="AL33" s="64">
        <v>18</v>
      </c>
      <c r="AM33" s="92"/>
      <c r="AN33" s="92">
        <f t="shared" si="18"/>
        <v>3.5208333333333335</v>
      </c>
      <c r="AO33" s="92"/>
      <c r="AP33" s="65"/>
      <c r="AQ33" s="90">
        <f t="shared" si="13"/>
        <v>0</v>
      </c>
      <c r="AR33" s="106"/>
      <c r="AS33" s="8"/>
    </row>
    <row r="34" spans="1:67" ht="51" customHeight="1">
      <c r="A34" s="90">
        <v>14</v>
      </c>
      <c r="B34" s="82"/>
      <c r="C34" s="82"/>
      <c r="D34" s="90"/>
      <c r="E34" s="90" t="s">
        <v>73</v>
      </c>
      <c r="F34" s="83"/>
      <c r="G34" s="63">
        <v>34.5</v>
      </c>
      <c r="H34" s="63">
        <v>41.833333333333336</v>
      </c>
      <c r="I34" s="92">
        <f t="shared" si="0"/>
        <v>76.333333333333343</v>
      </c>
      <c r="J34" s="63" t="str">
        <f t="shared" si="14"/>
        <v>A</v>
      </c>
      <c r="K34" s="63" t="str">
        <f t="shared" si="15"/>
        <v>3.75</v>
      </c>
      <c r="L34" s="63">
        <v>34</v>
      </c>
      <c r="M34" s="63">
        <v>31</v>
      </c>
      <c r="N34" s="92">
        <f t="shared" si="1"/>
        <v>65</v>
      </c>
      <c r="O34" s="63" t="str">
        <f t="shared" si="19"/>
        <v>B+</v>
      </c>
      <c r="P34" s="63" t="str">
        <f t="shared" si="2"/>
        <v>3.25</v>
      </c>
      <c r="Q34" s="63">
        <v>31.25</v>
      </c>
      <c r="R34" s="63">
        <v>35</v>
      </c>
      <c r="S34" s="92">
        <f t="shared" si="3"/>
        <v>66.25</v>
      </c>
      <c r="T34" s="63" t="str">
        <f t="shared" si="16"/>
        <v>B+</v>
      </c>
      <c r="U34" s="63" t="str">
        <f t="shared" si="4"/>
        <v>3.25</v>
      </c>
      <c r="V34" s="63">
        <v>33</v>
      </c>
      <c r="W34" s="63">
        <v>42</v>
      </c>
      <c r="X34" s="92">
        <f t="shared" si="5"/>
        <v>75</v>
      </c>
      <c r="Y34" s="63" t="str">
        <f t="shared" si="17"/>
        <v>A</v>
      </c>
      <c r="Z34" s="63" t="str">
        <f t="shared" si="6"/>
        <v>3.75</v>
      </c>
      <c r="AA34" s="100">
        <v>29</v>
      </c>
      <c r="AB34" s="63">
        <v>42</v>
      </c>
      <c r="AC34" s="92">
        <f t="shared" si="7"/>
        <v>71</v>
      </c>
      <c r="AD34" s="63" t="str">
        <f t="shared" si="8"/>
        <v>A-</v>
      </c>
      <c r="AE34" s="63" t="str">
        <f t="shared" si="9"/>
        <v>3.50</v>
      </c>
      <c r="AF34" s="63">
        <v>32</v>
      </c>
      <c r="AG34" s="100">
        <v>48</v>
      </c>
      <c r="AH34" s="92">
        <f t="shared" si="10"/>
        <v>80</v>
      </c>
      <c r="AI34" s="63" t="str">
        <f t="shared" si="11"/>
        <v>A+</v>
      </c>
      <c r="AJ34" s="63" t="str">
        <f t="shared" si="12"/>
        <v>4.00</v>
      </c>
      <c r="AK34" s="64" t="s">
        <v>126</v>
      </c>
      <c r="AL34" s="64">
        <v>18</v>
      </c>
      <c r="AM34" s="92"/>
      <c r="AN34" s="92">
        <f t="shared" si="18"/>
        <v>3.4791666666666665</v>
      </c>
      <c r="AO34" s="92"/>
      <c r="AP34" s="65"/>
      <c r="AQ34" s="90">
        <f t="shared" si="13"/>
        <v>0</v>
      </c>
      <c r="AR34" s="106"/>
      <c r="AS34" s="8"/>
    </row>
    <row r="35" spans="1:67" ht="51" customHeight="1">
      <c r="A35" s="46">
        <v>15</v>
      </c>
      <c r="B35" s="82"/>
      <c r="C35" s="82"/>
      <c r="D35" s="90"/>
      <c r="E35" s="90" t="s">
        <v>74</v>
      </c>
      <c r="F35" s="83"/>
      <c r="G35" s="63">
        <v>35.5</v>
      </c>
      <c r="H35" s="63">
        <v>43.5</v>
      </c>
      <c r="I35" s="92">
        <f t="shared" si="0"/>
        <v>79</v>
      </c>
      <c r="J35" s="63" t="str">
        <f t="shared" si="14"/>
        <v>A</v>
      </c>
      <c r="K35" s="63" t="str">
        <f t="shared" si="15"/>
        <v>3.75</v>
      </c>
      <c r="L35" s="63">
        <v>37.5</v>
      </c>
      <c r="M35" s="63">
        <v>54.5</v>
      </c>
      <c r="N35" s="92">
        <f t="shared" si="1"/>
        <v>92</v>
      </c>
      <c r="O35" s="63" t="str">
        <f t="shared" si="19"/>
        <v>A+</v>
      </c>
      <c r="P35" s="63" t="str">
        <f t="shared" si="2"/>
        <v>4.00</v>
      </c>
      <c r="Q35" s="63">
        <v>34.75</v>
      </c>
      <c r="R35" s="63">
        <v>44.5</v>
      </c>
      <c r="S35" s="92">
        <f t="shared" si="3"/>
        <v>79.25</v>
      </c>
      <c r="T35" s="63" t="str">
        <f t="shared" si="16"/>
        <v>A</v>
      </c>
      <c r="U35" s="63" t="str">
        <f t="shared" si="4"/>
        <v>3.75</v>
      </c>
      <c r="V35" s="63">
        <v>35.75</v>
      </c>
      <c r="W35" s="63">
        <v>48</v>
      </c>
      <c r="X35" s="92">
        <f t="shared" si="5"/>
        <v>83.75</v>
      </c>
      <c r="Y35" s="63" t="str">
        <f t="shared" si="17"/>
        <v>A+</v>
      </c>
      <c r="Z35" s="63" t="str">
        <f t="shared" si="6"/>
        <v>4.00</v>
      </c>
      <c r="AA35" s="100">
        <v>32</v>
      </c>
      <c r="AB35" s="63">
        <v>48</v>
      </c>
      <c r="AC35" s="92">
        <f t="shared" si="7"/>
        <v>80</v>
      </c>
      <c r="AD35" s="63" t="str">
        <f t="shared" si="8"/>
        <v>A+</v>
      </c>
      <c r="AE35" s="63" t="str">
        <f t="shared" si="9"/>
        <v>4.00</v>
      </c>
      <c r="AF35" s="63">
        <v>35</v>
      </c>
      <c r="AG35" s="100">
        <v>42.5</v>
      </c>
      <c r="AH35" s="92">
        <f t="shared" si="10"/>
        <v>77.5</v>
      </c>
      <c r="AI35" s="63" t="str">
        <f t="shared" si="11"/>
        <v>A</v>
      </c>
      <c r="AJ35" s="63" t="str">
        <f t="shared" si="12"/>
        <v>3.75</v>
      </c>
      <c r="AK35" s="64">
        <v>25</v>
      </c>
      <c r="AL35" s="64">
        <v>18</v>
      </c>
      <c r="AM35" s="92"/>
      <c r="AN35" s="92">
        <f t="shared" si="18"/>
        <v>3.8958333333333335</v>
      </c>
      <c r="AO35" s="92"/>
      <c r="AP35" s="65"/>
      <c r="AQ35" s="90">
        <f t="shared" si="13"/>
        <v>0</v>
      </c>
      <c r="AR35" s="106"/>
      <c r="AS35" s="8"/>
    </row>
    <row r="36" spans="1:67" ht="51" customHeight="1">
      <c r="A36" s="90">
        <v>16</v>
      </c>
      <c r="B36" s="82"/>
      <c r="C36" s="82"/>
      <c r="D36" s="90"/>
      <c r="E36" s="90" t="s">
        <v>75</v>
      </c>
      <c r="F36" s="83"/>
      <c r="G36" s="63">
        <v>36.5</v>
      </c>
      <c r="H36" s="63">
        <v>44.833333333333336</v>
      </c>
      <c r="I36" s="92">
        <f t="shared" si="0"/>
        <v>81.333333333333343</v>
      </c>
      <c r="J36" s="63" t="str">
        <f t="shared" si="14"/>
        <v>A+</v>
      </c>
      <c r="K36" s="63" t="str">
        <f t="shared" si="15"/>
        <v>4.00</v>
      </c>
      <c r="L36" s="63">
        <v>36.5</v>
      </c>
      <c r="M36" s="63">
        <v>46</v>
      </c>
      <c r="N36" s="92">
        <f t="shared" si="1"/>
        <v>82.5</v>
      </c>
      <c r="O36" s="63" t="str">
        <f t="shared" si="19"/>
        <v>A+</v>
      </c>
      <c r="P36" s="63" t="str">
        <f t="shared" si="2"/>
        <v>4.00</v>
      </c>
      <c r="Q36" s="63">
        <v>35.25</v>
      </c>
      <c r="R36" s="63">
        <v>44</v>
      </c>
      <c r="S36" s="92">
        <f t="shared" si="3"/>
        <v>79.25</v>
      </c>
      <c r="T36" s="63" t="str">
        <f t="shared" si="16"/>
        <v>A</v>
      </c>
      <c r="U36" s="63" t="str">
        <f t="shared" si="4"/>
        <v>3.75</v>
      </c>
      <c r="V36" s="63">
        <v>33.75</v>
      </c>
      <c r="W36" s="63">
        <v>44</v>
      </c>
      <c r="X36" s="92">
        <f t="shared" si="5"/>
        <v>77.75</v>
      </c>
      <c r="Y36" s="63" t="str">
        <f t="shared" si="17"/>
        <v>A</v>
      </c>
      <c r="Z36" s="63" t="str">
        <f t="shared" si="6"/>
        <v>3.75</v>
      </c>
      <c r="AA36" s="100">
        <v>34</v>
      </c>
      <c r="AB36" s="63">
        <v>42</v>
      </c>
      <c r="AC36" s="92">
        <f t="shared" si="7"/>
        <v>76</v>
      </c>
      <c r="AD36" s="63" t="str">
        <f t="shared" si="8"/>
        <v>A</v>
      </c>
      <c r="AE36" s="63" t="str">
        <f t="shared" si="9"/>
        <v>3.75</v>
      </c>
      <c r="AF36" s="63">
        <v>34</v>
      </c>
      <c r="AG36" s="100">
        <v>41.5</v>
      </c>
      <c r="AH36" s="92">
        <f t="shared" si="10"/>
        <v>75.5</v>
      </c>
      <c r="AI36" s="63" t="str">
        <f t="shared" si="11"/>
        <v>A</v>
      </c>
      <c r="AJ36" s="63" t="str">
        <f t="shared" si="12"/>
        <v>3.75</v>
      </c>
      <c r="AK36" s="64" t="s">
        <v>126</v>
      </c>
      <c r="AL36" s="64">
        <v>18</v>
      </c>
      <c r="AM36" s="92"/>
      <c r="AN36" s="92">
        <f t="shared" si="18"/>
        <v>3.875</v>
      </c>
      <c r="AO36" s="92"/>
      <c r="AP36" s="65"/>
      <c r="AQ36" s="90">
        <f t="shared" si="13"/>
        <v>0</v>
      </c>
      <c r="AR36" s="106"/>
      <c r="AS36" s="8"/>
    </row>
    <row r="37" spans="1:67" ht="51" customHeight="1">
      <c r="A37" s="46">
        <v>17</v>
      </c>
      <c r="B37" s="82"/>
      <c r="C37" s="82"/>
      <c r="D37" s="90"/>
      <c r="E37" s="90" t="s">
        <v>76</v>
      </c>
      <c r="F37" s="83"/>
      <c r="G37" s="63">
        <v>30</v>
      </c>
      <c r="H37" s="63">
        <v>30</v>
      </c>
      <c r="I37" s="92">
        <f t="shared" si="0"/>
        <v>60</v>
      </c>
      <c r="J37" s="63" t="str">
        <f t="shared" si="14"/>
        <v>B</v>
      </c>
      <c r="K37" s="63" t="str">
        <f t="shared" si="15"/>
        <v>3.00</v>
      </c>
      <c r="L37" s="63">
        <v>32</v>
      </c>
      <c r="M37" s="63">
        <v>28</v>
      </c>
      <c r="N37" s="92">
        <f t="shared" si="1"/>
        <v>60</v>
      </c>
      <c r="O37" s="63" t="str">
        <f t="shared" si="19"/>
        <v>B</v>
      </c>
      <c r="P37" s="63" t="str">
        <f t="shared" si="2"/>
        <v>3.00</v>
      </c>
      <c r="Q37" s="63">
        <v>29</v>
      </c>
      <c r="R37" s="63">
        <v>33</v>
      </c>
      <c r="S37" s="92">
        <f t="shared" si="3"/>
        <v>62</v>
      </c>
      <c r="T37" s="63" t="str">
        <f t="shared" si="16"/>
        <v>B</v>
      </c>
      <c r="U37" s="63" t="str">
        <f t="shared" si="4"/>
        <v>3.00</v>
      </c>
      <c r="V37" s="63">
        <v>32.5</v>
      </c>
      <c r="W37" s="63">
        <v>40.5</v>
      </c>
      <c r="X37" s="92">
        <f t="shared" si="5"/>
        <v>73</v>
      </c>
      <c r="Y37" s="63" t="str">
        <f t="shared" si="17"/>
        <v>A-</v>
      </c>
      <c r="Z37" s="63" t="str">
        <f t="shared" si="6"/>
        <v>3.50</v>
      </c>
      <c r="AA37" s="100">
        <v>30</v>
      </c>
      <c r="AB37" s="63">
        <v>34</v>
      </c>
      <c r="AC37" s="92">
        <f t="shared" si="7"/>
        <v>64</v>
      </c>
      <c r="AD37" s="63" t="str">
        <f t="shared" si="8"/>
        <v>B</v>
      </c>
      <c r="AE37" s="63" t="str">
        <f t="shared" si="9"/>
        <v>3.00</v>
      </c>
      <c r="AF37" s="63">
        <v>33.5</v>
      </c>
      <c r="AG37" s="100">
        <v>39</v>
      </c>
      <c r="AH37" s="92">
        <f t="shared" si="10"/>
        <v>72.5</v>
      </c>
      <c r="AI37" s="63" t="str">
        <f t="shared" si="11"/>
        <v>A-</v>
      </c>
      <c r="AJ37" s="63" t="str">
        <f t="shared" si="12"/>
        <v>3.50</v>
      </c>
      <c r="AK37" s="64">
        <v>26</v>
      </c>
      <c r="AL37" s="64">
        <v>18</v>
      </c>
      <c r="AM37" s="92"/>
      <c r="AN37" s="92">
        <f t="shared" si="18"/>
        <v>3.0833333333333335</v>
      </c>
      <c r="AO37" s="92"/>
      <c r="AP37" s="65"/>
      <c r="AQ37" s="90">
        <f t="shared" si="13"/>
        <v>0</v>
      </c>
      <c r="AR37" s="106"/>
      <c r="AS37" s="8"/>
    </row>
    <row r="38" spans="1:67" ht="51" customHeight="1">
      <c r="A38" s="90">
        <v>18</v>
      </c>
      <c r="B38" s="82"/>
      <c r="C38" s="82"/>
      <c r="D38" s="90"/>
      <c r="E38" s="90" t="s">
        <v>77</v>
      </c>
      <c r="F38" s="83"/>
      <c r="G38" s="63">
        <v>31.5</v>
      </c>
      <c r="H38" s="63">
        <v>41.833333333333336</v>
      </c>
      <c r="I38" s="92">
        <f t="shared" si="0"/>
        <v>73.333333333333343</v>
      </c>
      <c r="J38" s="63" t="str">
        <f t="shared" si="14"/>
        <v>A-</v>
      </c>
      <c r="K38" s="63" t="str">
        <f t="shared" si="15"/>
        <v>3.50</v>
      </c>
      <c r="L38" s="63">
        <v>31</v>
      </c>
      <c r="M38" s="63">
        <v>31</v>
      </c>
      <c r="N38" s="92">
        <f t="shared" si="1"/>
        <v>62</v>
      </c>
      <c r="O38" s="63" t="str">
        <f t="shared" si="19"/>
        <v>B</v>
      </c>
      <c r="P38" s="63" t="str">
        <f t="shared" si="2"/>
        <v>3.00</v>
      </c>
      <c r="Q38" s="63">
        <v>33.5</v>
      </c>
      <c r="R38" s="63">
        <v>44.5</v>
      </c>
      <c r="S38" s="92">
        <f t="shared" si="3"/>
        <v>78</v>
      </c>
      <c r="T38" s="63" t="str">
        <f t="shared" si="16"/>
        <v>A</v>
      </c>
      <c r="U38" s="63" t="str">
        <f t="shared" si="4"/>
        <v>3.75</v>
      </c>
      <c r="V38" s="63">
        <v>33</v>
      </c>
      <c r="W38" s="63">
        <v>37</v>
      </c>
      <c r="X38" s="92">
        <f t="shared" si="5"/>
        <v>70</v>
      </c>
      <c r="Y38" s="63" t="str">
        <f t="shared" si="17"/>
        <v>A-</v>
      </c>
      <c r="Z38" s="63" t="str">
        <f t="shared" si="6"/>
        <v>3.50</v>
      </c>
      <c r="AA38" s="100">
        <v>30</v>
      </c>
      <c r="AB38" s="63">
        <v>43.5</v>
      </c>
      <c r="AC38" s="92">
        <f t="shared" si="7"/>
        <v>73.5</v>
      </c>
      <c r="AD38" s="63" t="str">
        <f t="shared" si="8"/>
        <v>A-</v>
      </c>
      <c r="AE38" s="63" t="str">
        <f t="shared" si="9"/>
        <v>3.50</v>
      </c>
      <c r="AF38" s="63">
        <v>32</v>
      </c>
      <c r="AG38" s="100">
        <v>39</v>
      </c>
      <c r="AH38" s="92">
        <f t="shared" si="10"/>
        <v>71</v>
      </c>
      <c r="AI38" s="63" t="str">
        <f t="shared" si="11"/>
        <v>A-</v>
      </c>
      <c r="AJ38" s="63" t="str">
        <f t="shared" si="12"/>
        <v>3.50</v>
      </c>
      <c r="AK38" s="64" t="s">
        <v>126</v>
      </c>
      <c r="AL38" s="64">
        <v>18</v>
      </c>
      <c r="AM38" s="92"/>
      <c r="AN38" s="92">
        <f t="shared" si="18"/>
        <v>3.375</v>
      </c>
      <c r="AO38" s="92"/>
      <c r="AP38" s="65"/>
      <c r="AQ38" s="90">
        <f t="shared" si="13"/>
        <v>0</v>
      </c>
      <c r="AR38" s="106"/>
      <c r="AS38" s="8"/>
    </row>
    <row r="39" spans="1:67" ht="24" customHeight="1">
      <c r="B39" s="39"/>
      <c r="C39" s="11" t="s">
        <v>109</v>
      </c>
      <c r="D39" s="11"/>
      <c r="E39" s="11"/>
      <c r="F39" s="11"/>
      <c r="G39" s="11"/>
      <c r="H39" s="11"/>
      <c r="I39" s="92">
        <f t="shared" si="0"/>
        <v>0</v>
      </c>
      <c r="J39" s="63" t="str">
        <f t="shared" si="14"/>
        <v>D</v>
      </c>
      <c r="K39" s="63" t="str">
        <f t="shared" si="15"/>
        <v>0.00</v>
      </c>
      <c r="L39" s="81"/>
      <c r="M39" s="81"/>
      <c r="N39" s="92">
        <f t="shared" si="1"/>
        <v>0</v>
      </c>
      <c r="O39" s="63" t="str">
        <f t="shared" si="19"/>
        <v>D</v>
      </c>
      <c r="P39" s="63" t="str">
        <f t="shared" si="2"/>
        <v>0.00</v>
      </c>
      <c r="Q39" s="81"/>
      <c r="R39" s="81"/>
      <c r="S39" s="92">
        <f t="shared" si="3"/>
        <v>0</v>
      </c>
      <c r="T39" s="63" t="str">
        <f t="shared" si="16"/>
        <v>D</v>
      </c>
      <c r="U39" s="63" t="str">
        <f t="shared" si="4"/>
        <v>0.00</v>
      </c>
      <c r="V39" s="81"/>
      <c r="W39" s="81"/>
      <c r="X39" s="92">
        <f t="shared" si="5"/>
        <v>0</v>
      </c>
      <c r="Y39" s="63" t="str">
        <f t="shared" si="17"/>
        <v>D</v>
      </c>
      <c r="Z39" s="63" t="str">
        <f t="shared" si="6"/>
        <v>0.00</v>
      </c>
      <c r="AA39" s="47"/>
      <c r="AB39" s="47"/>
      <c r="AC39" s="92">
        <f t="shared" si="7"/>
        <v>0</v>
      </c>
      <c r="AD39" s="63" t="str">
        <f t="shared" si="8"/>
        <v>D</v>
      </c>
      <c r="AE39" s="63" t="str">
        <f t="shared" si="9"/>
        <v>0.00</v>
      </c>
      <c r="AF39" s="47"/>
      <c r="AG39" s="47"/>
      <c r="AH39" s="92">
        <f t="shared" si="10"/>
        <v>0</v>
      </c>
      <c r="AI39" s="63" t="str">
        <f t="shared" si="11"/>
        <v>D</v>
      </c>
      <c r="AJ39" s="63" t="str">
        <f t="shared" si="12"/>
        <v>0.00</v>
      </c>
      <c r="AK39" s="64">
        <v>27</v>
      </c>
      <c r="AL39" s="64">
        <v>18</v>
      </c>
      <c r="AM39" s="47"/>
      <c r="AN39" s="92">
        <f t="shared" si="18"/>
        <v>0</v>
      </c>
      <c r="AO39" s="11"/>
    </row>
    <row r="40" spans="1:67" ht="24" customHeight="1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</row>
    <row r="41" spans="1:67" s="8" customFormat="1" ht="24" customHeight="1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AR41" s="40"/>
    </row>
    <row r="42" spans="1:67" s="8" customFormat="1" ht="24" customHeight="1">
      <c r="A42" s="44"/>
      <c r="B42" s="44"/>
      <c r="C42" s="44"/>
      <c r="D42" s="44"/>
      <c r="E42" s="44"/>
      <c r="AG42" s="139"/>
      <c r="AH42" s="139"/>
      <c r="AI42" s="139"/>
      <c r="AJ42" s="139"/>
      <c r="AK42" s="139"/>
      <c r="AL42" s="139"/>
      <c r="AO42" s="94"/>
      <c r="BL42" s="71"/>
      <c r="BM42" s="44"/>
      <c r="BN42" s="44"/>
    </row>
    <row r="43" spans="1:67" s="8" customFormat="1" ht="27.95" customHeight="1">
      <c r="A43" s="44"/>
      <c r="B43" s="136"/>
      <c r="C43" s="136"/>
      <c r="D43" s="44"/>
      <c r="E43" s="44"/>
      <c r="F43" s="44"/>
      <c r="H43" s="136"/>
      <c r="I43" s="136"/>
      <c r="J43" s="136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37"/>
      <c r="AH43" s="137"/>
      <c r="AI43" s="137"/>
      <c r="AJ43" s="137"/>
      <c r="AK43" s="137"/>
      <c r="AL43" s="137"/>
      <c r="AO43" s="93"/>
      <c r="BL43" s="80"/>
      <c r="BM43" s="80"/>
      <c r="BN43" s="80"/>
    </row>
    <row r="44" spans="1:67" s="8" customFormat="1" ht="27.95" customHeight="1">
      <c r="A44" s="44"/>
      <c r="B44" s="136"/>
      <c r="C44" s="136"/>
      <c r="D44" s="44"/>
      <c r="E44" s="44"/>
      <c r="F44" s="44"/>
      <c r="H44" s="136"/>
      <c r="I44" s="136"/>
      <c r="J44" s="136"/>
      <c r="K44" s="44"/>
      <c r="M44" s="44"/>
      <c r="N44" s="44"/>
      <c r="O44" s="44"/>
      <c r="P44" s="44"/>
      <c r="Q44" s="44"/>
      <c r="R44" s="44"/>
      <c r="S44" s="44"/>
      <c r="AG44" s="137"/>
      <c r="AH44" s="137"/>
      <c r="AI44" s="137"/>
      <c r="AJ44" s="137"/>
      <c r="AK44" s="137"/>
      <c r="AL44" s="137"/>
      <c r="AO44" s="93"/>
      <c r="BL44" s="80"/>
      <c r="BM44" s="80"/>
      <c r="BN44" s="80"/>
    </row>
    <row r="45" spans="1:67" s="8" customFormat="1" ht="27.95" customHeight="1">
      <c r="A45" s="44"/>
      <c r="B45" s="44"/>
      <c r="C45" s="44"/>
      <c r="D45" s="71"/>
      <c r="E45" s="71"/>
      <c r="F45" s="44"/>
      <c r="H45" s="136"/>
      <c r="I45" s="136"/>
      <c r="J45" s="136"/>
      <c r="K45" s="44"/>
      <c r="M45" s="44"/>
      <c r="N45" s="44"/>
      <c r="O45" s="44"/>
      <c r="P45" s="44"/>
      <c r="Q45" s="44"/>
      <c r="R45" s="44"/>
      <c r="S45" s="44"/>
      <c r="AG45" s="138"/>
      <c r="AH45" s="138"/>
      <c r="AI45" s="138"/>
      <c r="AJ45" s="138"/>
      <c r="AK45" s="138"/>
      <c r="AL45" s="138"/>
      <c r="AO45" s="95"/>
      <c r="BL45" s="44"/>
      <c r="BM45" s="44"/>
      <c r="BN45" s="44"/>
    </row>
    <row r="46" spans="1:67" s="8" customFormat="1" ht="27.95" customHeight="1">
      <c r="A46" s="44"/>
      <c r="B46" s="44"/>
      <c r="D46" s="12"/>
      <c r="E46" s="12"/>
      <c r="H46" s="136"/>
      <c r="I46" s="136"/>
      <c r="J46" s="136"/>
      <c r="K46" s="44"/>
      <c r="M46" s="44"/>
      <c r="N46" s="44"/>
      <c r="O46" s="44"/>
      <c r="P46" s="44"/>
      <c r="Q46" s="44"/>
      <c r="R46" s="44"/>
      <c r="S46" s="44"/>
      <c r="AT46" s="40"/>
      <c r="BJ46" s="40"/>
      <c r="BK46" s="40"/>
      <c r="BL46" s="40"/>
      <c r="BM46" s="40"/>
      <c r="BN46" s="40"/>
      <c r="BO46" s="40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G21:H38 L21:M38 Q21:R38 V21:W38 AB21:AB38 AF21:AG38 J21:J39 O21:O39 T21:T39 Y21:Y39 AD21:AD39 AI21:AI39">
    <cfRule type="containsText" dxfId="7" priority="41" operator="containsText" text="F">
      <formula>NOT(ISERROR(SEARCH("F",G21)))</formula>
    </cfRule>
  </conditionalFormatting>
  <conditionalFormatting sqref="G21:H38 J21:M21 O21:R21 T21:W21 AD21:AG21 L22:M38 Q22:R38 V22:W38 AF22:AG38 J22:K39 O22:P39 T22:U39 Y21:Z39 AB21:AB38 AD22:AE39 AI21:AJ39">
    <cfRule type="cellIs" dxfId="6" priority="42" operator="lessThan">
      <formula>2</formula>
    </cfRule>
  </conditionalFormatting>
  <conditionalFormatting sqref="AK21:AK39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10" workbookViewId="0">
      <selection activeCell="M28" sqref="M28"/>
    </sheetView>
  </sheetViews>
  <sheetFormatPr defaultColWidth="9.140625" defaultRowHeight="15"/>
  <cols>
    <col min="1" max="1" width="4" style="26" customWidth="1"/>
    <col min="2" max="2" width="13.140625" style="34" customWidth="1"/>
    <col min="3" max="3" width="11.7109375" style="34" customWidth="1"/>
    <col min="4" max="4" width="27.42578125" style="34" customWidth="1"/>
    <col min="5" max="5" width="9.140625" style="32" customWidth="1"/>
    <col min="6" max="6" width="7.5703125" style="32" customWidth="1"/>
    <col min="7" max="7" width="7.42578125" style="34" customWidth="1"/>
    <col min="8" max="8" width="13.7109375" style="35" customWidth="1"/>
    <col min="9" max="18" width="9.140625" style="25"/>
    <col min="19" max="16384" width="9.140625" style="26"/>
  </cols>
  <sheetData>
    <row r="1" spans="1:8" customFormat="1" ht="32.25" customHeight="1">
      <c r="A1" s="140" t="s">
        <v>27</v>
      </c>
      <c r="B1" s="140"/>
      <c r="C1" s="140"/>
      <c r="D1" s="140"/>
      <c r="E1" s="140"/>
      <c r="F1" s="140"/>
      <c r="G1" s="140"/>
      <c r="H1" s="140"/>
    </row>
    <row r="2" spans="1:8" customFormat="1" ht="42" customHeight="1">
      <c r="A2" s="141" t="s">
        <v>58</v>
      </c>
      <c r="B2" s="141"/>
      <c r="C2" s="141"/>
      <c r="D2" s="141"/>
      <c r="E2" s="141"/>
      <c r="F2" s="141"/>
      <c r="G2" s="141"/>
      <c r="H2" s="141"/>
    </row>
    <row r="3" spans="1:8" customFormat="1" ht="15" customHeight="1">
      <c r="A3" s="145" t="s">
        <v>47</v>
      </c>
      <c r="B3" s="145"/>
      <c r="C3" s="145"/>
      <c r="D3" s="145"/>
      <c r="E3" s="146"/>
      <c r="F3" s="96"/>
      <c r="G3" s="146" t="s">
        <v>36</v>
      </c>
      <c r="H3" s="109" t="s">
        <v>119</v>
      </c>
    </row>
    <row r="4" spans="1:8" customFormat="1" ht="15" customHeight="1">
      <c r="A4" s="145"/>
      <c r="B4" s="145"/>
      <c r="C4" s="145"/>
      <c r="D4" s="145"/>
      <c r="E4" s="146"/>
      <c r="F4" s="96"/>
      <c r="G4" s="146"/>
      <c r="H4" s="108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2"/>
      <c r="B7" s="142"/>
      <c r="C7" s="142"/>
      <c r="D7" s="142"/>
      <c r="E7" s="142"/>
      <c r="F7" s="142"/>
      <c r="G7" s="142"/>
      <c r="H7" s="142"/>
    </row>
    <row r="8" spans="1:8" ht="9.75" customHeight="1">
      <c r="A8" s="142"/>
      <c r="B8" s="142"/>
      <c r="C8" s="142"/>
      <c r="D8" s="142"/>
      <c r="E8" s="142"/>
      <c r="F8" s="142"/>
      <c r="G8" s="142"/>
      <c r="H8" s="142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2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3">
        <v>1</v>
      </c>
      <c r="B10" s="51"/>
      <c r="C10" s="49" t="s">
        <v>60</v>
      </c>
      <c r="D10" s="45"/>
      <c r="E10" s="92">
        <v>3.125</v>
      </c>
      <c r="F10" s="74"/>
      <c r="G10" s="74"/>
      <c r="H10" s="74"/>
    </row>
    <row r="11" spans="1:8" ht="18" customHeight="1">
      <c r="A11" s="49">
        <v>2</v>
      </c>
      <c r="B11" s="51"/>
      <c r="C11" s="49" t="s">
        <v>61</v>
      </c>
      <c r="D11" s="45"/>
      <c r="E11" s="92">
        <v>3.6041666666666665</v>
      </c>
      <c r="F11" s="74"/>
      <c r="G11" s="74"/>
      <c r="H11" s="74"/>
    </row>
    <row r="12" spans="1:8" ht="18" customHeight="1">
      <c r="A12" s="73">
        <v>3</v>
      </c>
      <c r="B12" s="51"/>
      <c r="C12" s="49" t="s">
        <v>62</v>
      </c>
      <c r="D12" s="45"/>
      <c r="E12" s="92">
        <v>3.5208333333333335</v>
      </c>
      <c r="F12" s="74"/>
      <c r="G12" s="74"/>
      <c r="H12" s="74"/>
    </row>
    <row r="13" spans="1:8" ht="18" customHeight="1">
      <c r="A13" s="49">
        <v>4</v>
      </c>
      <c r="B13" s="51"/>
      <c r="C13" s="49" t="s">
        <v>63</v>
      </c>
      <c r="D13" s="45"/>
      <c r="E13" s="92">
        <v>3.2291666666666665</v>
      </c>
      <c r="F13" s="74"/>
      <c r="G13" s="74"/>
      <c r="H13" s="74"/>
    </row>
    <row r="14" spans="1:8" ht="18" customHeight="1">
      <c r="A14" s="73">
        <v>5</v>
      </c>
      <c r="B14" s="51"/>
      <c r="C14" s="49" t="s">
        <v>64</v>
      </c>
      <c r="D14" s="45"/>
      <c r="E14" s="92">
        <v>3.2083333333333335</v>
      </c>
      <c r="F14" s="74"/>
      <c r="G14" s="74"/>
      <c r="H14" s="74"/>
    </row>
    <row r="15" spans="1:8" ht="18" customHeight="1">
      <c r="A15" s="49">
        <v>6</v>
      </c>
      <c r="B15" s="51"/>
      <c r="C15" s="49" t="s">
        <v>65</v>
      </c>
      <c r="D15" s="45"/>
      <c r="E15" s="92">
        <v>3.8958333333333335</v>
      </c>
      <c r="F15" s="74"/>
      <c r="G15" s="74"/>
      <c r="H15" s="74"/>
    </row>
    <row r="16" spans="1:8" ht="18" customHeight="1">
      <c r="A16" s="73">
        <v>7</v>
      </c>
      <c r="B16" s="51"/>
      <c r="C16" s="49" t="s">
        <v>66</v>
      </c>
      <c r="D16" s="45"/>
      <c r="E16" s="92">
        <v>3.5625</v>
      </c>
      <c r="F16" s="74"/>
      <c r="G16" s="74"/>
      <c r="H16" s="74"/>
    </row>
    <row r="17" spans="1:8" ht="18" customHeight="1">
      <c r="A17" s="49">
        <v>8</v>
      </c>
      <c r="B17" s="51"/>
      <c r="C17" s="49" t="s">
        <v>67</v>
      </c>
      <c r="D17" s="45"/>
      <c r="E17" s="92">
        <v>3.8333333333333335</v>
      </c>
      <c r="F17" s="74"/>
      <c r="G17" s="74"/>
      <c r="H17" s="74"/>
    </row>
    <row r="18" spans="1:8" ht="18" customHeight="1">
      <c r="A18" s="73">
        <v>9</v>
      </c>
      <c r="B18" s="51"/>
      <c r="C18" s="49" t="s">
        <v>68</v>
      </c>
      <c r="D18" s="45"/>
      <c r="E18" s="92">
        <v>3.6041666666666665</v>
      </c>
      <c r="F18" s="74"/>
      <c r="G18" s="74"/>
      <c r="H18" s="74"/>
    </row>
    <row r="19" spans="1:8" ht="18" customHeight="1">
      <c r="A19" s="49">
        <v>10</v>
      </c>
      <c r="B19" s="51"/>
      <c r="C19" s="49" t="s">
        <v>69</v>
      </c>
      <c r="D19" s="45"/>
      <c r="E19" s="92">
        <v>2.9375</v>
      </c>
      <c r="F19" s="74"/>
      <c r="G19" s="74"/>
      <c r="H19" s="74"/>
    </row>
    <row r="20" spans="1:8" ht="18" customHeight="1">
      <c r="A20" s="73">
        <v>11</v>
      </c>
      <c r="B20" s="51"/>
      <c r="C20" s="49" t="s">
        <v>70</v>
      </c>
      <c r="D20" s="45"/>
      <c r="E20" s="92">
        <v>4</v>
      </c>
      <c r="F20" s="74"/>
      <c r="G20" s="74"/>
      <c r="H20" s="74"/>
    </row>
    <row r="21" spans="1:8" ht="18" customHeight="1">
      <c r="A21" s="49">
        <v>12</v>
      </c>
      <c r="B21" s="51"/>
      <c r="C21" s="49" t="s">
        <v>71</v>
      </c>
      <c r="D21" s="45"/>
      <c r="E21" s="92">
        <v>3.875</v>
      </c>
      <c r="F21" s="74"/>
      <c r="G21" s="74"/>
      <c r="H21" s="74"/>
    </row>
    <row r="22" spans="1:8" ht="18" customHeight="1">
      <c r="A22" s="73">
        <v>13</v>
      </c>
      <c r="B22" s="51"/>
      <c r="C22" s="49" t="s">
        <v>72</v>
      </c>
      <c r="D22" s="45"/>
      <c r="E22" s="92">
        <v>3.5208333333333335</v>
      </c>
      <c r="F22" s="74"/>
      <c r="G22" s="74"/>
      <c r="H22" s="74"/>
    </row>
    <row r="23" spans="1:8" ht="18" customHeight="1">
      <c r="A23" s="49">
        <v>14</v>
      </c>
      <c r="B23" s="51"/>
      <c r="C23" s="49" t="s">
        <v>73</v>
      </c>
      <c r="D23" s="45"/>
      <c r="E23" s="92">
        <v>3.4791666666666665</v>
      </c>
      <c r="F23" s="74"/>
      <c r="G23" s="74"/>
      <c r="H23" s="74"/>
    </row>
    <row r="24" spans="1:8" ht="18" customHeight="1">
      <c r="A24" s="73">
        <v>15</v>
      </c>
      <c r="B24" s="51"/>
      <c r="C24" s="49" t="s">
        <v>74</v>
      </c>
      <c r="D24" s="45"/>
      <c r="E24" s="92">
        <v>3.8958333333333335</v>
      </c>
      <c r="F24" s="74"/>
      <c r="G24" s="74"/>
      <c r="H24" s="74"/>
    </row>
    <row r="25" spans="1:8" ht="18" customHeight="1">
      <c r="A25" s="49">
        <v>16</v>
      </c>
      <c r="B25" s="51"/>
      <c r="C25" s="49" t="s">
        <v>75</v>
      </c>
      <c r="D25" s="45"/>
      <c r="E25" s="92">
        <v>3.875</v>
      </c>
      <c r="F25" s="74"/>
      <c r="G25" s="74"/>
      <c r="H25" s="74"/>
    </row>
    <row r="26" spans="1:8" ht="18" customHeight="1">
      <c r="A26" s="73">
        <v>17</v>
      </c>
      <c r="B26" s="51"/>
      <c r="C26" s="49" t="s">
        <v>76</v>
      </c>
      <c r="D26" s="45"/>
      <c r="E26" s="92">
        <v>3.0833333333333335</v>
      </c>
      <c r="F26" s="74"/>
      <c r="G26" s="74"/>
      <c r="H26" s="74"/>
    </row>
    <row r="27" spans="1:8" ht="18" customHeight="1">
      <c r="A27" s="49">
        <v>18</v>
      </c>
      <c r="B27" s="51"/>
      <c r="C27" s="49" t="s">
        <v>77</v>
      </c>
      <c r="D27" s="45"/>
      <c r="E27" s="92">
        <v>3.375</v>
      </c>
      <c r="F27" s="74"/>
      <c r="G27" s="74"/>
      <c r="H27" s="74"/>
    </row>
    <row r="28" spans="1:8" ht="18" customHeight="1">
      <c r="A28" s="73">
        <v>19</v>
      </c>
      <c r="B28" s="51"/>
      <c r="C28" s="49" t="s">
        <v>78</v>
      </c>
      <c r="D28" s="45"/>
      <c r="E28" s="74">
        <v>3.375</v>
      </c>
      <c r="F28" s="74"/>
      <c r="G28" s="107"/>
      <c r="H28" s="33"/>
    </row>
    <row r="29" spans="1:8" ht="18" customHeight="1">
      <c r="A29" s="49">
        <v>20</v>
      </c>
      <c r="B29" s="51"/>
      <c r="C29" s="49" t="s">
        <v>79</v>
      </c>
      <c r="D29" s="45"/>
      <c r="E29" s="74">
        <v>3.6666666666666665</v>
      </c>
      <c r="F29" s="74"/>
      <c r="G29" s="107"/>
      <c r="H29" s="33"/>
    </row>
    <row r="30" spans="1:8" ht="18" customHeight="1">
      <c r="A30" s="73">
        <v>21</v>
      </c>
      <c r="B30" s="51"/>
      <c r="C30" s="49" t="s">
        <v>80</v>
      </c>
      <c r="D30" s="45"/>
      <c r="E30" s="74">
        <v>3.3541666666666665</v>
      </c>
      <c r="F30" s="74"/>
      <c r="G30" s="107"/>
      <c r="H30" s="33"/>
    </row>
    <row r="31" spans="1:8" ht="18" customHeight="1">
      <c r="A31" s="49">
        <v>22</v>
      </c>
      <c r="B31" s="51"/>
      <c r="C31" s="49" t="s">
        <v>81</v>
      </c>
      <c r="D31" s="45"/>
      <c r="E31" s="74">
        <v>3.625</v>
      </c>
      <c r="F31" s="74"/>
      <c r="G31" s="107"/>
      <c r="H31" s="33"/>
    </row>
    <row r="32" spans="1:8" ht="18" customHeight="1">
      <c r="A32" s="73">
        <v>23</v>
      </c>
      <c r="B32" s="51"/>
      <c r="C32" s="49" t="s">
        <v>82</v>
      </c>
      <c r="D32" s="45"/>
      <c r="E32" s="74">
        <v>3.8333333333333335</v>
      </c>
      <c r="F32" s="74"/>
      <c r="G32" s="107"/>
      <c r="H32" s="33"/>
    </row>
    <row r="33" spans="1:8" ht="18" customHeight="1">
      <c r="A33" s="49">
        <v>24</v>
      </c>
      <c r="B33" s="51"/>
      <c r="C33" s="49" t="s">
        <v>83</v>
      </c>
      <c r="D33" s="45"/>
      <c r="E33" s="74">
        <v>3.875</v>
      </c>
      <c r="F33" s="74"/>
      <c r="G33" s="107"/>
      <c r="H33" s="33"/>
    </row>
    <row r="34" spans="1:8" ht="18" customHeight="1">
      <c r="A34" s="73">
        <v>25</v>
      </c>
      <c r="B34" s="51"/>
      <c r="C34" s="49" t="s">
        <v>84</v>
      </c>
      <c r="D34" s="45"/>
      <c r="E34" s="74">
        <v>3.25</v>
      </c>
      <c r="F34" s="74"/>
      <c r="G34" s="107"/>
      <c r="H34" s="33"/>
    </row>
    <row r="35" spans="1:8" ht="18" customHeight="1">
      <c r="A35" s="49">
        <v>26</v>
      </c>
      <c r="B35" s="51"/>
      <c r="C35" s="49" t="s">
        <v>85</v>
      </c>
      <c r="D35" s="45"/>
      <c r="E35" s="74">
        <v>3.5625</v>
      </c>
      <c r="F35" s="74"/>
      <c r="G35" s="107"/>
      <c r="H35" s="33"/>
    </row>
    <row r="36" spans="1:8" ht="18" customHeight="1">
      <c r="A36" s="73">
        <v>27</v>
      </c>
      <c r="B36" s="51"/>
      <c r="C36" s="49" t="s">
        <v>86</v>
      </c>
      <c r="D36" s="45"/>
      <c r="E36" s="74">
        <v>3.8125</v>
      </c>
      <c r="F36" s="74"/>
      <c r="G36" s="107"/>
      <c r="H36" s="33"/>
    </row>
    <row r="37" spans="1:8" ht="18" customHeight="1">
      <c r="A37" s="49">
        <v>28</v>
      </c>
      <c r="B37" s="51"/>
      <c r="C37" s="49" t="s">
        <v>87</v>
      </c>
      <c r="D37" s="45"/>
      <c r="E37" s="74">
        <v>3.625</v>
      </c>
      <c r="F37" s="74"/>
      <c r="G37" s="107"/>
      <c r="H37" s="33"/>
    </row>
    <row r="38" spans="1:8" ht="18" customHeight="1">
      <c r="A38" s="73">
        <v>29</v>
      </c>
      <c r="B38" s="51"/>
      <c r="C38" s="49" t="s">
        <v>88</v>
      </c>
      <c r="D38" s="45"/>
      <c r="E38" s="74">
        <v>3.8125</v>
      </c>
      <c r="F38" s="74"/>
      <c r="G38" s="107"/>
      <c r="H38" s="33"/>
    </row>
    <row r="39" spans="1:8" ht="18" customHeight="1">
      <c r="A39" s="49">
        <v>30</v>
      </c>
      <c r="B39" s="51"/>
      <c r="C39" s="49" t="s">
        <v>89</v>
      </c>
      <c r="D39" s="45"/>
      <c r="E39" s="74">
        <v>3.9583333333333335</v>
      </c>
      <c r="F39" s="74"/>
      <c r="G39" s="107"/>
      <c r="H39" s="33"/>
    </row>
    <row r="40" spans="1:8" ht="18" customHeight="1">
      <c r="A40" s="73">
        <v>31</v>
      </c>
      <c r="B40" s="51"/>
      <c r="C40" s="49" t="s">
        <v>90</v>
      </c>
      <c r="D40" s="45"/>
      <c r="E40" s="74">
        <v>3.5208333333333335</v>
      </c>
      <c r="F40" s="74"/>
      <c r="G40" s="107"/>
      <c r="H40" s="33"/>
    </row>
    <row r="41" spans="1:8" ht="18" customHeight="1">
      <c r="A41" s="49">
        <v>32</v>
      </c>
      <c r="B41" s="51"/>
      <c r="C41" s="49" t="s">
        <v>91</v>
      </c>
      <c r="D41" s="45"/>
      <c r="E41" s="74">
        <v>3.4375</v>
      </c>
      <c r="F41" s="74"/>
      <c r="G41" s="107"/>
      <c r="H41" s="33"/>
    </row>
    <row r="42" spans="1:8" ht="18" customHeight="1">
      <c r="A42" s="73">
        <v>33</v>
      </c>
      <c r="B42" s="51"/>
      <c r="C42" s="49" t="s">
        <v>92</v>
      </c>
      <c r="D42" s="45"/>
      <c r="E42" s="74">
        <v>2.9375</v>
      </c>
      <c r="F42" s="74"/>
      <c r="G42" s="107"/>
      <c r="H42" s="33"/>
    </row>
    <row r="43" spans="1:8" ht="18" customHeight="1">
      <c r="A43" s="49">
        <v>34</v>
      </c>
      <c r="B43" s="51"/>
      <c r="C43" s="49" t="s">
        <v>93</v>
      </c>
      <c r="D43" s="45"/>
      <c r="E43" s="74">
        <v>3.6875</v>
      </c>
      <c r="F43" s="74"/>
      <c r="G43" s="107"/>
      <c r="H43" s="33"/>
    </row>
    <row r="44" spans="1:8" ht="18" customHeight="1">
      <c r="A44" s="73">
        <v>35</v>
      </c>
      <c r="B44" s="51"/>
      <c r="C44" s="49" t="s">
        <v>94</v>
      </c>
      <c r="D44" s="45"/>
      <c r="E44" s="74">
        <v>3.0625</v>
      </c>
      <c r="F44" s="74"/>
      <c r="G44" s="107"/>
      <c r="H44" s="33"/>
    </row>
    <row r="45" spans="1:8" ht="8.25" customHeight="1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>
      <c r="B46" s="143" t="s">
        <v>31</v>
      </c>
      <c r="C46" s="143"/>
      <c r="D46" s="143"/>
      <c r="E46" s="143"/>
      <c r="F46" s="143"/>
      <c r="G46" s="143"/>
      <c r="H46" s="143"/>
    </row>
    <row r="47" spans="1:8" ht="17.100000000000001" customHeight="1"/>
    <row r="48" spans="1:8" ht="17.100000000000001" customHeight="1"/>
    <row r="49" spans="1:18" ht="17.100000000000001" customHeight="1">
      <c r="E49" s="36"/>
      <c r="F49" s="36"/>
      <c r="G49" s="84"/>
      <c r="H49" s="37"/>
      <c r="R49" s="26"/>
    </row>
    <row r="50" spans="1:18" ht="17.100000000000001" customHeight="1">
      <c r="E50" s="36"/>
      <c r="F50" s="36"/>
      <c r="G50" s="84"/>
      <c r="H50" s="38"/>
      <c r="R50" s="26"/>
    </row>
    <row r="51" spans="1:18" s="34" customFormat="1" ht="17.100000000000001" customHeight="1">
      <c r="A51" s="144"/>
      <c r="B51" s="144"/>
      <c r="C51" s="144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50"/>
      <c r="B52" s="50"/>
      <c r="C52" s="50"/>
      <c r="D52" s="50"/>
      <c r="G52" s="75"/>
    </row>
    <row r="53" spans="1:18" s="25" customFormat="1" ht="14.25" customHeight="1">
      <c r="A53" s="50"/>
      <c r="B53" s="50"/>
      <c r="C53" s="50"/>
      <c r="D53" s="50"/>
      <c r="G53" s="75"/>
    </row>
    <row r="54" spans="1:18" s="25" customFormat="1" ht="14.25" customHeight="1">
      <c r="A54" s="50"/>
      <c r="B54" s="50"/>
      <c r="C54" s="50"/>
      <c r="D54" s="50"/>
      <c r="G54" s="75"/>
    </row>
    <row r="55" spans="1:18" s="25" customFormat="1" ht="14.25" customHeight="1">
      <c r="A55" s="50"/>
      <c r="B55" s="50"/>
      <c r="C55" s="50"/>
      <c r="D55" s="50"/>
      <c r="G55" s="75"/>
    </row>
    <row r="56" spans="1:18" s="25" customFormat="1" ht="14.25" customHeight="1">
      <c r="A56" s="50"/>
      <c r="B56" s="50"/>
      <c r="C56" s="50"/>
      <c r="D56" s="50"/>
      <c r="G56" s="75"/>
    </row>
    <row r="57" spans="1:18" s="25" customFormat="1" ht="14.25" customHeight="1">
      <c r="A57" s="50"/>
      <c r="B57" s="50"/>
      <c r="C57" s="50"/>
      <c r="D57" s="50"/>
      <c r="E57" s="50"/>
      <c r="F57" s="50"/>
      <c r="G57" s="50"/>
    </row>
    <row r="58" spans="1:18" s="25" customFormat="1" ht="14.25" customHeight="1">
      <c r="A58" s="50"/>
      <c r="B58" s="50"/>
      <c r="C58" s="50"/>
      <c r="D58" s="50"/>
      <c r="E58" s="50"/>
      <c r="F58" s="50"/>
      <c r="G58" s="50"/>
    </row>
    <row r="59" spans="1:18" s="25" customFormat="1" ht="14.25" customHeight="1">
      <c r="A59" s="50"/>
      <c r="B59" s="50"/>
      <c r="C59" s="50"/>
      <c r="D59" s="50"/>
      <c r="G59" s="75"/>
    </row>
    <row r="60" spans="1:18" s="25" customFormat="1" ht="14.25" customHeight="1">
      <c r="A60" s="50"/>
      <c r="B60" s="50"/>
      <c r="C60" s="50"/>
      <c r="D60" s="50"/>
      <c r="G60" s="75"/>
    </row>
    <row r="61" spans="1:18" s="34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CSE-4225</vt:lpstr>
      <vt:lpstr>CSE-4213</vt:lpstr>
      <vt:lpstr>CSE-4214</vt:lpstr>
      <vt:lpstr>CSE-4226</vt:lpstr>
      <vt:lpstr>TS2</vt:lpstr>
      <vt:lpstr>TS1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IOT LAB</cp:lastModifiedBy>
  <cp:lastPrinted>2021-03-02T06:00:08Z</cp:lastPrinted>
  <dcterms:created xsi:type="dcterms:W3CDTF">2010-01-05T16:46:02Z</dcterms:created>
  <dcterms:modified xsi:type="dcterms:W3CDTF">2024-10-02T14:34:21Z</dcterms:modified>
</cp:coreProperties>
</file>