
<file path=[Content_Types].xml><?xml version="1.0" encoding="utf-8"?>
<Types xmlns="http://schemas.openxmlformats.org/package/2006/content-types">
  <Default Extension="png" ContentType="image/png"/>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052" windowHeight="9293" firstSheet="2" activeTab="2"/>
  </bookViews>
  <sheets>
    <sheet name="Pipa PVC &amp; PVC-O " sheetId="7" state="hidden" r:id="rId1"/>
    <sheet name="Fitting PVC&amp;PVC-O" sheetId="9" state="hidden" r:id="rId2"/>
    <sheet name="Pipa  (HDPE)" sheetId="11" r:id="rId3"/>
    <sheet name="Pipa  (PP)" sheetId="19" state="hidden" r:id="rId4"/>
    <sheet name="Fitting (PP)" sheetId="21" state="hidden" r:id="rId5"/>
  </sheets>
  <definedNames>
    <definedName name="OLE_LINK1" localSheetId="2">'Pipa  (HDPE)'!$B$53</definedName>
    <definedName name="OLE_LINK1" localSheetId="3">'Pipa  (PP)'!$B$50</definedName>
    <definedName name="OLE_LINK1" localSheetId="0">'Pipa PVC &amp; PVC-O '!$B$51</definedName>
    <definedName name="_xlnm.Print_Area" localSheetId="4">'Fitting (PP)'!$A$1:$J$63</definedName>
    <definedName name="_xlnm.Print_Area" localSheetId="1">'Fitting PVC&amp;PVC-O'!$A$1:$J$63</definedName>
    <definedName name="_xlnm.Print_Area" localSheetId="2">'Pipa  (HDPE)'!$A$1:$J$66</definedName>
    <definedName name="_xlnm.Print_Area" localSheetId="3">'Pipa  (PP)'!$A$1:$J$63</definedName>
    <definedName name="_xlnm.Print_Area" localSheetId="0">'Pipa PVC &amp; PVC-O '!$A$1:$J$64</definedName>
    <definedName name="_xlnm.Print_Titles" localSheetId="4">'Fitting (PP)'!$1:$1</definedName>
    <definedName name="_xlnm.Print_Titles" localSheetId="1">'Fitting PVC&amp;PVC-O'!$1:$1</definedName>
    <definedName name="_xlnm.Print_Titles" localSheetId="2">'Pipa  (HDPE)'!$1:$1</definedName>
    <definedName name="_xlnm.Print_Titles" localSheetId="3">'Pipa  (PP)'!$1:$1</definedName>
    <definedName name="_xlnm.Print_Titles" localSheetId="0">'Pipa PVC &amp; PVC-O '!$1:$1</definedName>
  </definedNames>
  <calcPr calcId="144525"/>
</workbook>
</file>

<file path=xl/sharedStrings.xml><?xml version="1.0" encoding="utf-8"?>
<sst xmlns="http://schemas.openxmlformats.org/spreadsheetml/2006/main" count="336" uniqueCount="95">
  <si>
    <t xml:space="preserve">Angket Penilaian Produk ramah lingkungan </t>
  </si>
  <si>
    <t>Nama Perusahaan</t>
  </si>
  <si>
    <t xml:space="preserve">: </t>
  </si>
  <si>
    <t>Tanggal penilaian</t>
  </si>
  <si>
    <t>:</t>
  </si>
  <si>
    <t>Alamat Perusahaan</t>
  </si>
  <si>
    <t>Pengisi penilaian</t>
  </si>
  <si>
    <t>Penanggung jawab</t>
  </si>
  <si>
    <t>Penilai</t>
  </si>
  <si>
    <t>Produk / Merek</t>
  </si>
  <si>
    <t>Instansi</t>
  </si>
  <si>
    <t>: Green Product Council Indonesia</t>
  </si>
  <si>
    <t>Instruksi:</t>
  </si>
  <si>
    <r>
      <rPr>
        <sz val="11"/>
        <color theme="1"/>
        <rFont val="Arial"/>
        <charset val="134"/>
      </rPr>
      <t xml:space="preserve">- Perwakilan perusahaan menjawab setiap pertanyaan di dalam kolom uraian dengan memberikan tanda (√) pada kolom </t>
    </r>
    <r>
      <rPr>
        <i/>
        <sz val="11"/>
        <color theme="1"/>
        <rFont val="Arial"/>
        <charset val="134"/>
      </rPr>
      <t>check list</t>
    </r>
    <r>
      <rPr>
        <sz val="11"/>
        <color theme="1"/>
        <rFont val="Arial"/>
        <charset val="134"/>
      </rPr>
      <t>.</t>
    </r>
  </si>
  <si>
    <r>
      <rPr>
        <sz val="11"/>
        <color theme="1"/>
        <rFont val="Arial"/>
        <charset val="134"/>
      </rPr>
      <t xml:space="preserve">- Angket yang sudah diisi, dikembalikan ke </t>
    </r>
    <r>
      <rPr>
        <i/>
        <sz val="11"/>
        <color theme="1"/>
        <rFont val="Arial"/>
        <charset val="134"/>
      </rPr>
      <t>Green Product Council Indonesia</t>
    </r>
    <r>
      <rPr>
        <sz val="11"/>
        <color theme="1"/>
        <rFont val="Arial"/>
        <charset val="134"/>
      </rPr>
      <t>.</t>
    </r>
  </si>
  <si>
    <t>- Pengisian kolom selanjutnya akan diisi oleh penilai pada saat penilaian di lapangan.</t>
  </si>
  <si>
    <t xml:space="preserve">- Penilai akan memberikan nilai sesuai nilai setiap kriteria  </t>
  </si>
  <si>
    <t>- Nilai bonus diberikan sesuai dengan ketentuan yang telah ditetapkan dalam buku standar penilaian kriteria produk.</t>
  </si>
  <si>
    <t xml:space="preserve">- Pertanyaan yang diajukan oleh penilai adalah berdasarkan buku standar penilaian kriteria produk </t>
  </si>
  <si>
    <t>No</t>
  </si>
  <si>
    <t>Uraian</t>
  </si>
  <si>
    <t>Checklist (√)</t>
  </si>
  <si>
    <t>Bobot (%)</t>
  </si>
  <si>
    <t>Nilai</t>
  </si>
  <si>
    <t>Target</t>
  </si>
  <si>
    <t>Sub kriteria</t>
  </si>
  <si>
    <t>Hasil</t>
  </si>
  <si>
    <t>Bonus</t>
  </si>
  <si>
    <t>Pencapaian (%)</t>
  </si>
  <si>
    <t>Informasi Produk</t>
  </si>
  <si>
    <t>Produk harus memiliki identitas sebagai informasi produk yang ditetapkan dalam Technical Data Sheet (TDS) atau Lembar data keamanan bahan/ MSDS, yaitu:
- Nama  dan jenis produk
- Nama perusahaan/importir dan alamat yang jelas pembuat produk.
- Data komponen
- Data fisik.
- Data bahaya kebakaran dan ledakan
- Data reaktifitas
- Informasi bahaya terhadap kesehatan.
- Prosedur darurat dan pertololongan pertama
- Informasi penanganan khusus
- Proesdur tumpahan, kebocoran, dan pembuangan
- Informasi tindakan penegahan khusus
- Informasi lain-lain</t>
  </si>
  <si>
    <t>Bahan baku</t>
  </si>
  <si>
    <t>Semua bahan baku produk mempunyai identitas yang jelas dan memiliki dokumen pendukung</t>
  </si>
  <si>
    <t xml:space="preserve">Bahan utama pembuatan pipa PVC adalah polivynil klorida tanpa plastisizer dengan kandungan resin PVC adalah minimum 92.5%. </t>
  </si>
  <si>
    <t>Bahan tambahan seperti stabilizer dan zat warna (pigmen), dan bahan tambahan lain, tidak boleh mengandung bahan-bahan berbahaya.</t>
  </si>
  <si>
    <t>Kualitas produk</t>
  </si>
  <si>
    <t xml:space="preserve">Produk harus memiliki kualitas yang baik dan memenuhi syarat mutu Standar Nasional Indonesia (SNI) produk atau standar lain yang berlaku. </t>
  </si>
  <si>
    <t>Kemasan</t>
  </si>
  <si>
    <t>Kemasan produk harus memenuhi persyaratan ramah lingkungan, yaitu kemasan harus dapat didaur ulang dan terurai dengan baik.</t>
  </si>
  <si>
    <t>Konsumsi Energi</t>
  </si>
  <si>
    <t xml:space="preserve">Pada proses produksi, energi listrik yang digunakan selama proses produksi pipa PVC mengikuti ketentuan yang ditetapkan, yaitu maks. 2 MJ/kg produk. </t>
  </si>
  <si>
    <t>Konsumsi Air</t>
  </si>
  <si>
    <t xml:space="preserve">Pada saat proses produksi pipa PVC, konsumsi air yang ditetapkan, yaitu maks. 0.5  liter/kg produk. </t>
  </si>
  <si>
    <t>Logam berat</t>
  </si>
  <si>
    <t xml:space="preserve">Produk tidak boleh berisi logam berat timbal dan kadmium. </t>
  </si>
  <si>
    <t>Logam berat sebagai bawaan dari material setelah melalui ekstraksi, maka nilai maksimum kandungan logam berat pada produk adalah mengkuti syarat mutu standar nasional Indonesia (SNI) produk.
Kandungan timbal (Pb): 
- Sesudah ekstrasi pertama: maks. 1.0 mg/L
- Sesudah ekstrasi ketiga  : maks. 0.3 mg/L
Kandungan timah (Sn)  pada pipa PVC dan sambungan:
- Setelah ekstrasi ketiga : maks. 0.02 mg/L</t>
  </si>
  <si>
    <t>Sistim Manajemen Lingkungan</t>
  </si>
  <si>
    <t>Produsen menerapkan sistim manajemen lingkungan yang mengacu ke ISO 14001 dan/atau dokumen UKL/UPL</t>
  </si>
  <si>
    <t>Produsen memiliki dokumen perizinan AMDAL atau dokumen ijin lingkungan.</t>
  </si>
  <si>
    <t>Pengelolaan produk daur ulang</t>
  </si>
  <si>
    <r>
      <rPr>
        <sz val="11"/>
        <color theme="1"/>
        <rFont val="Arial"/>
        <charset val="134"/>
      </rPr>
      <t>Produk cacat atau sisa potongan (</t>
    </r>
    <r>
      <rPr>
        <i/>
        <sz val="11"/>
        <color theme="1"/>
        <rFont val="Arial"/>
        <charset val="134"/>
      </rPr>
      <t>scrap</t>
    </r>
    <r>
      <rPr>
        <sz val="11"/>
        <color theme="1"/>
        <rFont val="Arial"/>
        <charset val="134"/>
      </rPr>
      <t>) harus dapat didaur ulang menjadi produk baru, atau dapat dibuat produk lain sesuai peruntukkannya.  Produk cacat yang dimaksudkan untuk didaur ulang adalah berasal dari internal.</t>
    </r>
  </si>
  <si>
    <t>Penggunaan sisa-sisa potongan (scrap)yang  dimaksudkan untuk ditambahkan dalam produk baru, disesuaikan menurut kebutuhan atau formula produk.</t>
  </si>
  <si>
    <t>Pengelolaan limbah padat</t>
  </si>
  <si>
    <t xml:space="preserve">Limbah padat harus teridentifikasi dengan jelas dan dapat ditangani dengan baik, sehingga tidak berdampak negatif terhadap lingkungan. 
Jenis-jenis limbah padat dalam standar penilaian ini adalah:
- Limbah produk berupa sisa potongan atau serbuk produk.  
- Bekas kemasan produk, kemasan bekas bahan baku baik berupa kantung atau sak atau karung dari kertas atau plastik.  
- Limbah B3 (Berbahaya dan Beracun) seperti yang diatur dalam Peraturan Pemerintah Republik Indonesia Nomor 101 Tahun 2014 Tentang Pengelolaan Limbah Bahan Berbahaya dan Beracun. </t>
  </si>
  <si>
    <t xml:space="preserve">Limbah padat (kemasan bekas produk, kemasan bekas bahan baku baik berupa kantung atau sak atau karung dari kertas atau plastik, serta limbah padat B3) yang  dikirim/diserahkan kepada pihak lain, harus didukung dengan dokumen penyerahan produk, serta mengetahui mengenai peruntukan limbah tersebut.  </t>
  </si>
  <si>
    <t>Pengelolaan limbah cair</t>
  </si>
  <si>
    <t xml:space="preserve">Jenis-jenis limbah cair dapat diidentifikasi, yaitu:
- Limbah cair yang berasal dari pencucian, pembilasan, serta pembersihan alat-alat proses produksi. 
- Sisa dari bak-bak pencucian di laboratorium
- Sisa air pendingin dan boiler
- Limbah B3 (Berbahaya dan Beracun) seperti yang diatur dalam Peraturan Pemerintah Republik Indonesia Nomor 101 Tahun 2014 Tentang Pengelolaan Limbah Bahan Berbahaya dan Beracun. 
Semua limbah cair dari kegiatan produsksi harus ditampung dalam satu penampungan khusus dan diolah melalui suatu pengolahan khusus atau Waste Water Treatment Plant (WWTP).  Air hasil sisa proses produksi dapat digunakan lagi untuk proses produksi berikutnya atau dapat dipergunakan untuk kebutuhan lainnya. </t>
  </si>
  <si>
    <t>Jika suatu industri tidak terdapat pengolahan khusus limbah cair, maka industri wajib menunjuk pihak ketiga untuk dapat mengelola limbah cair sisa produksi. Prosedur penunjukan dan dokumentasi harus jelas. Jika air tersebut kemudian diperuntukan kembali untuk kebutuhan proses produksi, maka produsen harus memiliki dokumen hasil analisa air limbah tersebut.</t>
  </si>
  <si>
    <t>Emisi-emisi di udara</t>
  </si>
  <si>
    <t>Emisi dalam limbah cair</t>
  </si>
  <si>
    <t>Nilai maksimum cemaran dalam limbah cair yang diperbolehkan adalah sebagai berikut:</t>
  </si>
  <si>
    <t>Penandaan</t>
  </si>
  <si>
    <t>Setiap batang pipa PVC harus diberi tanda yan tidak mudah dihapus. Penandaan dengan interval 1 m.
Pada setiap batang pipa harus diberi tanda-tanda yang tidak mudah dihapus, yang meliputi : 
- Nama pabrik/merek. 
- Tipe dan kelas dinyatakan dalam seri. 
- Ukuran pipa (diameter luar nominal).
- Huruf VC.
- Tanda dan nomor SNI.
- Cap badan penguji yang memeriksa yang telah diakreditasi.</t>
  </si>
  <si>
    <r>
      <rPr>
        <b/>
        <sz val="11"/>
        <color theme="1"/>
        <rFont val="Arial"/>
        <charset val="134"/>
      </rPr>
      <t>Daya layan produk (</t>
    </r>
    <r>
      <rPr>
        <b/>
        <i/>
        <sz val="11"/>
        <color theme="1"/>
        <rFont val="Arial"/>
        <charset val="134"/>
      </rPr>
      <t>Serviceability</t>
    </r>
    <r>
      <rPr>
        <b/>
        <sz val="11"/>
        <color theme="1"/>
        <rFont val="Arial"/>
        <charset val="134"/>
      </rPr>
      <t>)</t>
    </r>
  </si>
  <si>
    <t>Produk harus memenuhi kriteria daya layan produk, yaitu:
Produk menunjukkan kualitas dan daya tahannya (tahan terhadap karat, oksidasi, bahan kimian dan minyak), sesuai Standar Nasional Indonesia  produk atau standar internasional lainnya yang setara.</t>
  </si>
  <si>
    <t>Mudah dalam transportasi karena produk pipa PVC ringan.</t>
  </si>
  <si>
    <t>Jumlah</t>
  </si>
  <si>
    <t>Tabel perhitungan pencapaian nilai :</t>
  </si>
  <si>
    <t xml:space="preserve">Bahan utama pembuatan sambungan adalah polivynil klorida tanpa plastisizer dengan kandungan resin PVC adalah minimum 92.5%. </t>
  </si>
  <si>
    <r>
      <rPr>
        <sz val="11"/>
        <color theme="1"/>
        <rFont val="Arial"/>
        <charset val="134"/>
      </rPr>
      <t>Pada proses produksi, energi listrik yang digunakan selama proses produksi pipa sambungan (</t>
    </r>
    <r>
      <rPr>
        <i/>
        <sz val="11"/>
        <color theme="1"/>
        <rFont val="Arial"/>
        <charset val="134"/>
      </rPr>
      <t>fitting</t>
    </r>
    <r>
      <rPr>
        <sz val="11"/>
        <color theme="1"/>
        <rFont val="Arial"/>
        <charset val="134"/>
      </rPr>
      <t xml:space="preserve">) mengikuti ketentuan yang ditetapkan, yaitu maks. 6 MJ/kg produk </t>
    </r>
  </si>
  <si>
    <r>
      <rPr>
        <sz val="11"/>
        <color theme="1"/>
        <rFont val="Arial"/>
        <charset val="134"/>
      </rPr>
      <t>Pada saat proses produksi pipa sambungan PVC (</t>
    </r>
    <r>
      <rPr>
        <i/>
        <sz val="11"/>
        <color theme="1"/>
        <rFont val="Arial"/>
        <charset val="134"/>
      </rPr>
      <t>fitting</t>
    </r>
    <r>
      <rPr>
        <sz val="11"/>
        <color theme="1"/>
        <rFont val="Arial"/>
        <charset val="134"/>
      </rPr>
      <t>), konsumsi air yang dipergunakan yaitu  maks. 0.5liter/kg produk.</t>
    </r>
  </si>
  <si>
    <t>Logam berat sebagai bawaan dari material setelah melalui ekstraksi, maka nilai maksimum kandungan logam berat pada produk adalah mengkuti syarat mutu standar nasional Indonesia (SNI) produk.
Kandungan timbal (Pb) sesudah ekstrasi ketiga: maks. 0.3 mg/L
Kandungan timah (Sn) setelah ekstrasi ketiga : maks. 0.02 mg/L</t>
  </si>
  <si>
    <r>
      <rPr>
        <sz val="11"/>
        <color theme="1"/>
        <rFont val="Arial"/>
        <charset val="134"/>
      </rPr>
      <t>Pada produk sambungan uPVC (</t>
    </r>
    <r>
      <rPr>
        <i/>
        <sz val="11"/>
        <color theme="1"/>
        <rFont val="Arial"/>
        <charset val="134"/>
      </rPr>
      <t>fitting</t>
    </r>
    <r>
      <rPr>
        <sz val="11"/>
        <color theme="1"/>
        <rFont val="Arial"/>
        <charset val="134"/>
      </rPr>
      <t>), maka produk sekurang-kurangnya diberi tanda yang jelas, yaitu:
- Nama merek
- Ukuran</t>
    </r>
  </si>
  <si>
    <r>
      <rPr>
        <sz val="11"/>
        <color theme="1"/>
        <rFont val="Arial"/>
        <charset val="134"/>
      </rPr>
      <t>Penandaan pada kemasan karton: 
- Nama jenis dan merek dagang produk
- Nama produsen untuk produk yang diproduksi dalam negeri.
- Nama produsen serta importer untuk produk importer.
- Isi/ukuran produk  
- Batch no./kode produksi
- Warna (kode warna)
- Negara pembuat/</t>
    </r>
    <r>
      <rPr>
        <i/>
        <sz val="11"/>
        <color theme="1"/>
        <rFont val="Arial"/>
        <charset val="134"/>
      </rPr>
      <t>Made in</t>
    </r>
    <r>
      <rPr>
        <sz val="11"/>
        <color theme="1"/>
        <rFont val="Arial"/>
        <charset val="134"/>
      </rPr>
      <t>.</t>
    </r>
  </si>
  <si>
    <r>
      <rPr>
        <sz val="11"/>
        <color theme="1"/>
        <rFont val="Arial"/>
        <charset val="134"/>
      </rPr>
      <t>Bahan baku yang digunakan mengikuti SNI 4829.1, dimana bahan baku produk adalah terbuat dari resin HDPE yang memiliki massa jenis minimum 0,940 g/cm</t>
    </r>
    <r>
      <rPr>
        <vertAlign val="superscript"/>
        <sz val="11"/>
        <color theme="1"/>
        <rFont val="Arial"/>
        <charset val="134"/>
      </rPr>
      <t>3</t>
    </r>
    <r>
      <rPr>
        <sz val="11"/>
        <color theme="1"/>
        <rFont val="Arial"/>
        <charset val="134"/>
      </rPr>
      <t xml:space="preserve">. </t>
    </r>
  </si>
  <si>
    <t xml:space="preserve">Bahan polietilena natural yang digunakan yaitu PE-100 sesuai dengan SNI 7593. Jenis polietilena PE-80 dapat juga digunakan dalam standar ini.   </t>
  </si>
  <si>
    <t>Produk pipa dan sambungan yang mengandung pigmen karbon, maka kandungan pigmen karbon hitam dalam kompon adalah 2,25 + 0.25 % dari massa sesuai SNI 06-4829-2005.</t>
  </si>
  <si>
    <t xml:space="preserve">Pada proses produksi pipa HDPE, energi listrik yang digunakan selama proses produksi mengikuti ketentuan yang ditetapkan, yaitu maksimum 0.56  Kwh/kg atau 2 MJ/kg produk. </t>
  </si>
  <si>
    <t xml:space="preserve">Jika data konsumsi energi tidak tersedia secara spesifik, maka penilaian konsumsi energi selama proses produksi dapat dilakukan dengan melihat program kerja efisiensi penggunaan energi.  Target  efisiensi adalah 1-10%. </t>
  </si>
  <si>
    <t xml:space="preserve">Pada saat proses produksi pipa HDPE, konsumsi air yang ditetapkan, yaitu maks. 0.6  liter/kg produk. </t>
  </si>
  <si>
    <t xml:space="preserve">Jika data konsumsi energi tidak tersedia secara spesifik, maka penilaian konsumsi air selama proses produksi dapat dilakukan dengan melihat program kerja efisiensi penggunaan air dalam produksi.  Target  efisiensi adalah 1-10%. </t>
  </si>
  <si>
    <t>Produk tidak boleh mengandung logam berat Pb, Cd setelah melalui ekstraksi</t>
  </si>
  <si>
    <t>Logam berat termigrasi (Pb, Cd, Hg, Cr+6) pada bahan:
- Pelarut asam asetat 4%, 95 0C, 30 menit, untuk penggunaan &gt; 100 0C : &lt; 1 ppm
- Pelarut asam asetat 4%, 950C, 30 menit, untuk penggunaan &gt; 100 0C : &lt; 1 ppm</t>
  </si>
  <si>
    <t>Produsen menerapkan sistim manajemen lingkungan yang baik yang mengacu ke ISO 14001 atau produsen telah menerapkan UKL dan UPL.</t>
  </si>
  <si>
    <t>Nilai cemaran limbah cair pada saat produksi pipa HDPE mengikuti Peraturan Menteri Lingkungan Hidup Republik Indonesia Nomor 5 Tahun 2014 Tentang Baku Mutu Air Limbah (Lampiran XLVII tentang Baku Mutu Air Limbah bagi Usaha dan/atau Kegiatan yang belum memiliki baku mutu air limbah yang ditetapkan) dan/atau peraturan lain yang digunakan yang sesuai dengan kegiatan indutri pipa HDPE.</t>
  </si>
  <si>
    <t>Produk pipa harus memiliki identitas yang jelas yang melekat pada produk atau mengikuti penandaan sesuai SNI produk. 
Pada setiap batang pipa sekurang-kurangnya harus diberi tanda-tanda yang tidak mudah dihapus, yang meliputi: 
- Nama pabrik/merek. 
- Tipe dan/atau kelas dinyatakan dalam seri. 
- Ukuran pipa (diameter luar nominal).
- Huruf HDPE.
- Tanda dan nomor SNI atau standar lain yang berlaku.</t>
  </si>
  <si>
    <t>Produk harus dapat memenuhi kriteria daya layan produk,  yaitu:
- Produk menunjukkan kualitas dan daya tahannya, oksidasi, bahan kimian dan minyak), sesuai Standar Nasional Indonesia  produk atau standar internasional lainnya yang setara.</t>
  </si>
  <si>
    <t>Mudah dalam transportasi karena produk ringan.</t>
  </si>
  <si>
    <t>Bahan pipa adalah polipropilena (PP) harus sesuai dengan SNI ISO 15874-2 dan SNI ISO15874-3, yang dapat diaplikasikan untuk 3 tipe, 
- Polipropilene homopolimer :  PP-H (tipe 1)
- Polipropilene blok  :  PP-B (tipe 2)
- Polipropilene random  :  PP-R (tipe 3)</t>
  </si>
  <si>
    <t xml:space="preserve">Pada proses produksi pipa PP, energi listrik yang digunakan selama proses produksi mengikuti ketentuan yang ditetapkan, yaitu maksimum 0.56  Kwh/kg atau 2 MJ/kg produk. </t>
  </si>
  <si>
    <t xml:space="preserve">Pada saat proses produksi pipa PP, konsumsi air yang ditetapkan, yaitu maks. 0.6  liter/kg produk. </t>
  </si>
  <si>
    <t>Nilai cemaran limbah cair pada saat produksi pipa polipropilena (PP) mengikuti Peraturan Menteri Lingkungan Hidup Republik Indonesia Nomor 5 Tahun 2014 Tentang Baku Mutu Air Limbah (Lampiran XLVII tentang Baku Mutu Air Limbah bagi Usaha dan/atau Kegiatan yang belum memiliki baku mutu air limbah yang ditetapkan) dan/atau peraturan lain yang digunakan yang sesuai dengan kegiatan indutri pipa PP.</t>
  </si>
  <si>
    <t>Produk pipa harus memiliki identitas yang jelas yang melekat pada produk atau mengikuti penandaan sesuai SNI produk. 
Pada setiap batang pipa sekurang-kurangnya harus diberi tanda-tanda yang tidak mudah dihapus, yang meliputi: 
- Nama pabrik/merek. 
- Tipe dan/atau kelas dinyatakan dalam seri. 
- Ukuran pipa (diameter luar nominal).
- Huruf PP (PPH, PPB, PPR).
- Tanda dan nomor SNI atau standar lain yang berlaku.</t>
  </si>
  <si>
    <r>
      <rPr>
        <sz val="11"/>
        <color theme="1"/>
        <rFont val="Arial"/>
        <charset val="134"/>
      </rPr>
      <t>Pada proses produksi, energi listrik yang digunakan selama proses produksI sambungan (</t>
    </r>
    <r>
      <rPr>
        <i/>
        <sz val="11"/>
        <color theme="1"/>
        <rFont val="Arial"/>
        <charset val="134"/>
      </rPr>
      <t>fitting</t>
    </r>
    <r>
      <rPr>
        <sz val="11"/>
        <color theme="1"/>
        <rFont val="Arial"/>
        <charset val="134"/>
      </rPr>
      <t>) PP yaitu maks. Maks. 1.67  Kwh/kg atau 6 MJ/kg produk.</t>
    </r>
  </si>
  <si>
    <r>
      <rPr>
        <sz val="11"/>
        <color theme="1"/>
        <rFont val="Arial"/>
        <charset val="134"/>
      </rPr>
      <t>Pada produk sambungan polipropilena (</t>
    </r>
    <r>
      <rPr>
        <i/>
        <sz val="11"/>
        <color theme="1"/>
        <rFont val="Arial"/>
        <charset val="134"/>
      </rPr>
      <t>fitting</t>
    </r>
    <r>
      <rPr>
        <sz val="11"/>
        <color theme="1"/>
        <rFont val="Arial"/>
        <charset val="134"/>
      </rPr>
      <t>), maka produk sekurang-kurangnya diberi tanda yang jelas, yaitu:
- Nama merek
- Ukuran</t>
    </r>
  </si>
</sst>
</file>

<file path=xl/styles.xml><?xml version="1.0" encoding="utf-8"?>
<styleSheet xmlns="http://schemas.openxmlformats.org/spreadsheetml/2006/main">
  <numFmts count="5">
    <numFmt numFmtId="176" formatCode="_(* #,##0_);_(* \(#,##0\);_(* &quot;-&quot;??_);_(@_)"/>
    <numFmt numFmtId="44" formatCode="_-&quot;£&quot;* #,##0.00_-;\-&quot;£&quot;* #,##0.00_-;_-&quot;£&quot;* &quot;-&quot;??_-;_-@_-"/>
    <numFmt numFmtId="41" formatCode="_-* #,##0_-;\-* #,##0_-;_-* &quot;-&quot;_-;_-@_-"/>
    <numFmt numFmtId="177" formatCode="_(* #,##0.00_);_(* \(#,##0.00\);_(* &quot;-&quot;??_);_(@_)"/>
    <numFmt numFmtId="42" formatCode="_-&quot;£&quot;* #,##0_-;\-&quot;£&quot;* #,##0_-;_-&quot;£&quot;* &quot;-&quot;_-;_-@_-"/>
  </numFmts>
  <fonts count="42">
    <font>
      <sz val="11"/>
      <color theme="1"/>
      <name val="Calibri"/>
      <charset val="134"/>
      <scheme val="minor"/>
    </font>
    <font>
      <b/>
      <sz val="18"/>
      <color theme="1"/>
      <name val="Arial"/>
      <charset val="134"/>
    </font>
    <font>
      <b/>
      <sz val="12"/>
      <color rgb="FF00B050"/>
      <name val="Arial"/>
      <charset val="134"/>
    </font>
    <font>
      <sz val="11"/>
      <color theme="1"/>
      <name val="Arial"/>
      <charset val="134"/>
    </font>
    <font>
      <b/>
      <u/>
      <sz val="11"/>
      <color theme="1"/>
      <name val="Arial"/>
      <charset val="134"/>
    </font>
    <font>
      <b/>
      <sz val="11"/>
      <color theme="1"/>
      <name val="Arial"/>
      <charset val="134"/>
    </font>
    <font>
      <b/>
      <sz val="11"/>
      <name val="Arial"/>
      <charset val="134"/>
    </font>
    <font>
      <u/>
      <sz val="11"/>
      <color theme="1"/>
      <name val="Arial"/>
      <charset val="134"/>
    </font>
    <font>
      <sz val="11"/>
      <color theme="0"/>
      <name val="Arial"/>
      <charset val="134"/>
    </font>
    <font>
      <sz val="11"/>
      <color theme="0" tint="-0.249977111117893"/>
      <name val="Arial"/>
      <charset val="134"/>
    </font>
    <font>
      <sz val="10"/>
      <color rgb="FF000000"/>
      <name val="Calibri"/>
      <charset val="134"/>
      <scheme val="minor"/>
    </font>
    <font>
      <sz val="11"/>
      <name val="Arial"/>
      <charset val="134"/>
    </font>
    <font>
      <sz val="10"/>
      <color theme="1"/>
      <name val="Arial"/>
      <charset val="134"/>
    </font>
    <font>
      <sz val="11"/>
      <color theme="0" tint="-0.349986266670736"/>
      <name val="Calibri"/>
      <charset val="134"/>
      <scheme val="minor"/>
    </font>
    <font>
      <sz val="11"/>
      <name val="Calibri"/>
      <charset val="134"/>
      <scheme val="minor"/>
    </font>
    <font>
      <sz val="11"/>
      <color theme="0" tint="-0.149998474074526"/>
      <name val="Arial"/>
      <charset val="134"/>
    </font>
    <font>
      <sz val="9.5"/>
      <color theme="1"/>
      <name val="Symbol"/>
      <charset val="2"/>
    </font>
    <font>
      <sz val="9.5"/>
      <color theme="1"/>
      <name val="Arial"/>
      <charset val="134"/>
    </font>
    <font>
      <u/>
      <sz val="11"/>
      <color theme="10"/>
      <name val="Calibri"/>
      <charset val="134"/>
      <scheme val="minor"/>
    </font>
    <font>
      <sz val="11"/>
      <color rgb="FFFF0000"/>
      <name val="Calibri"/>
      <charset val="134"/>
      <scheme val="minor"/>
    </font>
    <font>
      <b/>
      <sz val="11"/>
      <color theme="1"/>
      <name val="Calibri"/>
      <charset val="0"/>
      <scheme val="minor"/>
    </font>
    <font>
      <sz val="11"/>
      <color theme="0"/>
      <name val="Calibri"/>
      <charset val="0"/>
      <scheme val="minor"/>
    </font>
    <font>
      <u/>
      <sz val="11"/>
      <color rgb="FF800080"/>
      <name val="Calibri"/>
      <charset val="0"/>
      <scheme val="minor"/>
    </font>
    <font>
      <sz val="11"/>
      <color theme="1"/>
      <name val="Calibri"/>
      <charset val="134"/>
      <scheme val="minor"/>
    </font>
    <font>
      <sz val="11"/>
      <color theme="1"/>
      <name val="Calibri"/>
      <charset val="0"/>
      <scheme val="minor"/>
    </font>
    <font>
      <b/>
      <sz val="18"/>
      <color theme="3"/>
      <name val="Calibri"/>
      <charset val="134"/>
      <scheme val="minor"/>
    </font>
    <font>
      <b/>
      <sz val="15"/>
      <color theme="3"/>
      <name val="Calibri"/>
      <charset val="134"/>
      <scheme val="minor"/>
    </font>
    <font>
      <i/>
      <sz val="11"/>
      <color rgb="FF7F7F7F"/>
      <name val="Calibri"/>
      <charset val="0"/>
      <scheme val="minor"/>
    </font>
    <font>
      <b/>
      <sz val="11"/>
      <color rgb="FFFA7D00"/>
      <name val="Calibri"/>
      <charset val="0"/>
      <scheme val="minor"/>
    </font>
    <font>
      <sz val="11"/>
      <color rgb="FF9C0006"/>
      <name val="Calibri"/>
      <charset val="0"/>
      <scheme val="minor"/>
    </font>
    <font>
      <b/>
      <sz val="11"/>
      <color theme="3"/>
      <name val="Calibri"/>
      <charset val="134"/>
      <scheme val="minor"/>
    </font>
    <font>
      <sz val="11"/>
      <color rgb="FF3F3F76"/>
      <name val="Calibri"/>
      <charset val="0"/>
      <scheme val="minor"/>
    </font>
    <font>
      <sz val="11"/>
      <color rgb="FF006100"/>
      <name val="Calibri"/>
      <charset val="0"/>
      <scheme val="minor"/>
    </font>
    <font>
      <b/>
      <sz val="11"/>
      <color rgb="FF3F3F3F"/>
      <name val="Calibri"/>
      <charset val="0"/>
      <scheme val="minor"/>
    </font>
    <font>
      <sz val="11"/>
      <color rgb="FFFF0000"/>
      <name val="Calibri"/>
      <charset val="0"/>
      <scheme val="minor"/>
    </font>
    <font>
      <sz val="11"/>
      <color rgb="FF9C6500"/>
      <name val="Calibri"/>
      <charset val="0"/>
      <scheme val="minor"/>
    </font>
    <font>
      <b/>
      <sz val="11"/>
      <color rgb="FFFFFFFF"/>
      <name val="Calibri"/>
      <charset val="0"/>
      <scheme val="minor"/>
    </font>
    <font>
      <sz val="11"/>
      <color rgb="FFFA7D00"/>
      <name val="Calibri"/>
      <charset val="0"/>
      <scheme val="minor"/>
    </font>
    <font>
      <b/>
      <sz val="13"/>
      <color theme="3"/>
      <name val="Calibri"/>
      <charset val="134"/>
      <scheme val="minor"/>
    </font>
    <font>
      <i/>
      <sz val="11"/>
      <color theme="1"/>
      <name val="Arial"/>
      <charset val="134"/>
    </font>
    <font>
      <b/>
      <i/>
      <sz val="11"/>
      <color theme="1"/>
      <name val="Arial"/>
      <charset val="134"/>
    </font>
    <font>
      <vertAlign val="superscript"/>
      <sz val="11"/>
      <color theme="1"/>
      <name val="Arial"/>
      <charset val="134"/>
    </font>
  </fonts>
  <fills count="3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5CD65C"/>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rgb="FFF2F2F2"/>
        <bgColor indexed="64"/>
      </patternFill>
    </fill>
    <fill>
      <patternFill patternType="solid">
        <fgColor rgb="FFFFC7CE"/>
        <bgColor indexed="64"/>
      </patternFill>
    </fill>
    <fill>
      <patternFill patternType="solid">
        <fgColor rgb="FFFFCC99"/>
        <bgColor indexed="64"/>
      </patternFill>
    </fill>
    <fill>
      <patternFill patternType="solid">
        <fgColor rgb="FFFFFFCC"/>
        <bgColor indexed="64"/>
      </patternFill>
    </fill>
    <fill>
      <patternFill patternType="solid">
        <fgColor rgb="FFC6EFCE"/>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FFEB9C"/>
        <bgColor indexed="64"/>
      </patternFill>
    </fill>
    <fill>
      <patternFill patternType="solid">
        <fgColor theme="8"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8"/>
        <bgColor indexed="64"/>
      </patternFill>
    </fill>
    <fill>
      <patternFill patternType="solid">
        <fgColor theme="6"/>
        <bgColor indexed="64"/>
      </patternFill>
    </fill>
    <fill>
      <patternFill patternType="solid">
        <fgColor rgb="FFA5A5A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4"/>
        <bgColor indexed="64"/>
      </patternFill>
    </fill>
    <fill>
      <patternFill patternType="solid">
        <fgColor theme="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9" tint="0.599993896298105"/>
        <bgColor indexed="64"/>
      </patternFill>
    </fill>
  </fills>
  <borders count="43">
    <border>
      <left/>
      <right/>
      <top/>
      <bottom/>
      <diagonal/>
    </border>
    <border>
      <left style="thin">
        <color auto="true"/>
      </left>
      <right/>
      <top style="thin">
        <color auto="true"/>
      </top>
      <bottom style="thin">
        <color auto="true"/>
      </bottom>
      <diagonal/>
    </border>
    <border>
      <left/>
      <right/>
      <top style="thin">
        <color auto="true"/>
      </top>
      <bottom style="thin">
        <color auto="true"/>
      </bottom>
      <diagonal/>
    </border>
    <border>
      <left style="thin">
        <color auto="true"/>
      </left>
      <right style="thin">
        <color auto="true"/>
      </right>
      <top style="thin">
        <color auto="true"/>
      </top>
      <bottom style="thin">
        <color auto="true"/>
      </bottom>
      <diagonal/>
    </border>
    <border>
      <left style="thin">
        <color auto="true"/>
      </left>
      <right style="thin">
        <color auto="true"/>
      </right>
      <top style="thin">
        <color auto="true"/>
      </top>
      <bottom/>
      <diagonal/>
    </border>
    <border>
      <left style="thin">
        <color auto="true"/>
      </left>
      <right/>
      <top style="thin">
        <color auto="true"/>
      </top>
      <bottom/>
      <diagonal/>
    </border>
    <border>
      <left/>
      <right style="thin">
        <color auto="true"/>
      </right>
      <top style="thin">
        <color auto="true"/>
      </top>
      <bottom/>
      <diagonal/>
    </border>
    <border>
      <left style="thin">
        <color auto="true"/>
      </left>
      <right style="thin">
        <color auto="true"/>
      </right>
      <top/>
      <bottom style="thin">
        <color auto="true"/>
      </bottom>
      <diagonal/>
    </border>
    <border>
      <left style="thin">
        <color auto="true"/>
      </left>
      <right/>
      <top/>
      <bottom style="thin">
        <color auto="true"/>
      </bottom>
      <diagonal/>
    </border>
    <border>
      <left/>
      <right style="thin">
        <color auto="true"/>
      </right>
      <top/>
      <bottom style="thin">
        <color auto="true"/>
      </bottom>
      <diagonal/>
    </border>
    <border>
      <left/>
      <right style="thin">
        <color auto="true"/>
      </right>
      <top style="thin">
        <color auto="true"/>
      </top>
      <bottom style="thin">
        <color auto="true"/>
      </bottom>
      <diagonal/>
    </border>
    <border>
      <left style="thin">
        <color auto="true"/>
      </left>
      <right/>
      <top style="thin">
        <color auto="true"/>
      </top>
      <bottom style="hair">
        <color auto="true"/>
      </bottom>
      <diagonal/>
    </border>
    <border>
      <left/>
      <right style="thin">
        <color auto="true"/>
      </right>
      <top style="thin">
        <color auto="true"/>
      </top>
      <bottom style="hair">
        <color auto="true"/>
      </bottom>
      <diagonal/>
    </border>
    <border>
      <left style="thin">
        <color auto="true"/>
      </left>
      <right/>
      <top style="hair">
        <color auto="true"/>
      </top>
      <bottom style="hair">
        <color auto="true"/>
      </bottom>
      <diagonal/>
    </border>
    <border>
      <left/>
      <right style="thin">
        <color auto="true"/>
      </right>
      <top style="hair">
        <color auto="true"/>
      </top>
      <bottom style="hair">
        <color auto="true"/>
      </bottom>
      <diagonal/>
    </border>
    <border>
      <left style="thin">
        <color auto="true"/>
      </left>
      <right style="thin">
        <color auto="true"/>
      </right>
      <top style="thin">
        <color auto="true"/>
      </top>
      <bottom style="hair">
        <color auto="true"/>
      </bottom>
      <diagonal/>
    </border>
    <border>
      <left style="thin">
        <color auto="true"/>
      </left>
      <right style="thin">
        <color auto="true"/>
      </right>
      <top/>
      <bottom/>
      <diagonal/>
    </border>
    <border>
      <left style="thin">
        <color auto="true"/>
      </left>
      <right/>
      <top style="hair">
        <color auto="true"/>
      </top>
      <bottom style="thin">
        <color auto="true"/>
      </bottom>
      <diagonal/>
    </border>
    <border>
      <left/>
      <right style="thin">
        <color auto="true"/>
      </right>
      <top style="hair">
        <color auto="true"/>
      </top>
      <bottom style="thin">
        <color auto="true"/>
      </bottom>
      <diagonal/>
    </border>
    <border>
      <left style="thin">
        <color auto="true"/>
      </left>
      <right style="thin">
        <color auto="true"/>
      </right>
      <top/>
      <bottom style="hair">
        <color auto="true"/>
      </bottom>
      <diagonal/>
    </border>
    <border>
      <left style="thin">
        <color auto="true"/>
      </left>
      <right style="thin">
        <color auto="true"/>
      </right>
      <top/>
      <bottom style="thin">
        <color theme="0" tint="-0.349986266670736"/>
      </bottom>
      <diagonal/>
    </border>
    <border>
      <left style="thin">
        <color auto="true"/>
      </left>
      <right/>
      <top/>
      <bottom style="thin">
        <color theme="0" tint="-0.349986266670736"/>
      </bottom>
      <diagonal/>
    </border>
    <border>
      <left/>
      <right style="thin">
        <color auto="true"/>
      </right>
      <top/>
      <bottom style="thin">
        <color theme="0" tint="-0.349986266670736"/>
      </bottom>
      <diagonal/>
    </border>
    <border>
      <left style="thin">
        <color auto="true"/>
      </left>
      <right/>
      <top/>
      <bottom style="hair">
        <color auto="true"/>
      </bottom>
      <diagonal/>
    </border>
    <border>
      <left/>
      <right style="thin">
        <color auto="true"/>
      </right>
      <top/>
      <bottom style="hair">
        <color auto="true"/>
      </bottom>
      <diagonal/>
    </border>
    <border>
      <left/>
      <right/>
      <top style="thin">
        <color auto="true"/>
      </top>
      <bottom/>
      <diagonal/>
    </border>
    <border>
      <left style="thin">
        <color auto="true"/>
      </left>
      <right style="thin">
        <color auto="true"/>
      </right>
      <top style="hair">
        <color auto="true"/>
      </top>
      <bottom style="hair">
        <color auto="true"/>
      </bottom>
      <diagonal/>
    </border>
    <border>
      <left style="thin">
        <color auto="true"/>
      </left>
      <right style="thin">
        <color auto="true"/>
      </right>
      <top style="hair">
        <color auto="true"/>
      </top>
      <bottom style="thin">
        <color auto="true"/>
      </bottom>
      <diagonal/>
    </border>
    <border>
      <left style="thin">
        <color auto="true"/>
      </left>
      <right/>
      <top style="hair">
        <color auto="true"/>
      </top>
      <bottom/>
      <diagonal/>
    </border>
    <border>
      <left/>
      <right style="thin">
        <color auto="true"/>
      </right>
      <top style="hair">
        <color auto="true"/>
      </top>
      <bottom/>
      <diagonal/>
    </border>
    <border>
      <left style="thin">
        <color auto="true"/>
      </left>
      <right style="thin">
        <color auto="true"/>
      </right>
      <top style="hair">
        <color auto="true"/>
      </top>
      <bottom/>
      <diagonal/>
    </border>
    <border>
      <left style="thin">
        <color auto="true"/>
      </left>
      <right/>
      <top/>
      <bottom/>
      <diagonal/>
    </border>
    <border>
      <left style="thin">
        <color auto="true"/>
      </left>
      <right style="thin">
        <color auto="true"/>
      </right>
      <top style="thin">
        <color auto="true"/>
      </top>
      <bottom style="hair">
        <color theme="0" tint="-0.349986266670736"/>
      </bottom>
      <diagonal/>
    </border>
    <border>
      <left style="thin">
        <color auto="true"/>
      </left>
      <right/>
      <top style="thin">
        <color auto="true"/>
      </top>
      <bottom style="hair">
        <color theme="0" tint="-0.349986266670736"/>
      </bottom>
      <diagonal/>
    </border>
    <border>
      <left/>
      <right style="thin">
        <color auto="true"/>
      </right>
      <top style="thin">
        <color auto="true"/>
      </top>
      <bottom style="hair">
        <color theme="0" tint="-0.349986266670736"/>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s>
  <cellStyleXfs count="49">
    <xf numFmtId="0" fontId="0" fillId="0" borderId="0"/>
    <xf numFmtId="0" fontId="21" fillId="25" borderId="0" applyNumberFormat="false" applyBorder="false" applyAlignment="false" applyProtection="false">
      <alignment vertical="center"/>
    </xf>
    <xf numFmtId="0" fontId="24" fillId="35" borderId="0" applyNumberFormat="false" applyBorder="false" applyAlignment="false" applyProtection="false">
      <alignment vertical="center"/>
    </xf>
    <xf numFmtId="0" fontId="21" fillId="33" borderId="0" applyNumberFormat="false" applyBorder="false" applyAlignment="false" applyProtection="false">
      <alignment vertical="center"/>
    </xf>
    <xf numFmtId="0" fontId="21" fillId="32" borderId="0" applyNumberFormat="false" applyBorder="false" applyAlignment="false" applyProtection="false">
      <alignment vertical="center"/>
    </xf>
    <xf numFmtId="0" fontId="24" fillId="16" borderId="0" applyNumberFormat="false" applyBorder="false" applyAlignment="false" applyProtection="false">
      <alignment vertical="center"/>
    </xf>
    <xf numFmtId="0" fontId="24" fillId="18" borderId="0" applyNumberFormat="false" applyBorder="false" applyAlignment="false" applyProtection="false">
      <alignment vertical="center"/>
    </xf>
    <xf numFmtId="0" fontId="21" fillId="29" borderId="0" applyNumberFormat="false" applyBorder="false" applyAlignment="false" applyProtection="false">
      <alignment vertical="center"/>
    </xf>
    <xf numFmtId="0" fontId="21" fillId="26" borderId="0" applyNumberFormat="false" applyBorder="false" applyAlignment="false" applyProtection="false">
      <alignment vertical="center"/>
    </xf>
    <xf numFmtId="0" fontId="24" fillId="34" borderId="0" applyNumberFormat="false" applyBorder="false" applyAlignment="false" applyProtection="false">
      <alignment vertical="center"/>
    </xf>
    <xf numFmtId="0" fontId="21" fillId="17" borderId="0" applyNumberFormat="false" applyBorder="false" applyAlignment="false" applyProtection="false">
      <alignment vertical="center"/>
    </xf>
    <xf numFmtId="0" fontId="37" fillId="0" borderId="42" applyNumberFormat="false" applyFill="false" applyAlignment="false" applyProtection="false">
      <alignment vertical="center"/>
    </xf>
    <xf numFmtId="0" fontId="24" fillId="23" borderId="0" applyNumberFormat="false" applyBorder="false" applyAlignment="false" applyProtection="false">
      <alignment vertical="center"/>
    </xf>
    <xf numFmtId="0" fontId="21" fillId="5" borderId="0" applyNumberFormat="false" applyBorder="false" applyAlignment="false" applyProtection="false">
      <alignment vertical="center"/>
    </xf>
    <xf numFmtId="0" fontId="21" fillId="27" borderId="0" applyNumberFormat="false" applyBorder="false" applyAlignment="false" applyProtection="false">
      <alignment vertical="center"/>
    </xf>
    <xf numFmtId="0" fontId="24" fillId="6" borderId="0" applyNumberFormat="false" applyBorder="false" applyAlignment="false" applyProtection="false">
      <alignment vertical="center"/>
    </xf>
    <xf numFmtId="0" fontId="24" fillId="22" borderId="0" applyNumberFormat="false" applyBorder="false" applyAlignment="false" applyProtection="false">
      <alignment vertical="center"/>
    </xf>
    <xf numFmtId="0" fontId="21" fillId="21" borderId="0" applyNumberFormat="false" applyBorder="false" applyAlignment="false" applyProtection="false">
      <alignment vertical="center"/>
    </xf>
    <xf numFmtId="0" fontId="24" fillId="24" borderId="0" applyNumberFormat="false" applyBorder="false" applyAlignment="false" applyProtection="false">
      <alignment vertical="center"/>
    </xf>
    <xf numFmtId="0" fontId="24" fillId="19" borderId="0" applyNumberFormat="false" applyBorder="false" applyAlignment="false" applyProtection="false">
      <alignment vertical="center"/>
    </xf>
    <xf numFmtId="0" fontId="21" fillId="31" borderId="0" applyNumberFormat="false" applyBorder="false" applyAlignment="false" applyProtection="false">
      <alignment vertical="center"/>
    </xf>
    <xf numFmtId="0" fontId="35" fillId="15" borderId="0" applyNumberFormat="false" applyBorder="false" applyAlignment="false" applyProtection="false">
      <alignment vertical="center"/>
    </xf>
    <xf numFmtId="0" fontId="21" fillId="30" borderId="0" applyNumberFormat="false" applyBorder="false" applyAlignment="false" applyProtection="false">
      <alignment vertical="center"/>
    </xf>
    <xf numFmtId="0" fontId="29" fillId="9" borderId="0" applyNumberFormat="false" applyBorder="false" applyAlignment="false" applyProtection="false">
      <alignment vertical="center"/>
    </xf>
    <xf numFmtId="0" fontId="24" fillId="14" borderId="0" applyNumberFormat="false" applyBorder="false" applyAlignment="false" applyProtection="false">
      <alignment vertical="center"/>
    </xf>
    <xf numFmtId="0" fontId="20" fillId="0" borderId="35" applyNumberFormat="false" applyFill="false" applyAlignment="false" applyProtection="false">
      <alignment vertical="center"/>
    </xf>
    <xf numFmtId="0" fontId="33" fillId="8" borderId="39" applyNumberFormat="false" applyAlignment="false" applyProtection="false">
      <alignment vertical="center"/>
    </xf>
    <xf numFmtId="44" fontId="23" fillId="0" borderId="0" applyFont="false" applyFill="false" applyBorder="false" applyAlignment="false" applyProtection="false">
      <alignment vertical="center"/>
    </xf>
    <xf numFmtId="0" fontId="24" fillId="13" borderId="0" applyNumberFormat="false" applyBorder="false" applyAlignment="false" applyProtection="false">
      <alignment vertical="center"/>
    </xf>
    <xf numFmtId="0" fontId="23" fillId="11" borderId="38" applyNumberFormat="false" applyFont="false" applyAlignment="false" applyProtection="false">
      <alignment vertical="center"/>
    </xf>
    <xf numFmtId="0" fontId="31" fillId="10" borderId="37" applyNumberFormat="false" applyAlignment="false" applyProtection="false">
      <alignment vertical="center"/>
    </xf>
    <xf numFmtId="0" fontId="30" fillId="0" borderId="0" applyNumberFormat="false" applyFill="false" applyBorder="false" applyAlignment="false" applyProtection="false">
      <alignment vertical="center"/>
    </xf>
    <xf numFmtId="0" fontId="28" fillId="8" borderId="37" applyNumberFormat="false" applyAlignment="false" applyProtection="false">
      <alignment vertical="center"/>
    </xf>
    <xf numFmtId="0" fontId="32" fillId="12" borderId="0" applyNumberFormat="false" applyBorder="false" applyAlignment="false" applyProtection="false">
      <alignment vertical="center"/>
    </xf>
    <xf numFmtId="0" fontId="30" fillId="0" borderId="41" applyNumberFormat="false" applyFill="false" applyAlignment="false" applyProtection="false">
      <alignment vertical="center"/>
    </xf>
    <xf numFmtId="0" fontId="27" fillId="0" borderId="0" applyNumberFormat="false" applyFill="false" applyBorder="false" applyAlignment="false" applyProtection="false">
      <alignment vertical="center"/>
    </xf>
    <xf numFmtId="0" fontId="26" fillId="0" borderId="36" applyNumberFormat="false" applyFill="false" applyAlignment="false" applyProtection="false">
      <alignment vertical="center"/>
    </xf>
    <xf numFmtId="41" fontId="23" fillId="0" borderId="0" applyFont="false" applyFill="false" applyBorder="false" applyAlignment="false" applyProtection="false">
      <alignment vertical="center"/>
    </xf>
    <xf numFmtId="0" fontId="24" fillId="7" borderId="0" applyNumberFormat="false" applyBorder="false" applyAlignment="false" applyProtection="false">
      <alignment vertical="center"/>
    </xf>
    <xf numFmtId="0" fontId="25" fillId="0" borderId="0" applyNumberFormat="false" applyFill="false" applyBorder="false" applyAlignment="false" applyProtection="false">
      <alignment vertical="center"/>
    </xf>
    <xf numFmtId="42" fontId="23" fillId="0" borderId="0" applyFont="false" applyFill="false" applyBorder="false" applyAlignment="false" applyProtection="false">
      <alignment vertical="center"/>
    </xf>
    <xf numFmtId="0" fontId="34" fillId="0" borderId="0" applyNumberForma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38" fillId="0" borderId="36" applyNumberFormat="false" applyFill="false" applyAlignment="false" applyProtection="false">
      <alignment vertical="center"/>
    </xf>
    <xf numFmtId="177" fontId="0" fillId="0" borderId="0" applyFont="false" applyFill="false" applyBorder="false" applyAlignment="false" applyProtection="false"/>
    <xf numFmtId="0" fontId="36" fillId="28" borderId="40" applyNumberFormat="false" applyAlignment="false" applyProtection="false">
      <alignment vertical="center"/>
    </xf>
    <xf numFmtId="0" fontId="21" fillId="20" borderId="0" applyNumberFormat="false" applyBorder="false" applyAlignment="false" applyProtection="false">
      <alignment vertical="center"/>
    </xf>
    <xf numFmtId="9" fontId="0" fillId="0" borderId="0" applyFont="false" applyFill="false" applyBorder="false" applyAlignment="false" applyProtection="false"/>
    <xf numFmtId="0" fontId="18" fillId="0" borderId="0" applyNumberFormat="false" applyFill="false" applyBorder="false" applyAlignment="false" applyProtection="false"/>
  </cellStyleXfs>
  <cellXfs count="258">
    <xf numFmtId="0" fontId="0" fillId="0" borderId="0" xfId="0"/>
    <xf numFmtId="0" fontId="0" fillId="0" borderId="0" xfId="0" applyFill="true"/>
    <xf numFmtId="0" fontId="0" fillId="0" borderId="0" xfId="0" applyFill="true" applyAlignment="true"/>
    <xf numFmtId="0" fontId="0" fillId="2" borderId="0" xfId="0" applyFill="true"/>
    <xf numFmtId="0" fontId="1" fillId="2" borderId="1" xfId="0" applyFont="true" applyFill="true" applyBorder="true" applyAlignment="true">
      <alignment horizontal="centerContinuous" vertical="center"/>
    </xf>
    <xf numFmtId="0" fontId="2" fillId="2" borderId="2" xfId="0" applyFont="true" applyFill="true" applyBorder="true" applyAlignment="true">
      <alignment horizontal="centerContinuous" vertical="center"/>
    </xf>
    <xf numFmtId="0" fontId="3" fillId="2" borderId="2" xfId="0" applyFont="true" applyFill="true" applyBorder="true" applyAlignment="true">
      <alignment horizontal="centerContinuous" vertical="center"/>
    </xf>
    <xf numFmtId="0" fontId="3" fillId="2" borderId="3" xfId="0" applyFont="true" applyFill="true" applyBorder="true"/>
    <xf numFmtId="0" fontId="3" fillId="2" borderId="1" xfId="0" applyFont="true" applyFill="true" applyBorder="true"/>
    <xf numFmtId="0" fontId="3" fillId="2" borderId="2" xfId="0" applyFont="true" applyFill="true" applyBorder="true"/>
    <xf numFmtId="0" fontId="3" fillId="2" borderId="3" xfId="0" applyFont="true" applyFill="true" applyBorder="true" applyAlignment="true">
      <alignment vertical="center"/>
    </xf>
    <xf numFmtId="0" fontId="3" fillId="2" borderId="1" xfId="0" applyFont="true" applyFill="true" applyBorder="true" applyAlignment="true">
      <alignment vertical="center"/>
    </xf>
    <xf numFmtId="0" fontId="3" fillId="2" borderId="2" xfId="0" applyFont="true" applyFill="true" applyBorder="true" applyAlignment="true">
      <alignment vertical="center" wrapText="true"/>
    </xf>
    <xf numFmtId="0" fontId="3" fillId="2" borderId="0" xfId="0" applyFont="true" applyFill="true"/>
    <xf numFmtId="0" fontId="4" fillId="2" borderId="0" xfId="0" applyFont="true" applyFill="true"/>
    <xf numFmtId="0" fontId="5" fillId="0" borderId="4" xfId="0" applyFont="true" applyFill="true" applyBorder="true" applyAlignment="true">
      <alignment horizontal="center" vertical="center"/>
    </xf>
    <xf numFmtId="0" fontId="5" fillId="0" borderId="5" xfId="0" applyFont="true" applyFill="true" applyBorder="true" applyAlignment="true">
      <alignment horizontal="center" vertical="center"/>
    </xf>
    <xf numFmtId="0" fontId="5" fillId="0" borderId="6" xfId="0" applyFont="true" applyFill="true" applyBorder="true" applyAlignment="true">
      <alignment horizontal="center" vertical="center"/>
    </xf>
    <xf numFmtId="0" fontId="6" fillId="0" borderId="4" xfId="0" applyFont="true" applyFill="true" applyBorder="true" applyAlignment="true">
      <alignment horizontal="center" vertical="center" wrapText="true"/>
    </xf>
    <xf numFmtId="0" fontId="5" fillId="0" borderId="7" xfId="0" applyFont="true" applyFill="true" applyBorder="true" applyAlignment="true">
      <alignment horizontal="center" vertical="center"/>
    </xf>
    <xf numFmtId="0" fontId="5" fillId="0" borderId="8" xfId="0" applyFont="true" applyFill="true" applyBorder="true" applyAlignment="true">
      <alignment horizontal="center" vertical="center"/>
    </xf>
    <xf numFmtId="0" fontId="5" fillId="0" borderId="9" xfId="0" applyFont="true" applyFill="true" applyBorder="true" applyAlignment="true">
      <alignment horizontal="center" vertical="center"/>
    </xf>
    <xf numFmtId="0" fontId="6" fillId="0" borderId="7" xfId="0" applyFont="true" applyFill="true" applyBorder="true" applyAlignment="true">
      <alignment horizontal="center" vertical="center" wrapText="true"/>
    </xf>
    <xf numFmtId="0" fontId="3" fillId="3" borderId="3" xfId="0" applyFont="true" applyFill="true" applyBorder="true" applyAlignment="true">
      <alignment horizontal="center"/>
    </xf>
    <xf numFmtId="0" fontId="5" fillId="3" borderId="1" xfId="0" applyFont="true" applyFill="true" applyBorder="true" applyAlignment="true">
      <alignment horizontal="left"/>
    </xf>
    <xf numFmtId="0" fontId="5" fillId="3" borderId="10" xfId="0" applyFont="true" applyFill="true" applyBorder="true" applyAlignment="true">
      <alignment horizontal="left"/>
    </xf>
    <xf numFmtId="0" fontId="3" fillId="3" borderId="3" xfId="0" applyFont="true" applyFill="true" applyBorder="true" applyAlignment="true">
      <alignment horizontal="left"/>
    </xf>
    <xf numFmtId="0" fontId="3" fillId="0" borderId="4" xfId="0" applyFont="true" applyFill="true" applyBorder="true" applyAlignment="true">
      <alignment horizontal="center"/>
    </xf>
    <xf numFmtId="0" fontId="3" fillId="0" borderId="11" xfId="0" applyFont="true" applyFill="true" applyBorder="true" applyAlignment="true">
      <alignment horizontal="left" vertical="center" wrapText="true"/>
    </xf>
    <xf numFmtId="0" fontId="3" fillId="0" borderId="12" xfId="0" applyFont="true" applyFill="true" applyBorder="true" applyAlignment="true">
      <alignment horizontal="left" vertical="center" wrapText="true"/>
    </xf>
    <xf numFmtId="0" fontId="3" fillId="0" borderId="4" xfId="0" applyFont="true" applyFill="true" applyBorder="true" applyAlignment="true">
      <alignment horizontal="left"/>
    </xf>
    <xf numFmtId="0" fontId="5" fillId="3" borderId="3" xfId="0" applyFont="true" applyFill="true" applyBorder="true" applyAlignment="true">
      <alignment horizontal="center"/>
    </xf>
    <xf numFmtId="0" fontId="5" fillId="3" borderId="1" xfId="0" applyFont="true" applyFill="true" applyBorder="true" applyAlignment="true">
      <alignment horizontal="left" wrapText="true"/>
    </xf>
    <xf numFmtId="0" fontId="5" fillId="3" borderId="10" xfId="0" applyFont="true" applyFill="true" applyBorder="true" applyAlignment="true">
      <alignment horizontal="left" vertical="center" wrapText="true"/>
    </xf>
    <xf numFmtId="0" fontId="5" fillId="3" borderId="3" xfId="0" applyFont="true" applyFill="true" applyBorder="true" applyAlignment="true">
      <alignment horizontal="left"/>
    </xf>
    <xf numFmtId="0" fontId="5" fillId="0" borderId="4" xfId="0" applyFont="true" applyFill="true" applyBorder="true" applyAlignment="true">
      <alignment horizontal="center"/>
    </xf>
    <xf numFmtId="0" fontId="3" fillId="0" borderId="13" xfId="0" applyFont="true" applyFill="true" applyBorder="true" applyAlignment="true">
      <alignment horizontal="left" vertical="center" wrapText="true"/>
    </xf>
    <xf numFmtId="0" fontId="3" fillId="0" borderId="14" xfId="0" applyFont="true" applyFill="true" applyBorder="true" applyAlignment="true">
      <alignment horizontal="left" vertical="center" wrapText="true"/>
    </xf>
    <xf numFmtId="0" fontId="5" fillId="0" borderId="15" xfId="0" applyFont="true" applyFill="true" applyBorder="true" applyAlignment="true">
      <alignment horizontal="left"/>
    </xf>
    <xf numFmtId="0" fontId="5" fillId="0" borderId="16" xfId="0" applyFont="true" applyFill="true" applyBorder="true" applyAlignment="true">
      <alignment horizontal="center"/>
    </xf>
    <xf numFmtId="0" fontId="3" fillId="0" borderId="17" xfId="0" applyFont="true" applyFill="true" applyBorder="true" applyAlignment="true">
      <alignment horizontal="left" vertical="center" wrapText="true"/>
    </xf>
    <xf numFmtId="0" fontId="3" fillId="0" borderId="18" xfId="0" applyFont="true" applyFill="true" applyBorder="true" applyAlignment="true">
      <alignment horizontal="left" vertical="center" wrapText="true"/>
    </xf>
    <xf numFmtId="0" fontId="5" fillId="0" borderId="19" xfId="0" applyFont="true" applyFill="true" applyBorder="true" applyAlignment="true">
      <alignment horizontal="left"/>
    </xf>
    <xf numFmtId="0" fontId="3" fillId="0" borderId="15" xfId="0" applyFont="true" applyFill="true" applyBorder="true" applyAlignment="true">
      <alignment horizontal="center"/>
    </xf>
    <xf numFmtId="0" fontId="3" fillId="0" borderId="11" xfId="0" applyFont="true" applyFill="true" applyBorder="true" applyAlignment="true">
      <alignment horizontal="left" wrapText="true"/>
    </xf>
    <xf numFmtId="0" fontId="3" fillId="0" borderId="12" xfId="0" applyFont="true" applyFill="true" applyBorder="true" applyAlignment="true">
      <alignment horizontal="left" wrapText="true"/>
    </xf>
    <xf numFmtId="0" fontId="3" fillId="0" borderId="15" xfId="0" applyFont="true" applyFill="true" applyBorder="true" applyAlignment="true">
      <alignment horizontal="left"/>
    </xf>
    <xf numFmtId="0" fontId="3" fillId="0" borderId="3" xfId="0" applyFont="true" applyFill="true" applyBorder="true" applyAlignment="true">
      <alignment horizontal="center"/>
    </xf>
    <xf numFmtId="0" fontId="3" fillId="0" borderId="1" xfId="0" applyFont="true" applyFill="true" applyBorder="true" applyAlignment="true">
      <alignment horizontal="left" vertical="center" wrapText="true"/>
    </xf>
    <xf numFmtId="0" fontId="3" fillId="0" borderId="10" xfId="0" applyFont="true" applyFill="true" applyBorder="true" applyAlignment="true">
      <alignment horizontal="left" vertical="center" wrapText="true"/>
    </xf>
    <xf numFmtId="0" fontId="3" fillId="0" borderId="3" xfId="0" applyFont="true" applyFill="true" applyBorder="true" applyAlignment="true">
      <alignment horizontal="left"/>
    </xf>
    <xf numFmtId="0" fontId="5" fillId="3" borderId="7" xfId="0" applyFont="true" applyFill="true" applyBorder="true" applyAlignment="true">
      <alignment horizontal="center"/>
    </xf>
    <xf numFmtId="0" fontId="5" fillId="3" borderId="8" xfId="0" applyFont="true" applyFill="true" applyBorder="true" applyAlignment="true">
      <alignment horizontal="left"/>
    </xf>
    <xf numFmtId="0" fontId="5" fillId="3" borderId="9" xfId="0" applyFont="true" applyFill="true" applyBorder="true" applyAlignment="true">
      <alignment horizontal="left"/>
    </xf>
    <xf numFmtId="0" fontId="3" fillId="3" borderId="7" xfId="0" applyFont="true" applyFill="true" applyBorder="true" applyAlignment="true">
      <alignment horizontal="left"/>
    </xf>
    <xf numFmtId="0" fontId="5" fillId="2" borderId="4" xfId="0" applyFont="true" applyFill="true" applyBorder="true" applyAlignment="true">
      <alignment horizontal="center"/>
    </xf>
    <xf numFmtId="0" fontId="3" fillId="2" borderId="5" xfId="0" applyFont="true" applyFill="true" applyBorder="true" applyAlignment="true">
      <alignment horizontal="left" vertical="center" wrapText="true"/>
    </xf>
    <xf numFmtId="0" fontId="3" fillId="2" borderId="6" xfId="0" applyFont="true" applyFill="true" applyBorder="true" applyAlignment="true">
      <alignment horizontal="left" vertical="center" wrapText="true"/>
    </xf>
    <xf numFmtId="0" fontId="3" fillId="2" borderId="4" xfId="0" applyFont="true" applyFill="true" applyBorder="true" applyAlignment="true">
      <alignment horizontal="left"/>
    </xf>
    <xf numFmtId="0" fontId="3" fillId="0" borderId="8" xfId="0" applyFont="true" applyFill="true" applyBorder="true" applyAlignment="true">
      <alignment horizontal="left" vertical="center" wrapText="true"/>
    </xf>
    <xf numFmtId="0" fontId="3" fillId="0" borderId="9" xfId="0" applyFont="true" applyFill="true" applyBorder="true" applyAlignment="true">
      <alignment horizontal="left" vertical="center" wrapText="true"/>
    </xf>
    <xf numFmtId="0" fontId="3" fillId="0" borderId="16" xfId="0" applyFont="true" applyFill="true" applyBorder="true" applyAlignment="true">
      <alignment horizontal="left"/>
    </xf>
    <xf numFmtId="0" fontId="3" fillId="2" borderId="4" xfId="0" applyFont="true" applyFill="true" applyBorder="true" applyAlignment="true">
      <alignment horizontal="center"/>
    </xf>
    <xf numFmtId="0" fontId="3" fillId="2" borderId="4" xfId="0" applyFont="true" applyFill="true" applyBorder="true" applyAlignment="true">
      <alignment horizontal="left" vertical="center" wrapText="true"/>
    </xf>
    <xf numFmtId="0" fontId="3" fillId="0" borderId="16" xfId="0" applyFont="true" applyFill="true" applyBorder="true" applyAlignment="true">
      <alignment horizontal="center"/>
    </xf>
    <xf numFmtId="0" fontId="3" fillId="2" borderId="8" xfId="0" applyFont="true" applyFill="true" applyBorder="true" applyAlignment="true">
      <alignment horizontal="left" vertical="center" wrapText="true"/>
    </xf>
    <xf numFmtId="0" fontId="3" fillId="2" borderId="9" xfId="0" applyFont="true" applyFill="true" applyBorder="true" applyAlignment="true">
      <alignment horizontal="left" vertical="center" wrapText="true"/>
    </xf>
    <xf numFmtId="0" fontId="3" fillId="0" borderId="16" xfId="0" applyFont="true" applyFill="true" applyBorder="true" applyAlignment="true">
      <alignment horizontal="left" vertical="center" wrapText="true"/>
    </xf>
    <xf numFmtId="0" fontId="3" fillId="0" borderId="20" xfId="0" applyFont="true" applyFill="true" applyBorder="true" applyAlignment="true">
      <alignment horizontal="center"/>
    </xf>
    <xf numFmtId="0" fontId="3" fillId="0" borderId="21" xfId="0" applyFont="true" applyFill="true" applyBorder="true" applyAlignment="true">
      <alignment horizontal="left"/>
    </xf>
    <xf numFmtId="0" fontId="3" fillId="0" borderId="22" xfId="0" applyFont="true" applyFill="true" applyBorder="true" applyAlignment="true">
      <alignment horizontal="left"/>
    </xf>
    <xf numFmtId="0" fontId="3" fillId="0" borderId="20" xfId="0" applyFont="true" applyFill="true" applyBorder="true" applyAlignment="true">
      <alignment horizontal="left"/>
    </xf>
    <xf numFmtId="0" fontId="5" fillId="2" borderId="15" xfId="0" applyFont="true" applyFill="true" applyBorder="true" applyAlignment="true">
      <alignment horizontal="center"/>
    </xf>
    <xf numFmtId="0" fontId="3" fillId="2" borderId="11" xfId="0" applyFont="true" applyFill="true" applyBorder="true" applyAlignment="true">
      <alignment horizontal="left" vertical="center" wrapText="true"/>
    </xf>
    <xf numFmtId="0" fontId="3" fillId="2" borderId="12" xfId="0" applyFont="true" applyFill="true" applyBorder="true" applyAlignment="true">
      <alignment horizontal="left" vertical="center" wrapText="true"/>
    </xf>
    <xf numFmtId="0" fontId="3" fillId="2" borderId="15" xfId="0" applyFont="true" applyFill="true" applyBorder="true" applyAlignment="true">
      <alignment horizontal="left"/>
    </xf>
    <xf numFmtId="0" fontId="3" fillId="0" borderId="19" xfId="0" applyFont="true" applyFill="true" applyBorder="true" applyAlignment="true">
      <alignment horizontal="center"/>
    </xf>
    <xf numFmtId="0" fontId="3" fillId="0" borderId="23" xfId="0" applyFont="true" applyFill="true" applyBorder="true" applyAlignment="true">
      <alignment horizontal="left" vertical="center" wrapText="true"/>
    </xf>
    <xf numFmtId="0" fontId="3" fillId="0" borderId="24" xfId="0" applyFont="true" applyFill="true" applyBorder="true" applyAlignment="true">
      <alignment horizontal="left" vertical="center" wrapText="true"/>
    </xf>
    <xf numFmtId="0" fontId="3" fillId="0" borderId="19" xfId="0" applyFont="true" applyFill="true" applyBorder="true" applyAlignment="true">
      <alignment horizontal="left"/>
    </xf>
    <xf numFmtId="0" fontId="3" fillId="0" borderId="8" xfId="0" applyFont="true" applyFill="true" applyBorder="true" applyAlignment="true">
      <alignment horizontal="left" wrapText="true"/>
    </xf>
    <xf numFmtId="0" fontId="3" fillId="0" borderId="9" xfId="0" applyFont="true" applyFill="true" applyBorder="true" applyAlignment="true">
      <alignment horizontal="left" wrapText="true"/>
    </xf>
    <xf numFmtId="0" fontId="5" fillId="0" borderId="15" xfId="0" applyFont="true" applyFill="true" applyBorder="true" applyAlignment="true">
      <alignment horizontal="center"/>
    </xf>
    <xf numFmtId="0" fontId="3" fillId="0" borderId="5" xfId="0" applyFont="true" applyFill="true" applyBorder="true" applyAlignment="true">
      <alignment horizontal="left" wrapText="true"/>
    </xf>
    <xf numFmtId="0" fontId="3" fillId="0" borderId="6" xfId="0" applyFont="true" applyFill="true" applyBorder="true" applyAlignment="true">
      <alignment horizontal="left" wrapText="true"/>
    </xf>
    <xf numFmtId="0" fontId="3" fillId="0" borderId="7" xfId="0" applyFont="true" applyFill="true" applyBorder="true" applyAlignment="true">
      <alignment horizontal="center"/>
    </xf>
    <xf numFmtId="0" fontId="3" fillId="0" borderId="7" xfId="0" applyFont="true" applyFill="true" applyBorder="true" applyAlignment="true">
      <alignment horizontal="left"/>
    </xf>
    <xf numFmtId="0" fontId="3" fillId="2" borderId="25" xfId="0" applyFont="true" applyFill="true" applyBorder="true" applyAlignment="true">
      <alignment horizontal="center"/>
    </xf>
    <xf numFmtId="0" fontId="3" fillId="2" borderId="25" xfId="0" applyFont="true" applyFill="true" applyBorder="true"/>
    <xf numFmtId="0" fontId="5" fillId="2" borderId="6" xfId="0" applyFont="true" applyFill="true" applyBorder="true" applyAlignment="true">
      <alignment horizontal="right" vertical="center"/>
    </xf>
    <xf numFmtId="0" fontId="3" fillId="2" borderId="0" xfId="0" applyFont="true" applyFill="true" applyAlignment="true">
      <alignment horizontal="left"/>
    </xf>
    <xf numFmtId="0" fontId="3" fillId="2" borderId="0" xfId="0" applyFont="true" applyFill="true" applyAlignment="true">
      <alignment horizontal="center" vertical="center"/>
    </xf>
    <xf numFmtId="0" fontId="7" fillId="2" borderId="0" xfId="0" applyFont="true" applyFill="true" applyAlignment="true">
      <alignment horizontal="left"/>
    </xf>
    <xf numFmtId="0" fontId="3" fillId="2" borderId="2" xfId="0" applyFont="true" applyFill="true" applyBorder="true" applyAlignment="true">
      <alignment vertical="center"/>
    </xf>
    <xf numFmtId="0" fontId="3" fillId="2" borderId="10" xfId="0" applyFont="true" applyFill="true" applyBorder="true"/>
    <xf numFmtId="0" fontId="3" fillId="2" borderId="0" xfId="0" applyFont="true" applyFill="true" applyAlignment="true">
      <alignment horizontal="center"/>
    </xf>
    <xf numFmtId="0" fontId="8" fillId="2" borderId="0" xfId="0" applyFont="true" applyFill="true" applyAlignment="true">
      <alignment horizontal="center"/>
    </xf>
    <xf numFmtId="0" fontId="8" fillId="2" borderId="0" xfId="0" applyFont="true" applyFill="true"/>
    <xf numFmtId="0" fontId="6" fillId="2" borderId="4" xfId="0" applyFont="true" applyFill="true" applyBorder="true" applyAlignment="true">
      <alignment horizontal="center" vertical="center" wrapText="true"/>
    </xf>
    <xf numFmtId="0" fontId="5" fillId="0" borderId="1" xfId="0" applyFont="true" applyFill="true" applyBorder="true" applyAlignment="true">
      <alignment horizontal="center" vertical="center" wrapText="true"/>
    </xf>
    <xf numFmtId="0" fontId="5" fillId="0" borderId="2" xfId="0" applyFont="true" applyFill="true" applyBorder="true" applyAlignment="true">
      <alignment horizontal="center" vertical="center" wrapText="true"/>
    </xf>
    <xf numFmtId="0" fontId="6" fillId="2" borderId="7" xfId="0" applyFont="true" applyFill="true" applyBorder="true" applyAlignment="true">
      <alignment horizontal="center" vertical="center" wrapText="true"/>
    </xf>
    <xf numFmtId="0" fontId="5" fillId="2" borderId="3" xfId="0" applyFont="true" applyFill="true" applyBorder="true" applyAlignment="true">
      <alignment horizontal="center" vertical="center" wrapText="true"/>
    </xf>
    <xf numFmtId="0" fontId="5" fillId="0" borderId="3" xfId="0" applyFont="true" applyFill="true" applyBorder="true" applyAlignment="true">
      <alignment horizontal="center" vertical="center" wrapText="true"/>
    </xf>
    <xf numFmtId="0" fontId="3" fillId="3" borderId="3" xfId="47" applyNumberFormat="true" applyFont="true" applyFill="true" applyBorder="true" applyAlignment="true">
      <alignment horizontal="center"/>
    </xf>
    <xf numFmtId="0" fontId="3" fillId="0" borderId="4" xfId="47" applyNumberFormat="true" applyFont="true" applyFill="true" applyBorder="true" applyAlignment="true">
      <alignment horizontal="center" vertical="center"/>
    </xf>
    <xf numFmtId="0" fontId="3" fillId="0" borderId="4" xfId="0" applyFont="true" applyFill="true" applyBorder="true" applyAlignment="true">
      <alignment horizontal="center" vertical="center"/>
    </xf>
    <xf numFmtId="0" fontId="5" fillId="0" borderId="15" xfId="47" applyNumberFormat="true" applyFont="true" applyFill="true" applyBorder="true" applyAlignment="true">
      <alignment horizontal="center" vertical="center"/>
    </xf>
    <xf numFmtId="0" fontId="3" fillId="0" borderId="26" xfId="0" applyFont="true" applyFill="true" applyBorder="true" applyAlignment="true">
      <alignment horizontal="center" vertical="center"/>
    </xf>
    <xf numFmtId="0" fontId="3" fillId="0" borderId="15" xfId="0" applyFont="true" applyFill="true" applyBorder="true" applyAlignment="true">
      <alignment horizontal="center" vertical="center"/>
    </xf>
    <xf numFmtId="0" fontId="5" fillId="0" borderId="19" xfId="47" applyNumberFormat="true" applyFont="true" applyFill="true" applyBorder="true" applyAlignment="true">
      <alignment horizontal="center" vertical="center"/>
    </xf>
    <xf numFmtId="0" fontId="3" fillId="0" borderId="19" xfId="0" applyFont="true" applyFill="true" applyBorder="true" applyAlignment="true">
      <alignment horizontal="center" vertical="center"/>
    </xf>
    <xf numFmtId="0" fontId="3" fillId="3" borderId="3" xfId="0" applyFont="true" applyFill="true" applyBorder="true" applyAlignment="true">
      <alignment horizontal="center" vertical="center"/>
    </xf>
    <xf numFmtId="0" fontId="3" fillId="0" borderId="15" xfId="47" applyNumberFormat="true" applyFont="true" applyFill="true" applyBorder="true" applyAlignment="true">
      <alignment horizontal="center" vertical="center"/>
    </xf>
    <xf numFmtId="0" fontId="3" fillId="0" borderId="3" xfId="47" applyNumberFormat="true" applyFont="true" applyFill="true" applyBorder="true" applyAlignment="true">
      <alignment horizontal="center" vertical="center"/>
    </xf>
    <xf numFmtId="0" fontId="3" fillId="0" borderId="3" xfId="0" applyFont="true" applyFill="true" applyBorder="true" applyAlignment="true">
      <alignment horizontal="center" vertical="center"/>
    </xf>
    <xf numFmtId="0" fontId="3" fillId="3" borderId="7" xfId="47" applyNumberFormat="true" applyFont="true" applyFill="true" applyBorder="true" applyAlignment="true">
      <alignment horizontal="center"/>
    </xf>
    <xf numFmtId="0" fontId="3" fillId="3" borderId="7" xfId="0" applyFont="true" applyFill="true" applyBorder="true" applyAlignment="true">
      <alignment horizontal="center"/>
    </xf>
    <xf numFmtId="0" fontId="3" fillId="2" borderId="4" xfId="47" applyNumberFormat="true" applyFont="true" applyFill="true" applyBorder="true" applyAlignment="true">
      <alignment horizontal="center" vertical="center"/>
    </xf>
    <xf numFmtId="0" fontId="3" fillId="2" borderId="4" xfId="0" applyFont="true" applyFill="true" applyBorder="true" applyAlignment="true">
      <alignment horizontal="center" vertical="center"/>
    </xf>
    <xf numFmtId="0" fontId="3" fillId="0" borderId="16" xfId="47" applyNumberFormat="true" applyFont="true" applyFill="true" applyBorder="true" applyAlignment="true">
      <alignment horizontal="center" vertical="center"/>
    </xf>
    <xf numFmtId="0" fontId="3" fillId="0" borderId="16" xfId="0" applyFont="true" applyFill="true" applyBorder="true" applyAlignment="true">
      <alignment horizontal="center" vertical="center"/>
    </xf>
    <xf numFmtId="0" fontId="3" fillId="0" borderId="15" xfId="47" applyNumberFormat="true" applyFont="true" applyFill="true" applyBorder="true" applyAlignment="true">
      <alignment horizontal="center"/>
    </xf>
    <xf numFmtId="0" fontId="3" fillId="0" borderId="20" xfId="47" applyNumberFormat="true" applyFont="true" applyFill="true" applyBorder="true" applyAlignment="true">
      <alignment horizontal="center" vertical="center"/>
    </xf>
    <xf numFmtId="0" fontId="3" fillId="2" borderId="15" xfId="47" applyNumberFormat="true" applyFont="true" applyFill="true" applyBorder="true" applyAlignment="true">
      <alignment horizontal="center"/>
    </xf>
    <xf numFmtId="0" fontId="3" fillId="2" borderId="15" xfId="0" applyFont="true" applyFill="true" applyBorder="true" applyAlignment="true">
      <alignment horizontal="center"/>
    </xf>
    <xf numFmtId="0" fontId="3" fillId="0" borderId="19" xfId="47" applyNumberFormat="true" applyFont="true" applyFill="true" applyBorder="true" applyAlignment="true">
      <alignment horizontal="center"/>
    </xf>
    <xf numFmtId="0" fontId="3" fillId="0" borderId="16" xfId="47" applyNumberFormat="true" applyFont="true" applyFill="true" applyBorder="true" applyAlignment="true">
      <alignment horizontal="center"/>
    </xf>
    <xf numFmtId="0" fontId="3" fillId="0" borderId="4" xfId="47" applyNumberFormat="true" applyFont="true" applyFill="true" applyBorder="true" applyAlignment="true">
      <alignment horizontal="center"/>
    </xf>
    <xf numFmtId="0" fontId="3" fillId="2" borderId="3" xfId="47" applyNumberFormat="true" applyFont="true" applyFill="true" applyBorder="true" applyAlignment="true">
      <alignment horizontal="center" vertical="center"/>
    </xf>
    <xf numFmtId="0" fontId="3" fillId="2" borderId="10" xfId="0" applyFont="true" applyFill="true" applyBorder="true" applyAlignment="true">
      <alignment horizontal="centerContinuous" vertical="center"/>
    </xf>
    <xf numFmtId="0" fontId="3" fillId="2" borderId="10" xfId="0" applyFont="true" applyFill="true" applyBorder="true" applyAlignment="true">
      <alignment vertical="center"/>
    </xf>
    <xf numFmtId="0" fontId="5" fillId="0" borderId="10" xfId="0" applyFont="true" applyFill="true" applyBorder="true" applyAlignment="true">
      <alignment horizontal="center" vertical="center" wrapText="true"/>
    </xf>
    <xf numFmtId="0" fontId="9" fillId="3" borderId="3" xfId="0" applyFont="true" applyFill="true" applyBorder="true" applyAlignment="true">
      <alignment horizontal="center"/>
    </xf>
    <xf numFmtId="0" fontId="0" fillId="2" borderId="0" xfId="0" applyFill="true" applyAlignment="true">
      <alignment horizontal="center"/>
    </xf>
    <xf numFmtId="0" fontId="10" fillId="2" borderId="0" xfId="0" applyFont="true" applyFill="true" applyAlignment="true">
      <alignment horizontal="justify"/>
    </xf>
    <xf numFmtId="0" fontId="11" fillId="0" borderId="4" xfId="0" applyFont="true" applyFill="true" applyBorder="true" applyAlignment="true">
      <alignment horizontal="center"/>
    </xf>
    <xf numFmtId="0" fontId="0" fillId="0" borderId="0" xfId="0" applyFill="true" applyAlignment="true">
      <alignment horizontal="center"/>
    </xf>
    <xf numFmtId="0" fontId="3" fillId="0" borderId="0" xfId="0" applyFont="true" applyFill="true" applyBorder="true" applyAlignment="true">
      <alignment horizontal="left" vertical="center" wrapText="true"/>
    </xf>
    <xf numFmtId="0" fontId="5" fillId="0" borderId="15" xfId="0" applyFont="true" applyFill="true" applyBorder="true" applyAlignment="true">
      <alignment horizontal="center" vertical="center"/>
    </xf>
    <xf numFmtId="0" fontId="6" fillId="0" borderId="15" xfId="0" applyFont="true" applyFill="true" applyBorder="true" applyAlignment="true">
      <alignment horizontal="center"/>
    </xf>
    <xf numFmtId="176" fontId="12" fillId="0" borderId="0" xfId="44" applyNumberFormat="true" applyFont="true" applyFill="true"/>
    <xf numFmtId="0" fontId="5" fillId="0" borderId="19" xfId="0" applyFont="true" applyFill="true" applyBorder="true" applyAlignment="true">
      <alignment horizontal="center" vertical="center"/>
    </xf>
    <xf numFmtId="0" fontId="6" fillId="0" borderId="19" xfId="0" applyFont="true" applyFill="true" applyBorder="true" applyAlignment="true">
      <alignment horizontal="center"/>
    </xf>
    <xf numFmtId="0" fontId="11" fillId="0" borderId="15" xfId="0" applyFont="true" applyFill="true" applyBorder="true" applyAlignment="true">
      <alignment horizontal="center"/>
    </xf>
    <xf numFmtId="0" fontId="13" fillId="2" borderId="0" xfId="0" applyFont="true" applyFill="true" applyAlignment="true">
      <alignment horizontal="center"/>
    </xf>
    <xf numFmtId="0" fontId="14" fillId="2" borderId="0" xfId="0" applyFont="true" applyFill="true"/>
    <xf numFmtId="0" fontId="11" fillId="0" borderId="3" xfId="0" applyFont="true" applyFill="true" applyBorder="true" applyAlignment="true">
      <alignment horizontal="center" vertical="center"/>
    </xf>
    <xf numFmtId="0" fontId="9" fillId="3" borderId="7" xfId="0" applyFont="true" applyFill="true" applyBorder="true" applyAlignment="true">
      <alignment horizontal="center"/>
    </xf>
    <xf numFmtId="0" fontId="11" fillId="2" borderId="4" xfId="0" applyFont="true" applyFill="true" applyBorder="true" applyAlignment="true">
      <alignment horizontal="center"/>
    </xf>
    <xf numFmtId="0" fontId="11" fillId="0" borderId="16" xfId="0" applyFont="true" applyFill="true" applyBorder="true" applyAlignment="true">
      <alignment horizontal="center"/>
    </xf>
    <xf numFmtId="0" fontId="11" fillId="0" borderId="20" xfId="0" applyFont="true" applyFill="true" applyBorder="true" applyAlignment="true">
      <alignment horizontal="center"/>
    </xf>
    <xf numFmtId="0" fontId="15" fillId="2" borderId="15" xfId="0" applyFont="true" applyFill="true" applyBorder="true" applyAlignment="true">
      <alignment horizontal="center"/>
    </xf>
    <xf numFmtId="0" fontId="11" fillId="0" borderId="19" xfId="0" applyFont="true" applyFill="true" applyBorder="true" applyAlignment="true">
      <alignment horizontal="center" vertical="center"/>
    </xf>
    <xf numFmtId="0" fontId="14" fillId="0" borderId="0" xfId="0" applyFont="true" applyFill="true"/>
    <xf numFmtId="0" fontId="11" fillId="0" borderId="15" xfId="0" applyFont="true" applyFill="true" applyBorder="true" applyAlignment="true">
      <alignment horizontal="center" vertical="center"/>
    </xf>
    <xf numFmtId="0" fontId="13" fillId="0" borderId="0" xfId="0" applyFont="true" applyFill="true" applyAlignment="true">
      <alignment horizontal="center"/>
    </xf>
    <xf numFmtId="0" fontId="11" fillId="0" borderId="16" xfId="0" applyFont="true" applyFill="true" applyBorder="true" applyAlignment="true">
      <alignment horizontal="center" vertical="center"/>
    </xf>
    <xf numFmtId="0" fontId="15" fillId="0" borderId="15" xfId="0" applyFont="true" applyFill="true" applyBorder="true" applyAlignment="true">
      <alignment horizontal="center"/>
    </xf>
    <xf numFmtId="0" fontId="11" fillId="0" borderId="4" xfId="0" applyFont="true" applyFill="true" applyBorder="true" applyAlignment="true">
      <alignment horizontal="center" vertical="center"/>
    </xf>
    <xf numFmtId="1" fontId="8" fillId="2" borderId="3" xfId="47" applyNumberFormat="true" applyFont="true" applyFill="true" applyBorder="true" applyAlignment="true">
      <alignment horizontal="center" vertical="center"/>
    </xf>
    <xf numFmtId="0" fontId="0" fillId="2" borderId="0" xfId="0" applyFill="true" applyAlignment="true">
      <alignment wrapText="true"/>
    </xf>
    <xf numFmtId="0" fontId="13" fillId="2" borderId="0" xfId="0" applyFont="true" applyFill="true"/>
    <xf numFmtId="0" fontId="16" fillId="2" borderId="0" xfId="0" applyFont="true" applyFill="true" applyAlignment="true">
      <alignment horizontal="left" indent="1"/>
    </xf>
    <xf numFmtId="0" fontId="17" fillId="0" borderId="0" xfId="0" applyFont="true" applyFill="true"/>
    <xf numFmtId="0" fontId="13" fillId="0" borderId="0" xfId="0" applyFont="true" applyFill="true"/>
    <xf numFmtId="0" fontId="5" fillId="0" borderId="26" xfId="0" applyFont="true" applyFill="true" applyBorder="true" applyAlignment="true">
      <alignment horizontal="left"/>
    </xf>
    <xf numFmtId="0" fontId="3" fillId="0" borderId="1" xfId="0" applyFont="true" applyFill="true" applyBorder="true" applyAlignment="true">
      <alignment horizontal="left" wrapText="true"/>
    </xf>
    <xf numFmtId="0" fontId="3" fillId="0" borderId="10" xfId="0" applyFont="true" applyFill="true" applyBorder="true" applyAlignment="true">
      <alignment horizontal="left" wrapText="true"/>
    </xf>
    <xf numFmtId="0" fontId="3" fillId="0" borderId="5" xfId="0" applyFont="true" applyFill="true" applyBorder="true" applyAlignment="true">
      <alignment horizontal="left" vertical="center" wrapText="true"/>
    </xf>
    <xf numFmtId="0" fontId="3" fillId="0" borderId="6" xfId="0" applyFont="true" applyFill="true" applyBorder="true" applyAlignment="true">
      <alignment horizontal="left" vertical="center" wrapText="true"/>
    </xf>
    <xf numFmtId="0" fontId="3" fillId="0" borderId="4" xfId="0" applyFont="true" applyFill="true" applyBorder="true" applyAlignment="true">
      <alignment horizontal="left" vertical="center" wrapText="true"/>
    </xf>
    <xf numFmtId="0" fontId="3" fillId="2" borderId="16" xfId="0" applyFont="true" applyFill="true" applyBorder="true" applyAlignment="true">
      <alignment horizontal="center"/>
    </xf>
    <xf numFmtId="0" fontId="3" fillId="2" borderId="16" xfId="0" applyFont="true" applyFill="true" applyBorder="true" applyAlignment="true">
      <alignment horizontal="left" vertical="center" wrapText="true"/>
    </xf>
    <xf numFmtId="0" fontId="18" fillId="0" borderId="23" xfId="48" applyFill="true" applyBorder="true" applyAlignment="true">
      <alignment horizontal="left" vertical="center" wrapText="true"/>
    </xf>
    <xf numFmtId="0" fontId="18" fillId="0" borderId="24" xfId="48" applyFill="true" applyBorder="true" applyAlignment="true">
      <alignment horizontal="left" vertical="center" wrapText="true"/>
    </xf>
    <xf numFmtId="0" fontId="3" fillId="2" borderId="7" xfId="0" applyFont="true" applyFill="true" applyBorder="true" applyAlignment="true">
      <alignment horizontal="center"/>
    </xf>
    <xf numFmtId="0" fontId="3" fillId="0" borderId="17" xfId="0" applyFont="true" applyFill="true" applyBorder="true" applyAlignment="true">
      <alignment horizontal="left" wrapText="true"/>
    </xf>
    <xf numFmtId="0" fontId="3" fillId="0" borderId="18" xfId="0" applyFont="true" applyFill="true" applyBorder="true" applyAlignment="true">
      <alignment horizontal="left" wrapText="true"/>
    </xf>
    <xf numFmtId="0" fontId="3" fillId="0" borderId="27" xfId="0" applyFont="true" applyFill="true" applyBorder="true" applyAlignment="true">
      <alignment horizontal="left"/>
    </xf>
    <xf numFmtId="0" fontId="5" fillId="2" borderId="0" xfId="0" applyFont="true" applyFill="true" applyAlignment="true">
      <alignment horizontal="right" vertical="center"/>
    </xf>
    <xf numFmtId="0" fontId="11" fillId="2" borderId="0" xfId="0" applyFont="true" applyFill="true"/>
    <xf numFmtId="0" fontId="5" fillId="0" borderId="26" xfId="47" applyNumberFormat="true" applyFont="true" applyFill="true" applyBorder="true" applyAlignment="true">
      <alignment horizontal="center" vertical="center"/>
    </xf>
    <xf numFmtId="0" fontId="3" fillId="2" borderId="26" xfId="0" applyFont="true" applyFill="true" applyBorder="true" applyAlignment="true">
      <alignment horizontal="center" vertical="center"/>
    </xf>
    <xf numFmtId="0" fontId="3" fillId="0" borderId="3" xfId="47" applyNumberFormat="true" applyFont="true" applyFill="true" applyBorder="true" applyAlignment="true">
      <alignment horizontal="center"/>
    </xf>
    <xf numFmtId="0" fontId="3" fillId="2" borderId="3" xfId="0" applyFont="true" applyFill="true" applyBorder="true" applyAlignment="true">
      <alignment horizontal="center"/>
    </xf>
    <xf numFmtId="0" fontId="3" fillId="2" borderId="16" xfId="0" applyFont="true" applyFill="true" applyBorder="true" applyAlignment="true">
      <alignment horizontal="center" vertical="center"/>
    </xf>
    <xf numFmtId="0" fontId="3" fillId="2" borderId="16" xfId="47" applyNumberFormat="true" applyFont="true" applyFill="true" applyBorder="true" applyAlignment="true">
      <alignment horizontal="center" vertical="center"/>
    </xf>
    <xf numFmtId="0" fontId="3" fillId="2" borderId="20" xfId="0" applyFont="true" applyFill="true" applyBorder="true" applyAlignment="true">
      <alignment horizontal="center"/>
    </xf>
    <xf numFmtId="0" fontId="3" fillId="2" borderId="19" xfId="0" applyFont="true" applyFill="true" applyBorder="true" applyAlignment="true">
      <alignment horizontal="center" vertical="center"/>
    </xf>
    <xf numFmtId="0" fontId="3" fillId="2" borderId="15" xfId="0" applyFont="true" applyFill="true" applyBorder="true" applyAlignment="true">
      <alignment horizontal="center" vertical="center"/>
    </xf>
    <xf numFmtId="0" fontId="3" fillId="0" borderId="27" xfId="47" applyNumberFormat="true" applyFont="true" applyFill="true" applyBorder="true" applyAlignment="true">
      <alignment horizontal="center" vertical="center"/>
    </xf>
    <xf numFmtId="0" fontId="3" fillId="0" borderId="26" xfId="47" applyNumberFormat="true" applyFont="true" applyFill="true" applyBorder="true" applyAlignment="true">
      <alignment horizontal="center" vertical="center"/>
    </xf>
    <xf numFmtId="0" fontId="3" fillId="2" borderId="26" xfId="0" applyFont="true" applyFill="true" applyBorder="true" applyAlignment="true">
      <alignment horizontal="center"/>
    </xf>
    <xf numFmtId="0" fontId="3" fillId="2" borderId="7" xfId="47" applyNumberFormat="true" applyFont="true" applyFill="true" applyBorder="true" applyAlignment="true">
      <alignment horizontal="center" vertical="center"/>
    </xf>
    <xf numFmtId="176" fontId="0" fillId="2" borderId="0" xfId="44" applyNumberFormat="true" applyFont="true" applyFill="true"/>
    <xf numFmtId="176" fontId="3" fillId="2" borderId="0" xfId="44" applyNumberFormat="true" applyFont="true" applyFill="true" applyAlignment="true">
      <alignment horizontal="center"/>
    </xf>
    <xf numFmtId="0" fontId="5" fillId="0" borderId="26" xfId="0" applyFont="true" applyFill="true" applyBorder="true" applyAlignment="true">
      <alignment horizontal="center" vertical="center"/>
    </xf>
    <xf numFmtId="177" fontId="6" fillId="0" borderId="26" xfId="44" applyFont="true" applyFill="true" applyBorder="true" applyAlignment="true">
      <alignment horizontal="center"/>
    </xf>
    <xf numFmtId="0" fontId="12" fillId="0" borderId="0" xfId="0" applyFont="true" applyFill="true"/>
    <xf numFmtId="0" fontId="11" fillId="0" borderId="3" xfId="0" applyFont="true" applyFill="true" applyBorder="true" applyAlignment="true">
      <alignment horizontal="center"/>
    </xf>
    <xf numFmtId="0" fontId="11" fillId="2" borderId="16" xfId="0" applyFont="true" applyFill="true" applyBorder="true" applyAlignment="true">
      <alignment horizontal="center"/>
    </xf>
    <xf numFmtId="177" fontId="6" fillId="0" borderId="19" xfId="44" applyFont="true" applyFill="true" applyBorder="true" applyAlignment="true">
      <alignment horizontal="center"/>
    </xf>
    <xf numFmtId="0" fontId="3" fillId="0" borderId="26" xfId="0" applyFont="true" applyFill="true" applyBorder="true" applyAlignment="true">
      <alignment horizontal="center"/>
    </xf>
    <xf numFmtId="0" fontId="3" fillId="4" borderId="3" xfId="0" applyFont="true" applyFill="true" applyBorder="true" applyAlignment="true">
      <alignment horizontal="center"/>
    </xf>
    <xf numFmtId="0" fontId="5" fillId="4" borderId="1" xfId="0" applyFont="true" applyFill="true" applyBorder="true" applyAlignment="true">
      <alignment horizontal="left"/>
    </xf>
    <xf numFmtId="0" fontId="5" fillId="4" borderId="10" xfId="0" applyFont="true" applyFill="true" applyBorder="true" applyAlignment="true">
      <alignment horizontal="left"/>
    </xf>
    <xf numFmtId="0" fontId="3" fillId="4" borderId="3" xfId="0" applyFont="true" applyFill="true" applyBorder="true" applyAlignment="true">
      <alignment horizontal="left"/>
    </xf>
    <xf numFmtId="0" fontId="5" fillId="4" borderId="3" xfId="0" applyFont="true" applyFill="true" applyBorder="true" applyAlignment="true">
      <alignment horizontal="center"/>
    </xf>
    <xf numFmtId="0" fontId="3" fillId="0" borderId="28" xfId="0" applyFont="true" applyFill="true" applyBorder="true" applyAlignment="true">
      <alignment horizontal="left" wrapText="true"/>
    </xf>
    <xf numFmtId="0" fontId="3" fillId="0" borderId="29" xfId="0" applyFont="true" applyFill="true" applyBorder="true" applyAlignment="true">
      <alignment horizontal="left" wrapText="true"/>
    </xf>
    <xf numFmtId="0" fontId="3" fillId="0" borderId="30" xfId="0" applyFont="true" applyFill="true" applyBorder="true" applyAlignment="true">
      <alignment horizontal="left"/>
    </xf>
    <xf numFmtId="0" fontId="3" fillId="4" borderId="3" xfId="47" applyNumberFormat="true" applyFont="true" applyFill="true" applyBorder="true" applyAlignment="true">
      <alignment horizontal="center"/>
    </xf>
    <xf numFmtId="0" fontId="3" fillId="4" borderId="3" xfId="0" applyFont="true" applyFill="true" applyBorder="true" applyAlignment="true">
      <alignment horizontal="center" vertical="center"/>
    </xf>
    <xf numFmtId="0" fontId="3" fillId="0" borderId="30" xfId="47" applyNumberFormat="true" applyFont="true" applyFill="true" applyBorder="true" applyAlignment="true">
      <alignment horizontal="center"/>
    </xf>
    <xf numFmtId="0" fontId="3" fillId="0" borderId="30" xfId="0" applyFont="true" applyFill="true" applyBorder="true" applyAlignment="true">
      <alignment horizontal="center" vertical="center"/>
    </xf>
    <xf numFmtId="0" fontId="3" fillId="2" borderId="30" xfId="0" applyFont="true" applyFill="true" applyBorder="true" applyAlignment="true">
      <alignment horizontal="center"/>
    </xf>
    <xf numFmtId="0" fontId="11" fillId="4" borderId="3" xfId="0" applyFont="true" applyFill="true" applyBorder="true" applyAlignment="true">
      <alignment horizontal="center"/>
    </xf>
    <xf numFmtId="0" fontId="0" fillId="0" borderId="3" xfId="0" applyFill="true" applyBorder="true" applyAlignment="true">
      <alignment horizontal="left" vertical="center" wrapText="true"/>
    </xf>
    <xf numFmtId="0" fontId="0" fillId="0" borderId="3" xfId="0" applyBorder="true" applyAlignment="true">
      <alignment horizontal="left" vertical="top" wrapText="true"/>
    </xf>
    <xf numFmtId="0" fontId="0" fillId="0" borderId="5" xfId="0" applyFill="true" applyBorder="true" applyAlignment="true">
      <alignment horizontal="left" vertical="top" wrapText="true"/>
    </xf>
    <xf numFmtId="0" fontId="0" fillId="0" borderId="31" xfId="0" applyFill="true" applyBorder="true" applyAlignment="true">
      <alignment horizontal="left" vertical="top" wrapText="true"/>
    </xf>
    <xf numFmtId="0" fontId="0" fillId="0" borderId="0" xfId="0" applyFill="true" applyAlignment="true">
      <alignment horizontal="left" vertical="top"/>
    </xf>
    <xf numFmtId="0" fontId="19" fillId="0" borderId="3" xfId="0" applyFont="true" applyFill="true" applyBorder="true" applyAlignment="true">
      <alignment horizontal="left" vertical="center" wrapText="true"/>
    </xf>
    <xf numFmtId="0" fontId="0" fillId="0" borderId="0" xfId="0" applyFill="true" applyAlignment="true">
      <alignment horizontal="left"/>
    </xf>
    <xf numFmtId="0" fontId="3" fillId="0" borderId="30" xfId="0" applyFont="true" applyFill="true" applyBorder="true" applyAlignment="true">
      <alignment horizontal="center"/>
    </xf>
    <xf numFmtId="0" fontId="11" fillId="0" borderId="30" xfId="0" applyFont="true" applyFill="true" applyBorder="true" applyAlignment="true">
      <alignment horizontal="center"/>
    </xf>
    <xf numFmtId="0" fontId="0" fillId="0" borderId="0" xfId="0" applyFill="true" applyAlignment="true">
      <alignment horizontal="left" vertical="top" wrapText="true"/>
    </xf>
    <xf numFmtId="0" fontId="0" fillId="0" borderId="4" xfId="0" applyBorder="true" applyAlignment="true">
      <alignment horizontal="left" vertical="top" wrapText="true"/>
    </xf>
    <xf numFmtId="0" fontId="0" fillId="0" borderId="7" xfId="0" applyBorder="true" applyAlignment="true">
      <alignment horizontal="left" vertical="top" wrapText="true"/>
    </xf>
    <xf numFmtId="0" fontId="19" fillId="0" borderId="3" xfId="0" applyFont="true" applyBorder="true" applyAlignment="true">
      <alignment horizontal="left" vertical="top" wrapText="true"/>
    </xf>
    <xf numFmtId="0" fontId="14" fillId="0" borderId="3" xfId="0" applyFont="true" applyBorder="true" applyAlignment="true">
      <alignment horizontal="left" vertical="top" wrapText="true"/>
    </xf>
    <xf numFmtId="0" fontId="14" fillId="0" borderId="0" xfId="0" applyFont="true" applyFill="true" applyAlignment="true">
      <alignment horizontal="left" vertical="top" wrapText="true"/>
    </xf>
    <xf numFmtId="0" fontId="14" fillId="0" borderId="7" xfId="0" applyFont="true" applyBorder="true" applyAlignment="true">
      <alignment vertical="top" wrapText="true"/>
    </xf>
    <xf numFmtId="0" fontId="0" fillId="2" borderId="3" xfId="0" applyFill="true" applyBorder="true" applyAlignment="true">
      <alignment horizontal="left" vertical="center" wrapText="true"/>
    </xf>
    <xf numFmtId="0" fontId="5" fillId="0" borderId="32" xfId="0" applyFont="true" applyFill="true" applyBorder="true" applyAlignment="true">
      <alignment horizontal="center"/>
    </xf>
    <xf numFmtId="0" fontId="3" fillId="0" borderId="33" xfId="0" applyFont="true" applyFill="true" applyBorder="true" applyAlignment="true">
      <alignment horizontal="left" vertical="center" wrapText="true"/>
    </xf>
    <xf numFmtId="0" fontId="3" fillId="0" borderId="34" xfId="0" applyFont="true" applyFill="true" applyBorder="true" applyAlignment="true">
      <alignment horizontal="left" vertical="center" wrapText="true"/>
    </xf>
    <xf numFmtId="0" fontId="3" fillId="0" borderId="32" xfId="0" applyFont="true" applyFill="true" applyBorder="true" applyAlignment="true">
      <alignment horizontal="left"/>
    </xf>
    <xf numFmtId="0" fontId="3" fillId="0" borderId="19" xfId="0" applyFont="true" applyFill="true" applyBorder="true" applyAlignment="true">
      <alignment horizontal="left" vertical="center" wrapText="true"/>
    </xf>
    <xf numFmtId="0" fontId="3" fillId="0" borderId="23" xfId="0" applyFont="true" applyFill="true" applyBorder="true" applyAlignment="true">
      <alignment horizontal="left" wrapText="true"/>
    </xf>
    <xf numFmtId="0" fontId="3" fillId="0" borderId="24" xfId="0" applyFont="true" applyFill="true" applyBorder="true" applyAlignment="true">
      <alignment horizontal="left" wrapText="true"/>
    </xf>
    <xf numFmtId="0" fontId="3" fillId="0" borderId="32" xfId="47" applyNumberFormat="true" applyFont="true" applyFill="true" applyBorder="true" applyAlignment="true">
      <alignment horizontal="center" vertical="center"/>
    </xf>
    <xf numFmtId="0" fontId="3" fillId="0" borderId="32" xfId="0" applyFont="true" applyFill="true" applyBorder="true" applyAlignment="true">
      <alignment horizontal="center" vertical="center"/>
    </xf>
    <xf numFmtId="0" fontId="3" fillId="0" borderId="19" xfId="47" applyNumberFormat="true" applyFont="true" applyFill="true" applyBorder="true" applyAlignment="true">
      <alignment horizontal="center" vertical="center"/>
    </xf>
    <xf numFmtId="0" fontId="3" fillId="0" borderId="32" xfId="0" applyFont="true" applyFill="true" applyBorder="true" applyAlignment="true">
      <alignment horizontal="center"/>
    </xf>
    <xf numFmtId="0" fontId="11" fillId="0" borderId="32" xfId="0" applyFont="true" applyFill="true" applyBorder="true" applyAlignment="true">
      <alignment horizontal="center"/>
    </xf>
    <xf numFmtId="0" fontId="11" fillId="0" borderId="19" xfId="0" applyFont="true" applyFill="true" applyBorder="true" applyAlignment="true">
      <alignment horizontal="center"/>
    </xf>
    <xf numFmtId="0" fontId="15" fillId="3" borderId="3" xfId="0" applyFont="true" applyFill="true" applyBorder="true" applyAlignment="true">
      <alignment horizontal="center"/>
    </xf>
    <xf numFmtId="0" fontId="5" fillId="2" borderId="16" xfId="0" applyFont="true" applyFill="true" applyBorder="true" applyAlignment="true">
      <alignment horizontal="center"/>
    </xf>
    <xf numFmtId="0" fontId="5" fillId="2" borderId="16" xfId="0" applyFont="true" applyFill="true" applyBorder="true" applyAlignment="true">
      <alignment horizontal="left"/>
    </xf>
    <xf numFmtId="0" fontId="3" fillId="2" borderId="5" xfId="0" applyFont="true" applyFill="true" applyBorder="true" applyAlignment="true">
      <alignment horizontal="left" wrapText="true"/>
    </xf>
    <xf numFmtId="0" fontId="3" fillId="2" borderId="6" xfId="0" applyFont="true" applyFill="true" applyBorder="true" applyAlignment="true">
      <alignment horizontal="left" wrapText="true"/>
    </xf>
    <xf numFmtId="0" fontId="3" fillId="2" borderId="16" xfId="47" applyNumberFormat="true" applyFont="true" applyFill="true" applyBorder="true" applyAlignment="true">
      <alignment horizontal="center"/>
    </xf>
    <xf numFmtId="0" fontId="3" fillId="2" borderId="32" xfId="0" applyFont="true" applyFill="true" applyBorder="true" applyAlignment="true">
      <alignment horizontal="center" vertical="center"/>
    </xf>
    <xf numFmtId="0" fontId="3" fillId="2" borderId="4" xfId="47" applyNumberFormat="true" applyFont="true" applyFill="true" applyBorder="true" applyAlignment="true">
      <alignment horizontal="center"/>
    </xf>
    <xf numFmtId="0" fontId="9" fillId="2" borderId="16" xfId="0" applyFont="true" applyFill="true" applyBorder="true" applyAlignment="true">
      <alignment horizontal="center"/>
    </xf>
    <xf numFmtId="0" fontId="11" fillId="2" borderId="4" xfId="0" applyFont="true" applyFill="true" applyBorder="true" applyAlignment="true">
      <alignment horizontal="center" vertical="center"/>
    </xf>
    <xf numFmtId="0" fontId="3" fillId="2" borderId="0" xfId="0" applyFont="true" applyFill="true" quotePrefix="true"/>
    <xf numFmtId="0" fontId="3" fillId="0" borderId="13" xfId="0" applyFont="true" applyFill="true" applyBorder="true" applyAlignment="true" quotePrefix="true">
      <alignment horizontal="left" vertical="center" wrapText="true"/>
    </xf>
    <xf numFmtId="0" fontId="3" fillId="0" borderId="17" xfId="0" applyFont="true" applyFill="true" applyBorder="true" applyAlignment="true" quotePrefix="true">
      <alignment horizontal="left" vertical="center" wrapText="true"/>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9" defaultPivotStyle="PivotStyleLight16"/>
  <colors>
    <mruColors>
      <color rgb="005CD65C"/>
      <color rgb="0033CC33"/>
      <color rgb="00FFFF66"/>
      <color rgb="00FFFF33"/>
      <color rgb="0066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119063</xdr:colOff>
      <xdr:row>0</xdr:row>
      <xdr:rowOff>59530</xdr:rowOff>
    </xdr:from>
    <xdr:to>
      <xdr:col>1</xdr:col>
      <xdr:colOff>797719</xdr:colOff>
      <xdr:row>0</xdr:row>
      <xdr:rowOff>940593</xdr:rowOff>
    </xdr:to>
    <xdr:pic>
      <xdr:nvPicPr>
        <xdr:cNvPr id="2" name="Picture 1" descr="D:\Logo Green Product-1.png"/>
        <xdr:cNvPicPr/>
      </xdr:nvPicPr>
      <xdr:blipFill>
        <a:blip r:embed="rId1" cstate="print"/>
        <a:srcRect/>
        <a:stretch>
          <a:fillRect/>
        </a:stretch>
      </xdr:blipFill>
      <xdr:spPr>
        <a:xfrm>
          <a:off x="118745" y="59055"/>
          <a:ext cx="1031240" cy="881380"/>
        </a:xfrm>
        <a:prstGeom prst="rect">
          <a:avLst/>
        </a:prstGeom>
        <a:noFill/>
        <a:ln w="9525">
          <a:noFill/>
          <a:miter lim="800000"/>
          <a:headEnd/>
          <a:tailEnd/>
        </a:ln>
      </xdr:spPr>
    </xdr:pic>
    <xdr:clientData/>
  </xdr:twoCellAnchor>
  <xdr:twoCellAnchor>
    <xdr:from>
      <xdr:col>0</xdr:col>
      <xdr:colOff>0</xdr:colOff>
      <xdr:row>59</xdr:row>
      <xdr:rowOff>44302</xdr:rowOff>
    </xdr:from>
    <xdr:to>
      <xdr:col>2</xdr:col>
      <xdr:colOff>2041071</xdr:colOff>
      <xdr:row>62</xdr:row>
      <xdr:rowOff>166134</xdr:rowOff>
    </xdr:to>
    <xdr:sp>
      <xdr:nvSpPr>
        <xdr:cNvPr id="3" name="Rectangle 2"/>
        <xdr:cNvSpPr/>
      </xdr:nvSpPr>
      <xdr:spPr>
        <a:xfrm>
          <a:off x="0" y="32545020"/>
          <a:ext cx="4593590" cy="783590"/>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800" baseline="-25000">
              <a:solidFill>
                <a:sysClr val="windowText" lastClr="000000"/>
              </a:solidFill>
            </a:rPr>
            <a:t>% Pencapaian </a:t>
          </a:r>
          <a:r>
            <a:rPr lang="en-GB" sz="1100">
              <a:solidFill>
                <a:sysClr val="windowText" lastClr="000000"/>
              </a:solidFill>
            </a:rPr>
            <a:t>  =  </a:t>
          </a:r>
          <a:r>
            <a:rPr lang="en-GB" sz="1100" u="sng">
              <a:solidFill>
                <a:sysClr val="windowText" lastClr="000000"/>
              </a:solidFill>
            </a:rPr>
            <a:t>Perolehan jumlah nIlai kriteria</a:t>
          </a:r>
          <a:r>
            <a:rPr lang="en-GB" sz="1100" baseline="0">
              <a:solidFill>
                <a:sysClr val="windowText" lastClr="000000"/>
              </a:solidFill>
            </a:rPr>
            <a:t>  </a:t>
          </a:r>
          <a:r>
            <a:rPr lang="en-GB" sz="1800" baseline="-25000">
              <a:solidFill>
                <a:sysClr val="windowText" lastClr="000000"/>
              </a:solidFill>
            </a:rPr>
            <a:t>x </a:t>
          </a:r>
          <a:r>
            <a:rPr lang="en-GB" sz="1100" baseline="0">
              <a:solidFill>
                <a:sysClr val="windowText" lastClr="000000"/>
              </a:solidFill>
            </a:rPr>
            <a:t> </a:t>
          </a:r>
          <a:r>
            <a:rPr lang="en-GB" sz="1800" baseline="-25000">
              <a:solidFill>
                <a:sysClr val="windowText" lastClr="000000"/>
              </a:solidFill>
            </a:rPr>
            <a:t>bobot kriteria</a:t>
          </a:r>
          <a:endParaRPr lang="en-GB" sz="1800" baseline="-25000">
            <a:solidFill>
              <a:sysClr val="windowText" lastClr="000000"/>
            </a:solidFill>
          </a:endParaRPr>
        </a:p>
        <a:p>
          <a:pPr algn="l"/>
          <a:r>
            <a:rPr lang="en-GB" sz="1100" baseline="0">
              <a:solidFill>
                <a:sysClr val="windowText" lastClr="000000"/>
              </a:solidFill>
            </a:rPr>
            <a:t>                                                Nilai target</a:t>
          </a:r>
          <a:endParaRPr lang="en-GB" sz="1100">
            <a:solidFill>
              <a:sysClr val="windowText" lastClr="000000"/>
            </a:solidFill>
          </a:endParaRPr>
        </a:p>
      </xdr:txBody>
    </xdr:sp>
    <xdr:clientData/>
  </xdr:twoCellAnchor>
  <xdr:twoCellAnchor editAs="oneCell">
    <xdr:from>
      <xdr:col>1</xdr:col>
      <xdr:colOff>357188</xdr:colOff>
      <xdr:row>50</xdr:row>
      <xdr:rowOff>47624</xdr:rowOff>
    </xdr:from>
    <xdr:to>
      <xdr:col>2</xdr:col>
      <xdr:colOff>2536031</xdr:colOff>
      <xdr:row>51</xdr:row>
      <xdr:rowOff>202406</xdr:rowOff>
    </xdr:to>
    <xdr:pic>
      <xdr:nvPicPr>
        <xdr:cNvPr id="6" name="Picture 5"/>
        <xdr:cNvPicPr/>
      </xdr:nvPicPr>
      <xdr:blipFill>
        <a:blip r:embed="rId2" cstate="print">
          <a:extLst>
            <a:ext uri="{28A0092B-C50C-407E-A947-70E740481C1C}">
              <a14:useLocalDpi xmlns:a14="http://schemas.microsoft.com/office/drawing/2010/main" val="false"/>
            </a:ext>
          </a:extLst>
        </a:blip>
        <a:srcRect/>
        <a:stretch>
          <a:fillRect/>
        </a:stretch>
      </xdr:blipFill>
      <xdr:spPr>
        <a:xfrm>
          <a:off x="709295" y="26442035"/>
          <a:ext cx="4378960" cy="2098040"/>
        </a:xfrm>
        <a:prstGeom prst="rect">
          <a:avLst/>
        </a:prstGeom>
        <a:noFill/>
        <a:ln>
          <a:noFill/>
        </a:ln>
      </xdr:spPr>
    </xdr:pic>
    <xdr:clientData/>
  </xdr:twoCellAnchor>
  <xdr:twoCellAnchor editAs="oneCell">
    <xdr:from>
      <xdr:col>1</xdr:col>
      <xdr:colOff>345281</xdr:colOff>
      <xdr:row>47</xdr:row>
      <xdr:rowOff>130968</xdr:rowOff>
    </xdr:from>
    <xdr:to>
      <xdr:col>2</xdr:col>
      <xdr:colOff>4511926</xdr:colOff>
      <xdr:row>48</xdr:row>
      <xdr:rowOff>273843</xdr:rowOff>
    </xdr:to>
    <xdr:pic>
      <xdr:nvPicPr>
        <xdr:cNvPr id="10" name="Picture 9"/>
        <xdr:cNvPicPr>
          <a:picLocks noChangeAspect="true" noChangeArrowheads="true"/>
        </xdr:cNvPicPr>
      </xdr:nvPicPr>
      <xdr:blipFill>
        <a:blip r:embed="rId3" cstate="print">
          <a:extLst>
            <a:ext uri="{28A0092B-C50C-407E-A947-70E740481C1C}">
              <a14:useLocalDpi xmlns:a14="http://schemas.microsoft.com/office/drawing/2010/main" val="false"/>
            </a:ext>
          </a:extLst>
        </a:blip>
        <a:srcRect/>
        <a:stretch>
          <a:fillRect/>
        </a:stretch>
      </xdr:blipFill>
      <xdr:spPr>
        <a:xfrm>
          <a:off x="697230" y="22808565"/>
          <a:ext cx="6367145" cy="328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119063</xdr:colOff>
      <xdr:row>0</xdr:row>
      <xdr:rowOff>59530</xdr:rowOff>
    </xdr:from>
    <xdr:to>
      <xdr:col>1</xdr:col>
      <xdr:colOff>797719</xdr:colOff>
      <xdr:row>0</xdr:row>
      <xdr:rowOff>940593</xdr:rowOff>
    </xdr:to>
    <xdr:pic>
      <xdr:nvPicPr>
        <xdr:cNvPr id="2" name="Picture 1" descr="D:\Logo Green Product-1.png"/>
        <xdr:cNvPicPr/>
      </xdr:nvPicPr>
      <xdr:blipFill>
        <a:blip r:embed="rId1" cstate="print"/>
        <a:srcRect/>
        <a:stretch>
          <a:fillRect/>
        </a:stretch>
      </xdr:blipFill>
      <xdr:spPr>
        <a:xfrm>
          <a:off x="118745" y="59055"/>
          <a:ext cx="1031240" cy="881380"/>
        </a:xfrm>
        <a:prstGeom prst="rect">
          <a:avLst/>
        </a:prstGeom>
        <a:noFill/>
        <a:ln w="9525">
          <a:noFill/>
          <a:miter lim="800000"/>
          <a:headEnd/>
          <a:tailEnd/>
        </a:ln>
      </xdr:spPr>
    </xdr:pic>
    <xdr:clientData/>
  </xdr:twoCellAnchor>
  <xdr:twoCellAnchor>
    <xdr:from>
      <xdr:col>0</xdr:col>
      <xdr:colOff>119062</xdr:colOff>
      <xdr:row>59</xdr:row>
      <xdr:rowOff>44302</xdr:rowOff>
    </xdr:from>
    <xdr:to>
      <xdr:col>2</xdr:col>
      <xdr:colOff>2160133</xdr:colOff>
      <xdr:row>62</xdr:row>
      <xdr:rowOff>166134</xdr:rowOff>
    </xdr:to>
    <xdr:sp>
      <xdr:nvSpPr>
        <xdr:cNvPr id="3" name="Rectangle 2"/>
        <xdr:cNvSpPr/>
      </xdr:nvSpPr>
      <xdr:spPr>
        <a:xfrm>
          <a:off x="118745" y="32897445"/>
          <a:ext cx="4593590" cy="783590"/>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800" baseline="-25000">
              <a:solidFill>
                <a:sysClr val="windowText" lastClr="000000"/>
              </a:solidFill>
            </a:rPr>
            <a:t>% Pencapaian </a:t>
          </a:r>
          <a:r>
            <a:rPr lang="en-GB" sz="1100">
              <a:solidFill>
                <a:sysClr val="windowText" lastClr="000000"/>
              </a:solidFill>
            </a:rPr>
            <a:t>  =  </a:t>
          </a:r>
          <a:r>
            <a:rPr lang="en-GB" sz="1100" u="sng">
              <a:solidFill>
                <a:sysClr val="windowText" lastClr="000000"/>
              </a:solidFill>
            </a:rPr>
            <a:t>Perolehan jumlah nIlai kriteria</a:t>
          </a:r>
          <a:r>
            <a:rPr lang="en-GB" sz="1100" baseline="0">
              <a:solidFill>
                <a:sysClr val="windowText" lastClr="000000"/>
              </a:solidFill>
            </a:rPr>
            <a:t>  </a:t>
          </a:r>
          <a:r>
            <a:rPr lang="en-GB" sz="1800" baseline="-25000">
              <a:solidFill>
                <a:sysClr val="windowText" lastClr="000000"/>
              </a:solidFill>
            </a:rPr>
            <a:t>x </a:t>
          </a:r>
          <a:r>
            <a:rPr lang="en-GB" sz="1100" baseline="0">
              <a:solidFill>
                <a:sysClr val="windowText" lastClr="000000"/>
              </a:solidFill>
            </a:rPr>
            <a:t> </a:t>
          </a:r>
          <a:r>
            <a:rPr lang="en-GB" sz="1800" baseline="-25000">
              <a:solidFill>
                <a:sysClr val="windowText" lastClr="000000"/>
              </a:solidFill>
            </a:rPr>
            <a:t>bobot kriteria</a:t>
          </a:r>
          <a:endParaRPr lang="en-GB" sz="1800" baseline="-25000">
            <a:solidFill>
              <a:sysClr val="windowText" lastClr="000000"/>
            </a:solidFill>
          </a:endParaRPr>
        </a:p>
        <a:p>
          <a:pPr algn="l"/>
          <a:r>
            <a:rPr lang="en-GB" sz="1100" baseline="0">
              <a:solidFill>
                <a:sysClr val="windowText" lastClr="000000"/>
              </a:solidFill>
            </a:rPr>
            <a:t>                                                Nilai target</a:t>
          </a:r>
          <a:endParaRPr lang="en-GB" sz="1100">
            <a:solidFill>
              <a:sysClr val="windowText" lastClr="000000"/>
            </a:solidFill>
          </a:endParaRPr>
        </a:p>
      </xdr:txBody>
    </xdr:sp>
    <xdr:clientData/>
  </xdr:twoCellAnchor>
  <xdr:twoCellAnchor editAs="oneCell">
    <xdr:from>
      <xdr:col>1</xdr:col>
      <xdr:colOff>285750</xdr:colOff>
      <xdr:row>49</xdr:row>
      <xdr:rowOff>107157</xdr:rowOff>
    </xdr:from>
    <xdr:to>
      <xdr:col>2</xdr:col>
      <xdr:colOff>2464594</xdr:colOff>
      <xdr:row>50</xdr:row>
      <xdr:rowOff>142875</xdr:rowOff>
    </xdr:to>
    <xdr:pic>
      <xdr:nvPicPr>
        <xdr:cNvPr id="5" name="Picture 4"/>
        <xdr:cNvPicPr/>
      </xdr:nvPicPr>
      <xdr:blipFill>
        <a:blip r:embed="rId2" cstate="print">
          <a:extLst>
            <a:ext uri="{28A0092B-C50C-407E-A947-70E740481C1C}">
              <a14:useLocalDpi xmlns:a14="http://schemas.microsoft.com/office/drawing/2010/main" val="false"/>
            </a:ext>
          </a:extLst>
        </a:blip>
        <a:srcRect/>
        <a:stretch>
          <a:fillRect/>
        </a:stretch>
      </xdr:blipFill>
      <xdr:spPr>
        <a:xfrm>
          <a:off x="638175" y="25996900"/>
          <a:ext cx="4378960" cy="2131695"/>
        </a:xfrm>
        <a:prstGeom prst="rect">
          <a:avLst/>
        </a:prstGeom>
        <a:noFill/>
        <a:ln>
          <a:noFill/>
        </a:ln>
      </xdr:spPr>
    </xdr:pic>
    <xdr:clientData/>
  </xdr:twoCellAnchor>
  <xdr:twoCellAnchor editAs="oneCell">
    <xdr:from>
      <xdr:col>1</xdr:col>
      <xdr:colOff>297656</xdr:colOff>
      <xdr:row>46</xdr:row>
      <xdr:rowOff>0</xdr:rowOff>
    </xdr:from>
    <xdr:to>
      <xdr:col>2</xdr:col>
      <xdr:colOff>4464301</xdr:colOff>
      <xdr:row>48</xdr:row>
      <xdr:rowOff>0</xdr:rowOff>
    </xdr:to>
    <xdr:pic>
      <xdr:nvPicPr>
        <xdr:cNvPr id="6" name="Picture 5"/>
        <xdr:cNvPicPr>
          <a:picLocks noChangeAspect="true" noChangeArrowheads="true"/>
        </xdr:cNvPicPr>
      </xdr:nvPicPr>
      <xdr:blipFill>
        <a:blip r:embed="rId3" cstate="print">
          <a:extLst>
            <a:ext uri="{28A0092B-C50C-407E-A947-70E740481C1C}">
              <a14:useLocalDpi xmlns:a14="http://schemas.microsoft.com/office/drawing/2010/main" val="false"/>
            </a:ext>
          </a:extLst>
        </a:blip>
        <a:srcRect/>
        <a:stretch>
          <a:fillRect/>
        </a:stretch>
      </xdr:blipFill>
      <xdr:spPr>
        <a:xfrm>
          <a:off x="649605" y="22336760"/>
          <a:ext cx="6367145" cy="3298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119063</xdr:colOff>
      <xdr:row>0</xdr:row>
      <xdr:rowOff>59530</xdr:rowOff>
    </xdr:from>
    <xdr:to>
      <xdr:col>1</xdr:col>
      <xdr:colOff>797719</xdr:colOff>
      <xdr:row>0</xdr:row>
      <xdr:rowOff>940593</xdr:rowOff>
    </xdr:to>
    <xdr:pic>
      <xdr:nvPicPr>
        <xdr:cNvPr id="2" name="Picture 1" descr="D:\Logo Green Product-1.png"/>
        <xdr:cNvPicPr/>
      </xdr:nvPicPr>
      <xdr:blipFill>
        <a:blip r:embed="rId1" cstate="print"/>
        <a:srcRect/>
        <a:stretch>
          <a:fillRect/>
        </a:stretch>
      </xdr:blipFill>
      <xdr:spPr>
        <a:xfrm>
          <a:off x="118745" y="59055"/>
          <a:ext cx="1031240" cy="881380"/>
        </a:xfrm>
        <a:prstGeom prst="rect">
          <a:avLst/>
        </a:prstGeom>
        <a:noFill/>
        <a:ln w="9525">
          <a:noFill/>
          <a:miter lim="800000"/>
          <a:headEnd/>
          <a:tailEnd/>
        </a:ln>
      </xdr:spPr>
    </xdr:pic>
    <xdr:clientData/>
  </xdr:twoCellAnchor>
  <xdr:twoCellAnchor>
    <xdr:from>
      <xdr:col>0</xdr:col>
      <xdr:colOff>0</xdr:colOff>
      <xdr:row>61</xdr:row>
      <xdr:rowOff>44302</xdr:rowOff>
    </xdr:from>
    <xdr:to>
      <xdr:col>2</xdr:col>
      <xdr:colOff>2041071</xdr:colOff>
      <xdr:row>64</xdr:row>
      <xdr:rowOff>166134</xdr:rowOff>
    </xdr:to>
    <xdr:sp>
      <xdr:nvSpPr>
        <xdr:cNvPr id="3" name="Rectangle 2"/>
        <xdr:cNvSpPr/>
      </xdr:nvSpPr>
      <xdr:spPr>
        <a:xfrm>
          <a:off x="0" y="31554420"/>
          <a:ext cx="4593590" cy="783590"/>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800" baseline="-25000">
              <a:solidFill>
                <a:sysClr val="windowText" lastClr="000000"/>
              </a:solidFill>
            </a:rPr>
            <a:t>% Pencapaian </a:t>
          </a:r>
          <a:r>
            <a:rPr lang="en-GB" sz="1100">
              <a:solidFill>
                <a:sysClr val="windowText" lastClr="000000"/>
              </a:solidFill>
            </a:rPr>
            <a:t>  =  </a:t>
          </a:r>
          <a:r>
            <a:rPr lang="en-GB" sz="1100" u="sng">
              <a:solidFill>
                <a:sysClr val="windowText" lastClr="000000"/>
              </a:solidFill>
            </a:rPr>
            <a:t>Perolehan jumlah nIlai kriteria</a:t>
          </a:r>
          <a:r>
            <a:rPr lang="en-GB" sz="1100" baseline="0">
              <a:solidFill>
                <a:sysClr val="windowText" lastClr="000000"/>
              </a:solidFill>
            </a:rPr>
            <a:t>  </a:t>
          </a:r>
          <a:r>
            <a:rPr lang="en-GB" sz="1800" baseline="-25000">
              <a:solidFill>
                <a:sysClr val="windowText" lastClr="000000"/>
              </a:solidFill>
            </a:rPr>
            <a:t>x </a:t>
          </a:r>
          <a:r>
            <a:rPr lang="en-GB" sz="1100" baseline="0">
              <a:solidFill>
                <a:sysClr val="windowText" lastClr="000000"/>
              </a:solidFill>
            </a:rPr>
            <a:t> </a:t>
          </a:r>
          <a:r>
            <a:rPr lang="en-GB" sz="1800" baseline="-25000">
              <a:solidFill>
                <a:sysClr val="windowText" lastClr="000000"/>
              </a:solidFill>
            </a:rPr>
            <a:t>bobot kriteria</a:t>
          </a:r>
          <a:endParaRPr lang="en-GB" sz="1800" baseline="-25000">
            <a:solidFill>
              <a:sysClr val="windowText" lastClr="000000"/>
            </a:solidFill>
          </a:endParaRPr>
        </a:p>
        <a:p>
          <a:pPr algn="l"/>
          <a:r>
            <a:rPr lang="en-GB" sz="1100" baseline="0">
              <a:solidFill>
                <a:sysClr val="windowText" lastClr="000000"/>
              </a:solidFill>
            </a:rPr>
            <a:t>                                                Nilai target</a:t>
          </a:r>
          <a:endParaRPr lang="en-GB" sz="1100">
            <a:solidFill>
              <a:sysClr val="windowText" lastClr="000000"/>
            </a:solidFill>
          </a:endParaRPr>
        </a:p>
      </xdr:txBody>
    </xdr:sp>
    <xdr:clientData/>
  </xdr:twoCellAnchor>
  <xdr:twoCellAnchor editAs="oneCell">
    <xdr:from>
      <xdr:col>1</xdr:col>
      <xdr:colOff>345281</xdr:colOff>
      <xdr:row>50</xdr:row>
      <xdr:rowOff>130968</xdr:rowOff>
    </xdr:from>
    <xdr:to>
      <xdr:col>2</xdr:col>
      <xdr:colOff>4511926</xdr:colOff>
      <xdr:row>51</xdr:row>
      <xdr:rowOff>273843</xdr:rowOff>
    </xdr:to>
    <xdr:pic>
      <xdr:nvPicPr>
        <xdr:cNvPr id="5" name="Picture 4"/>
        <xdr:cNvPicPr>
          <a:picLocks noChangeAspect="true" noChangeArrowheads="true"/>
        </xdr:cNvPicPr>
      </xdr:nvPicPr>
      <xdr:blipFill>
        <a:blip r:embed="rId2" cstate="print">
          <a:extLst>
            <a:ext uri="{28A0092B-C50C-407E-A947-70E740481C1C}">
              <a14:useLocalDpi xmlns:a14="http://schemas.microsoft.com/office/drawing/2010/main" val="false"/>
            </a:ext>
          </a:extLst>
        </a:blip>
        <a:srcRect/>
        <a:stretch>
          <a:fillRect/>
        </a:stretch>
      </xdr:blipFill>
      <xdr:spPr>
        <a:xfrm>
          <a:off x="697230" y="23256240"/>
          <a:ext cx="6367145" cy="328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119063</xdr:colOff>
      <xdr:row>0</xdr:row>
      <xdr:rowOff>59530</xdr:rowOff>
    </xdr:from>
    <xdr:to>
      <xdr:col>1</xdr:col>
      <xdr:colOff>797719</xdr:colOff>
      <xdr:row>0</xdr:row>
      <xdr:rowOff>940593</xdr:rowOff>
    </xdr:to>
    <xdr:pic>
      <xdr:nvPicPr>
        <xdr:cNvPr id="2" name="Picture 1" descr="D:\Logo Green Product-1.png"/>
        <xdr:cNvPicPr/>
      </xdr:nvPicPr>
      <xdr:blipFill>
        <a:blip r:embed="rId1" cstate="print"/>
        <a:srcRect/>
        <a:stretch>
          <a:fillRect/>
        </a:stretch>
      </xdr:blipFill>
      <xdr:spPr>
        <a:xfrm>
          <a:off x="118745" y="59055"/>
          <a:ext cx="1031240" cy="881380"/>
        </a:xfrm>
        <a:prstGeom prst="rect">
          <a:avLst/>
        </a:prstGeom>
        <a:noFill/>
        <a:ln w="9525">
          <a:noFill/>
          <a:miter lim="800000"/>
          <a:headEnd/>
          <a:tailEnd/>
        </a:ln>
      </xdr:spPr>
    </xdr:pic>
    <xdr:clientData/>
  </xdr:twoCellAnchor>
  <xdr:twoCellAnchor>
    <xdr:from>
      <xdr:col>0</xdr:col>
      <xdr:colOff>0</xdr:colOff>
      <xdr:row>58</xdr:row>
      <xdr:rowOff>44302</xdr:rowOff>
    </xdr:from>
    <xdr:to>
      <xdr:col>2</xdr:col>
      <xdr:colOff>2041071</xdr:colOff>
      <xdr:row>61</xdr:row>
      <xdr:rowOff>166134</xdr:rowOff>
    </xdr:to>
    <xdr:sp>
      <xdr:nvSpPr>
        <xdr:cNvPr id="3" name="Rectangle 2"/>
        <xdr:cNvSpPr/>
      </xdr:nvSpPr>
      <xdr:spPr>
        <a:xfrm>
          <a:off x="0" y="30792420"/>
          <a:ext cx="4593590" cy="783590"/>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800" baseline="-25000">
              <a:solidFill>
                <a:sysClr val="windowText" lastClr="000000"/>
              </a:solidFill>
            </a:rPr>
            <a:t>% Pencapaian </a:t>
          </a:r>
          <a:r>
            <a:rPr lang="en-GB" sz="1100">
              <a:solidFill>
                <a:sysClr val="windowText" lastClr="000000"/>
              </a:solidFill>
            </a:rPr>
            <a:t>  =  </a:t>
          </a:r>
          <a:r>
            <a:rPr lang="en-GB" sz="1100" u="sng">
              <a:solidFill>
                <a:sysClr val="windowText" lastClr="000000"/>
              </a:solidFill>
            </a:rPr>
            <a:t>Perolehan jumlah nIlai kriteria</a:t>
          </a:r>
          <a:r>
            <a:rPr lang="en-GB" sz="1100" baseline="0">
              <a:solidFill>
                <a:sysClr val="windowText" lastClr="000000"/>
              </a:solidFill>
            </a:rPr>
            <a:t>  </a:t>
          </a:r>
          <a:r>
            <a:rPr lang="en-GB" sz="1800" baseline="-25000">
              <a:solidFill>
                <a:sysClr val="windowText" lastClr="000000"/>
              </a:solidFill>
            </a:rPr>
            <a:t>x </a:t>
          </a:r>
          <a:r>
            <a:rPr lang="en-GB" sz="1100" baseline="0">
              <a:solidFill>
                <a:sysClr val="windowText" lastClr="000000"/>
              </a:solidFill>
            </a:rPr>
            <a:t> </a:t>
          </a:r>
          <a:r>
            <a:rPr lang="en-GB" sz="1800" baseline="-25000">
              <a:solidFill>
                <a:sysClr val="windowText" lastClr="000000"/>
              </a:solidFill>
            </a:rPr>
            <a:t>bobot kriteria</a:t>
          </a:r>
          <a:endParaRPr lang="en-GB" sz="1800" baseline="-25000">
            <a:solidFill>
              <a:sysClr val="windowText" lastClr="000000"/>
            </a:solidFill>
          </a:endParaRPr>
        </a:p>
        <a:p>
          <a:pPr algn="l"/>
          <a:r>
            <a:rPr lang="en-GB" sz="1100" baseline="0">
              <a:solidFill>
                <a:sysClr val="windowText" lastClr="000000"/>
              </a:solidFill>
            </a:rPr>
            <a:t>                                                Nilai target</a:t>
          </a:r>
          <a:endParaRPr lang="en-GB" sz="1100">
            <a:solidFill>
              <a:sysClr val="windowText" lastClr="000000"/>
            </a:solidFill>
          </a:endParaRPr>
        </a:p>
      </xdr:txBody>
    </xdr:sp>
    <xdr:clientData/>
  </xdr:twoCellAnchor>
  <xdr:twoCellAnchor editAs="oneCell">
    <xdr:from>
      <xdr:col>1</xdr:col>
      <xdr:colOff>345281</xdr:colOff>
      <xdr:row>47</xdr:row>
      <xdr:rowOff>130968</xdr:rowOff>
    </xdr:from>
    <xdr:to>
      <xdr:col>2</xdr:col>
      <xdr:colOff>4511926</xdr:colOff>
      <xdr:row>48</xdr:row>
      <xdr:rowOff>273843</xdr:rowOff>
    </xdr:to>
    <xdr:pic>
      <xdr:nvPicPr>
        <xdr:cNvPr id="4" name="Picture 3"/>
        <xdr:cNvPicPr>
          <a:picLocks noChangeAspect="true" noChangeArrowheads="true"/>
        </xdr:cNvPicPr>
      </xdr:nvPicPr>
      <xdr:blipFill>
        <a:blip r:embed="rId2" cstate="print">
          <a:extLst>
            <a:ext uri="{28A0092B-C50C-407E-A947-70E740481C1C}">
              <a14:useLocalDpi xmlns:a14="http://schemas.microsoft.com/office/drawing/2010/main" val="false"/>
            </a:ext>
          </a:extLst>
        </a:blip>
        <a:srcRect/>
        <a:stretch>
          <a:fillRect/>
        </a:stretch>
      </xdr:blipFill>
      <xdr:spPr>
        <a:xfrm>
          <a:off x="697230" y="22494240"/>
          <a:ext cx="6367145" cy="328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119063</xdr:colOff>
      <xdr:row>0</xdr:row>
      <xdr:rowOff>59530</xdr:rowOff>
    </xdr:from>
    <xdr:to>
      <xdr:col>1</xdr:col>
      <xdr:colOff>797719</xdr:colOff>
      <xdr:row>0</xdr:row>
      <xdr:rowOff>940593</xdr:rowOff>
    </xdr:to>
    <xdr:pic>
      <xdr:nvPicPr>
        <xdr:cNvPr id="2" name="Picture 1" descr="D:\Logo Green Product-1.png"/>
        <xdr:cNvPicPr/>
      </xdr:nvPicPr>
      <xdr:blipFill>
        <a:blip r:embed="rId1" cstate="print"/>
        <a:srcRect/>
        <a:stretch>
          <a:fillRect/>
        </a:stretch>
      </xdr:blipFill>
      <xdr:spPr>
        <a:xfrm>
          <a:off x="118745" y="59055"/>
          <a:ext cx="1031240" cy="881380"/>
        </a:xfrm>
        <a:prstGeom prst="rect">
          <a:avLst/>
        </a:prstGeom>
        <a:noFill/>
        <a:ln w="9525">
          <a:noFill/>
          <a:miter lim="800000"/>
          <a:headEnd/>
          <a:tailEnd/>
        </a:ln>
      </xdr:spPr>
    </xdr:pic>
    <xdr:clientData/>
  </xdr:twoCellAnchor>
  <xdr:twoCellAnchor>
    <xdr:from>
      <xdr:col>0</xdr:col>
      <xdr:colOff>119062</xdr:colOff>
      <xdr:row>59</xdr:row>
      <xdr:rowOff>44302</xdr:rowOff>
    </xdr:from>
    <xdr:to>
      <xdr:col>2</xdr:col>
      <xdr:colOff>2160133</xdr:colOff>
      <xdr:row>62</xdr:row>
      <xdr:rowOff>166134</xdr:rowOff>
    </xdr:to>
    <xdr:sp>
      <xdr:nvSpPr>
        <xdr:cNvPr id="3" name="Rectangle 2"/>
        <xdr:cNvSpPr/>
      </xdr:nvSpPr>
      <xdr:spPr>
        <a:xfrm>
          <a:off x="118745" y="31661100"/>
          <a:ext cx="4593590" cy="783590"/>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800" baseline="-25000">
              <a:solidFill>
                <a:sysClr val="windowText" lastClr="000000"/>
              </a:solidFill>
            </a:rPr>
            <a:t>% Pencapaian </a:t>
          </a:r>
          <a:r>
            <a:rPr lang="en-GB" sz="1100">
              <a:solidFill>
                <a:sysClr val="windowText" lastClr="000000"/>
              </a:solidFill>
            </a:rPr>
            <a:t>  =  </a:t>
          </a:r>
          <a:r>
            <a:rPr lang="en-GB" sz="1100" u="sng">
              <a:solidFill>
                <a:sysClr val="windowText" lastClr="000000"/>
              </a:solidFill>
            </a:rPr>
            <a:t>Perolehan jumlah nIlai kriteria</a:t>
          </a:r>
          <a:r>
            <a:rPr lang="en-GB" sz="1100" baseline="0">
              <a:solidFill>
                <a:sysClr val="windowText" lastClr="000000"/>
              </a:solidFill>
            </a:rPr>
            <a:t>  </a:t>
          </a:r>
          <a:r>
            <a:rPr lang="en-GB" sz="1800" baseline="-25000">
              <a:solidFill>
                <a:sysClr val="windowText" lastClr="000000"/>
              </a:solidFill>
            </a:rPr>
            <a:t>x </a:t>
          </a:r>
          <a:r>
            <a:rPr lang="en-GB" sz="1100" baseline="0">
              <a:solidFill>
                <a:sysClr val="windowText" lastClr="000000"/>
              </a:solidFill>
            </a:rPr>
            <a:t> </a:t>
          </a:r>
          <a:r>
            <a:rPr lang="en-GB" sz="1800" baseline="-25000">
              <a:solidFill>
                <a:sysClr val="windowText" lastClr="000000"/>
              </a:solidFill>
            </a:rPr>
            <a:t>bobot kriteria</a:t>
          </a:r>
          <a:endParaRPr lang="en-GB" sz="1800" baseline="-25000">
            <a:solidFill>
              <a:sysClr val="windowText" lastClr="000000"/>
            </a:solidFill>
          </a:endParaRPr>
        </a:p>
        <a:p>
          <a:pPr algn="l"/>
          <a:r>
            <a:rPr lang="en-GB" sz="1100" baseline="0">
              <a:solidFill>
                <a:sysClr val="windowText" lastClr="000000"/>
              </a:solidFill>
            </a:rPr>
            <a:t>                                                Nilai target</a:t>
          </a:r>
          <a:endParaRPr lang="en-GB" sz="1100">
            <a:solidFill>
              <a:sysClr val="windowText" lastClr="000000"/>
            </a:solidFill>
          </a:endParaRPr>
        </a:p>
      </xdr:txBody>
    </xdr:sp>
    <xdr:clientData/>
  </xdr:twoCellAnchor>
  <xdr:twoCellAnchor editAs="oneCell">
    <xdr:from>
      <xdr:col>1</xdr:col>
      <xdr:colOff>297656</xdr:colOff>
      <xdr:row>47</xdr:row>
      <xdr:rowOff>0</xdr:rowOff>
    </xdr:from>
    <xdr:to>
      <xdr:col>2</xdr:col>
      <xdr:colOff>4464301</xdr:colOff>
      <xdr:row>49</xdr:row>
      <xdr:rowOff>0</xdr:rowOff>
    </xdr:to>
    <xdr:pic>
      <xdr:nvPicPr>
        <xdr:cNvPr id="4" name="Picture 3"/>
        <xdr:cNvPicPr>
          <a:picLocks noChangeAspect="true" noChangeArrowheads="true"/>
        </xdr:cNvPicPr>
      </xdr:nvPicPr>
      <xdr:blipFill>
        <a:blip r:embed="rId2" cstate="print">
          <a:extLst>
            <a:ext uri="{28A0092B-C50C-407E-A947-70E740481C1C}">
              <a14:useLocalDpi xmlns:a14="http://schemas.microsoft.com/office/drawing/2010/main" val="false"/>
            </a:ext>
          </a:extLst>
        </a:blip>
        <a:srcRect/>
        <a:stretch>
          <a:fillRect/>
        </a:stretch>
      </xdr:blipFill>
      <xdr:spPr>
        <a:xfrm>
          <a:off x="649605" y="22689185"/>
          <a:ext cx="6367145" cy="3298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O61"/>
  <sheetViews>
    <sheetView zoomScale="80" zoomScaleNormal="80" topLeftCell="A32" workbookViewId="0">
      <selection activeCell="L39" sqref="L39"/>
    </sheetView>
  </sheetViews>
  <sheetFormatPr defaultColWidth="9" defaultRowHeight="14.2"/>
  <cols>
    <col min="1" max="1" width="4.14179104477612" style="3" customWidth="true"/>
    <col min="2" max="2" width="25.8582089552239" style="3" customWidth="true"/>
    <col min="3" max="3" width="71" style="3" customWidth="true"/>
    <col min="4" max="4" width="6.85820895522388" style="3" customWidth="true"/>
    <col min="5" max="5" width="7.85820895522388" style="3" customWidth="true"/>
    <col min="6" max="6" width="8" style="3" customWidth="true"/>
    <col min="7" max="7" width="9" style="3" customWidth="true"/>
    <col min="8" max="8" width="7.28358208955224" style="3" customWidth="true"/>
    <col min="9" max="9" width="7.85820895522388" style="3" customWidth="true"/>
    <col min="10" max="10" width="15.5671641791045" style="3" customWidth="true"/>
    <col min="11" max="11" width="9.14179104477612" style="3"/>
    <col min="12" max="12" width="47.5671641791045" style="3" customWidth="true"/>
    <col min="13" max="13" width="9.14179104477612" style="3"/>
    <col min="14" max="14" width="9.14179104477612" style="3" customWidth="true"/>
    <col min="15" max="16384" width="9.14179104477612" style="3"/>
  </cols>
  <sheetData>
    <row r="1" ht="77.25" customHeight="true" spans="1:10">
      <c r="A1" s="4" t="s">
        <v>0</v>
      </c>
      <c r="B1" s="5"/>
      <c r="C1" s="6"/>
      <c r="D1" s="6"/>
      <c r="E1" s="6"/>
      <c r="F1" s="6"/>
      <c r="G1" s="6"/>
      <c r="H1" s="6"/>
      <c r="I1" s="6"/>
      <c r="J1" s="130"/>
    </row>
    <row r="2" ht="21.75" customHeight="true" spans="1:10">
      <c r="A2" s="4"/>
      <c r="B2" s="5"/>
      <c r="C2" s="6"/>
      <c r="D2" s="6"/>
      <c r="E2" s="6"/>
      <c r="F2" s="6"/>
      <c r="G2" s="6"/>
      <c r="H2" s="6"/>
      <c r="I2" s="6"/>
      <c r="J2" s="6"/>
    </row>
    <row r="3" ht="20.1" customHeight="true" spans="1:10">
      <c r="A3" s="7" t="s">
        <v>1</v>
      </c>
      <c r="B3" s="8"/>
      <c r="C3" s="9" t="s">
        <v>2</v>
      </c>
      <c r="D3" s="8" t="s">
        <v>3</v>
      </c>
      <c r="E3" s="9"/>
      <c r="F3" s="9"/>
      <c r="G3" s="9" t="s">
        <v>4</v>
      </c>
      <c r="H3" s="9"/>
      <c r="I3" s="9"/>
      <c r="J3" s="94"/>
    </row>
    <row r="4" ht="20.1" customHeight="true" spans="1:10">
      <c r="A4" s="10" t="s">
        <v>5</v>
      </c>
      <c r="B4" s="11"/>
      <c r="C4" s="12" t="s">
        <v>2</v>
      </c>
      <c r="D4" s="11" t="s">
        <v>6</v>
      </c>
      <c r="E4" s="93"/>
      <c r="F4" s="93"/>
      <c r="G4" s="93" t="s">
        <v>4</v>
      </c>
      <c r="H4" s="93"/>
      <c r="I4" s="93"/>
      <c r="J4" s="131"/>
    </row>
    <row r="5" ht="20.1" customHeight="true" spans="1:10">
      <c r="A5" s="7" t="s">
        <v>7</v>
      </c>
      <c r="B5" s="8"/>
      <c r="C5" s="9" t="s">
        <v>4</v>
      </c>
      <c r="D5" s="8" t="s">
        <v>8</v>
      </c>
      <c r="E5" s="9"/>
      <c r="F5" s="9"/>
      <c r="G5" s="9" t="s">
        <v>4</v>
      </c>
      <c r="H5" s="9"/>
      <c r="I5" s="9"/>
      <c r="J5" s="94"/>
    </row>
    <row r="6" ht="20.1" customHeight="true" spans="1:10">
      <c r="A6" s="8" t="s">
        <v>9</v>
      </c>
      <c r="B6" s="9"/>
      <c r="C6" s="9" t="s">
        <v>2</v>
      </c>
      <c r="D6" s="8" t="s">
        <v>10</v>
      </c>
      <c r="E6" s="9"/>
      <c r="F6" s="9"/>
      <c r="G6" s="94" t="s">
        <v>11</v>
      </c>
      <c r="H6" s="94"/>
      <c r="I6" s="9"/>
      <c r="J6" s="94"/>
    </row>
    <row r="7" ht="9.75" customHeight="true" spans="1:10">
      <c r="A7" s="13"/>
      <c r="B7" s="13"/>
      <c r="C7" s="13"/>
      <c r="D7" s="13"/>
      <c r="E7" s="13"/>
      <c r="F7" s="13"/>
      <c r="G7" s="95"/>
      <c r="H7" s="95"/>
      <c r="I7" s="95"/>
      <c r="J7" s="95"/>
    </row>
    <row r="8" ht="20.05" spans="1:10">
      <c r="A8" s="14" t="s">
        <v>12</v>
      </c>
      <c r="B8" s="13"/>
      <c r="C8" s="13"/>
      <c r="D8" s="13"/>
      <c r="E8" s="13"/>
      <c r="F8" s="13"/>
      <c r="G8" s="95"/>
      <c r="H8" s="95"/>
      <c r="I8" s="95"/>
      <c r="J8" s="95"/>
    </row>
    <row r="9" ht="19.5" customHeight="true" spans="1:10">
      <c r="A9" s="258" t="s">
        <v>13</v>
      </c>
      <c r="B9" s="13"/>
      <c r="C9" s="13"/>
      <c r="D9" s="13"/>
      <c r="E9" s="13"/>
      <c r="F9" s="13"/>
      <c r="G9" s="95"/>
      <c r="H9" s="95"/>
      <c r="I9" s="95"/>
      <c r="J9" s="95"/>
    </row>
    <row r="10" ht="18.4" spans="1:10">
      <c r="A10" s="258" t="s">
        <v>14</v>
      </c>
      <c r="B10" s="13"/>
      <c r="C10" s="13"/>
      <c r="D10" s="13"/>
      <c r="E10" s="13"/>
      <c r="F10" s="13"/>
      <c r="G10" s="95"/>
      <c r="H10" s="95"/>
      <c r="I10" s="95"/>
      <c r="J10" s="95"/>
    </row>
    <row r="11" ht="18.4" spans="1:10">
      <c r="A11" s="258" t="s">
        <v>15</v>
      </c>
      <c r="B11" s="13"/>
      <c r="C11" s="13"/>
      <c r="D11" s="13"/>
      <c r="E11" s="96">
        <f>E57</f>
        <v>100</v>
      </c>
      <c r="F11" s="97">
        <f>F57</f>
        <v>135</v>
      </c>
      <c r="G11" s="97">
        <f>G57</f>
        <v>135</v>
      </c>
      <c r="H11" s="181"/>
      <c r="I11" s="95"/>
      <c r="J11" s="195"/>
    </row>
    <row r="12" ht="18.4" spans="1:10">
      <c r="A12" s="258" t="s">
        <v>16</v>
      </c>
      <c r="B12" s="13"/>
      <c r="C12" s="13"/>
      <c r="D12" s="13"/>
      <c r="F12" s="13"/>
      <c r="G12" s="95"/>
      <c r="H12" s="95"/>
      <c r="I12" s="95"/>
      <c r="J12" s="196"/>
    </row>
    <row r="13" ht="18.4" spans="1:10">
      <c r="A13" s="258" t="s">
        <v>17</v>
      </c>
      <c r="B13" s="13"/>
      <c r="C13" s="13"/>
      <c r="D13" s="13"/>
      <c r="E13" s="13"/>
      <c r="F13" s="13"/>
      <c r="G13" s="95"/>
      <c r="H13" s="95"/>
      <c r="I13" s="95"/>
      <c r="J13" s="95"/>
    </row>
    <row r="14" ht="18.4" spans="1:10">
      <c r="A14" s="258" t="s">
        <v>18</v>
      </c>
      <c r="B14" s="13"/>
      <c r="C14" s="13"/>
      <c r="D14" s="13"/>
      <c r="E14" s="13"/>
      <c r="F14" s="13"/>
      <c r="G14" s="95"/>
      <c r="H14" s="95"/>
      <c r="I14" s="95"/>
      <c r="J14" s="95"/>
    </row>
    <row r="15" ht="12.75" customHeight="true" spans="1:10">
      <c r="A15" s="13"/>
      <c r="B15" s="13"/>
      <c r="C15" s="13"/>
      <c r="D15" s="13"/>
      <c r="E15" s="13"/>
      <c r="F15" s="13"/>
      <c r="G15" s="95"/>
      <c r="H15" s="95"/>
      <c r="I15" s="95"/>
      <c r="J15" s="95"/>
    </row>
    <row r="16" ht="19.5" customHeight="true" spans="1:14">
      <c r="A16" s="15" t="s">
        <v>19</v>
      </c>
      <c r="B16" s="16" t="s">
        <v>20</v>
      </c>
      <c r="C16" s="17"/>
      <c r="D16" s="18" t="s">
        <v>21</v>
      </c>
      <c r="E16" s="98" t="s">
        <v>22</v>
      </c>
      <c r="F16" s="99" t="s">
        <v>23</v>
      </c>
      <c r="G16" s="100"/>
      <c r="H16" s="100"/>
      <c r="I16" s="100"/>
      <c r="J16" s="132"/>
      <c r="N16" s="161"/>
    </row>
    <row r="17" ht="30.75" customHeight="true" spans="1:14">
      <c r="A17" s="19"/>
      <c r="B17" s="20"/>
      <c r="C17" s="21"/>
      <c r="D17" s="22"/>
      <c r="E17" s="101"/>
      <c r="F17" s="102" t="s">
        <v>24</v>
      </c>
      <c r="G17" s="103" t="s">
        <v>25</v>
      </c>
      <c r="H17" s="102" t="s">
        <v>26</v>
      </c>
      <c r="I17" s="103" t="s">
        <v>27</v>
      </c>
      <c r="J17" s="103" t="s">
        <v>28</v>
      </c>
      <c r="N17" s="161"/>
    </row>
    <row r="18" ht="30" customHeight="true" spans="1:12">
      <c r="A18" s="23">
        <v>1</v>
      </c>
      <c r="B18" s="24" t="s">
        <v>29</v>
      </c>
      <c r="C18" s="25"/>
      <c r="D18" s="26"/>
      <c r="E18" s="104">
        <v>2</v>
      </c>
      <c r="F18" s="104">
        <v>5</v>
      </c>
      <c r="G18" s="31"/>
      <c r="H18" s="23">
        <f>SUM(H19)</f>
        <v>0</v>
      </c>
      <c r="I18" s="31"/>
      <c r="J18" s="133">
        <f>H18/F18*E18</f>
        <v>0</v>
      </c>
      <c r="K18" s="134"/>
      <c r="L18" s="135"/>
    </row>
    <row r="19" s="1" customFormat="true" ht="203.25" customHeight="true" spans="1:13">
      <c r="A19" s="27"/>
      <c r="B19" s="28" t="s">
        <v>30</v>
      </c>
      <c r="C19" s="29"/>
      <c r="D19" s="30"/>
      <c r="E19" s="105"/>
      <c r="F19" s="105"/>
      <c r="G19" s="106">
        <v>5</v>
      </c>
      <c r="H19" s="119"/>
      <c r="I19" s="27"/>
      <c r="J19" s="136"/>
      <c r="K19" s="137"/>
      <c r="L19" s="138"/>
      <c r="M19" s="138"/>
    </row>
    <row r="20" ht="30" customHeight="true" spans="1:12">
      <c r="A20" s="31">
        <f>A18+1</f>
        <v>2</v>
      </c>
      <c r="B20" s="32" t="s">
        <v>31</v>
      </c>
      <c r="C20" s="33"/>
      <c r="D20" s="34"/>
      <c r="E20" s="104">
        <v>5</v>
      </c>
      <c r="F20" s="104">
        <v>5</v>
      </c>
      <c r="G20" s="23"/>
      <c r="H20" s="23">
        <f>SUM(H22:H23)</f>
        <v>0</v>
      </c>
      <c r="I20" s="23"/>
      <c r="J20" s="133">
        <f>H20/F20*E20</f>
        <v>0</v>
      </c>
      <c r="K20" s="134"/>
      <c r="L20" s="135"/>
    </row>
    <row r="21" ht="20.1" customHeight="true" spans="1:12">
      <c r="A21" s="249"/>
      <c r="B21" s="73" t="s">
        <v>32</v>
      </c>
      <c r="C21" s="74"/>
      <c r="D21" s="250"/>
      <c r="E21" s="253"/>
      <c r="F21" s="253"/>
      <c r="G21" s="172">
        <v>2</v>
      </c>
      <c r="H21" s="172"/>
      <c r="I21" s="172"/>
      <c r="J21" s="256"/>
      <c r="K21" s="134"/>
      <c r="L21" s="135"/>
    </row>
    <row r="22" s="1" customFormat="true" ht="30" customHeight="true" spans="1:12">
      <c r="A22" s="39"/>
      <c r="B22" s="259" t="s">
        <v>33</v>
      </c>
      <c r="C22" s="37"/>
      <c r="D22" s="166"/>
      <c r="E22" s="182"/>
      <c r="F22" s="182"/>
      <c r="G22" s="108">
        <v>2</v>
      </c>
      <c r="H22" s="183"/>
      <c r="I22" s="197"/>
      <c r="J22" s="198"/>
      <c r="K22" s="137"/>
      <c r="L22" s="199"/>
    </row>
    <row r="23" s="1" customFormat="true" ht="30" customHeight="true" spans="1:12">
      <c r="A23" s="39"/>
      <c r="B23" s="259" t="s">
        <v>34</v>
      </c>
      <c r="C23" s="37"/>
      <c r="D23" s="166"/>
      <c r="E23" s="182"/>
      <c r="F23" s="182"/>
      <c r="G23" s="108">
        <v>1</v>
      </c>
      <c r="H23" s="183"/>
      <c r="I23" s="197"/>
      <c r="J23" s="198"/>
      <c r="K23" s="137"/>
      <c r="L23" s="199"/>
    </row>
    <row r="24" ht="24.95" customHeight="true" spans="1:11">
      <c r="A24" s="31">
        <f>A20+1</f>
        <v>3</v>
      </c>
      <c r="B24" s="24" t="s">
        <v>35</v>
      </c>
      <c r="C24" s="25"/>
      <c r="D24" s="26"/>
      <c r="E24" s="104">
        <v>10</v>
      </c>
      <c r="F24" s="104">
        <v>10</v>
      </c>
      <c r="G24" s="112"/>
      <c r="H24" s="23">
        <f>SUM(H25)</f>
        <v>0</v>
      </c>
      <c r="I24" s="112"/>
      <c r="J24" s="133">
        <f>10/F24*E24</f>
        <v>10</v>
      </c>
      <c r="K24" s="134"/>
    </row>
    <row r="25" s="1" customFormat="true" ht="31.5" customHeight="true" spans="1:11">
      <c r="A25" s="43"/>
      <c r="B25" s="44" t="s">
        <v>36</v>
      </c>
      <c r="C25" s="45"/>
      <c r="D25" s="46"/>
      <c r="E25" s="113"/>
      <c r="F25" s="113"/>
      <c r="G25" s="109">
        <v>10</v>
      </c>
      <c r="H25" s="125"/>
      <c r="I25" s="43"/>
      <c r="J25" s="144"/>
      <c r="K25" s="137"/>
    </row>
    <row r="26" ht="24.95" customHeight="true" spans="1:15">
      <c r="A26" s="31">
        <f>A24+1</f>
        <v>4</v>
      </c>
      <c r="B26" s="24" t="s">
        <v>37</v>
      </c>
      <c r="C26" s="25"/>
      <c r="D26" s="26"/>
      <c r="E26" s="104">
        <v>0</v>
      </c>
      <c r="F26" s="104">
        <v>0</v>
      </c>
      <c r="G26" s="112"/>
      <c r="H26" s="23">
        <f>SUM(H27:H27)</f>
        <v>0</v>
      </c>
      <c r="I26" s="112"/>
      <c r="J26" s="133" t="e">
        <f>5/F26*E26</f>
        <v>#DIV/0!</v>
      </c>
      <c r="K26" s="145"/>
      <c r="L26" s="146"/>
      <c r="M26" s="146"/>
      <c r="N26" s="162"/>
      <c r="O26" s="162"/>
    </row>
    <row r="27" s="1" customFormat="true" ht="30" customHeight="true" spans="1:11">
      <c r="A27" s="47"/>
      <c r="B27" s="167" t="s">
        <v>38</v>
      </c>
      <c r="C27" s="168"/>
      <c r="D27" s="50"/>
      <c r="E27" s="184"/>
      <c r="F27" s="184"/>
      <c r="G27" s="47"/>
      <c r="H27" s="185"/>
      <c r="I27" s="47"/>
      <c r="J27" s="200"/>
      <c r="K27" s="137"/>
    </row>
    <row r="28" ht="24.95" customHeight="true" spans="1:11">
      <c r="A28" s="51">
        <f>A26+1</f>
        <v>5</v>
      </c>
      <c r="B28" s="52" t="s">
        <v>39</v>
      </c>
      <c r="C28" s="53"/>
      <c r="D28" s="54"/>
      <c r="E28" s="116">
        <v>10</v>
      </c>
      <c r="F28" s="116">
        <v>10</v>
      </c>
      <c r="G28" s="117"/>
      <c r="H28" s="117">
        <f>SUM(H29)</f>
        <v>0</v>
      </c>
      <c r="I28" s="117"/>
      <c r="J28" s="148">
        <f>0/F28*E28</f>
        <v>0</v>
      </c>
      <c r="K28" s="134"/>
    </row>
    <row r="29" s="1" customFormat="true" ht="30" customHeight="true" spans="1:11">
      <c r="A29" s="235"/>
      <c r="B29" s="236" t="s">
        <v>40</v>
      </c>
      <c r="C29" s="237"/>
      <c r="D29" s="238"/>
      <c r="E29" s="242"/>
      <c r="F29" s="242"/>
      <c r="G29" s="243">
        <v>10</v>
      </c>
      <c r="H29" s="254"/>
      <c r="I29" s="245"/>
      <c r="J29" s="246"/>
      <c r="K29" s="137"/>
    </row>
    <row r="30" ht="24.95" customHeight="true" spans="1:11">
      <c r="A30" s="31">
        <f>A28+1</f>
        <v>6</v>
      </c>
      <c r="B30" s="24" t="s">
        <v>41</v>
      </c>
      <c r="C30" s="25"/>
      <c r="D30" s="26"/>
      <c r="E30" s="104">
        <v>10</v>
      </c>
      <c r="F30" s="104">
        <v>10</v>
      </c>
      <c r="G30" s="23"/>
      <c r="H30" s="23">
        <f>SUM(H31)</f>
        <v>0</v>
      </c>
      <c r="I30" s="23"/>
      <c r="J30" s="133">
        <f>0/F30*E30</f>
        <v>0</v>
      </c>
      <c r="K30" s="134"/>
    </row>
    <row r="31" s="1" customFormat="true" ht="36" customHeight="true" spans="1:11">
      <c r="A31" s="43"/>
      <c r="B31" s="28" t="s">
        <v>42</v>
      </c>
      <c r="C31" s="29"/>
      <c r="D31" s="239"/>
      <c r="E31" s="244"/>
      <c r="F31" s="244"/>
      <c r="G31" s="109">
        <v>10</v>
      </c>
      <c r="H31" s="190"/>
      <c r="I31" s="76"/>
      <c r="J31" s="247"/>
      <c r="K31" s="137"/>
    </row>
    <row r="32" ht="24.95" customHeight="true" spans="1:12">
      <c r="A32" s="31">
        <f>A30+1</f>
        <v>7</v>
      </c>
      <c r="B32" s="24" t="s">
        <v>43</v>
      </c>
      <c r="C32" s="25"/>
      <c r="D32" s="26"/>
      <c r="E32" s="104">
        <v>10</v>
      </c>
      <c r="F32" s="104">
        <v>15</v>
      </c>
      <c r="G32" s="23"/>
      <c r="H32" s="23">
        <f>SUM(H33:H34)</f>
        <v>0</v>
      </c>
      <c r="I32" s="23"/>
      <c r="J32" s="133">
        <f>G32/F32*E32</f>
        <v>0</v>
      </c>
      <c r="K32" s="134"/>
      <c r="L32" s="195"/>
    </row>
    <row r="33" s="2" customFormat="true" ht="20.1" customHeight="true" spans="1:11">
      <c r="A33" s="27"/>
      <c r="B33" s="44" t="s">
        <v>44</v>
      </c>
      <c r="C33" s="45"/>
      <c r="D33" s="46"/>
      <c r="E33" s="122"/>
      <c r="F33" s="122"/>
      <c r="G33" s="43">
        <v>5</v>
      </c>
      <c r="H33" s="125"/>
      <c r="I33" s="43"/>
      <c r="J33" s="144"/>
      <c r="K33" s="137"/>
    </row>
    <row r="34" s="2" customFormat="true" ht="129.75" customHeight="true" spans="1:11">
      <c r="A34" s="64"/>
      <c r="B34" s="209" t="s">
        <v>45</v>
      </c>
      <c r="C34" s="210"/>
      <c r="D34" s="211"/>
      <c r="E34" s="214"/>
      <c r="F34" s="214"/>
      <c r="G34" s="215">
        <v>10</v>
      </c>
      <c r="H34" s="216"/>
      <c r="I34" s="225"/>
      <c r="J34" s="226"/>
      <c r="K34" s="137"/>
    </row>
    <row r="35" ht="24.95" customHeight="true" spans="1:14">
      <c r="A35" s="31">
        <f>A32+1</f>
        <v>8</v>
      </c>
      <c r="B35" s="24" t="s">
        <v>46</v>
      </c>
      <c r="C35" s="25"/>
      <c r="D35" s="26"/>
      <c r="E35" s="104">
        <v>10</v>
      </c>
      <c r="F35" s="104">
        <v>20</v>
      </c>
      <c r="G35" s="23"/>
      <c r="H35" s="23">
        <f>SUM(H36:H37)</f>
        <v>0</v>
      </c>
      <c r="I35" s="23"/>
      <c r="J35" s="133">
        <f>10/F35*E35</f>
        <v>5</v>
      </c>
      <c r="K35" s="134"/>
      <c r="N35" s="163"/>
    </row>
    <row r="36" s="1" customFormat="true" ht="30" customHeight="true" spans="1:14">
      <c r="A36" s="64"/>
      <c r="B36" s="28" t="s">
        <v>47</v>
      </c>
      <c r="C36" s="29"/>
      <c r="D36" s="46"/>
      <c r="E36" s="113"/>
      <c r="F36" s="113"/>
      <c r="G36" s="43">
        <v>10</v>
      </c>
      <c r="H36" s="125"/>
      <c r="I36" s="43"/>
      <c r="J36" s="144"/>
      <c r="K36" s="137"/>
      <c r="N36" s="164"/>
    </row>
    <row r="37" s="1" customFormat="true" ht="15" customHeight="true" spans="1:11">
      <c r="A37" s="68"/>
      <c r="B37" s="69" t="s">
        <v>48</v>
      </c>
      <c r="C37" s="70"/>
      <c r="D37" s="71"/>
      <c r="E37" s="123"/>
      <c r="F37" s="123"/>
      <c r="G37" s="68">
        <v>10</v>
      </c>
      <c r="H37" s="188"/>
      <c r="I37" s="68"/>
      <c r="J37" s="151"/>
      <c r="K37" s="137"/>
    </row>
    <row r="38" ht="24.95" customHeight="true" spans="1:13">
      <c r="A38" s="31">
        <f>A35+1</f>
        <v>9</v>
      </c>
      <c r="B38" s="24" t="s">
        <v>49</v>
      </c>
      <c r="C38" s="25"/>
      <c r="D38" s="26"/>
      <c r="E38" s="104">
        <v>10</v>
      </c>
      <c r="F38" s="104">
        <v>10</v>
      </c>
      <c r="G38" s="23"/>
      <c r="H38" s="23">
        <f>SUM(H39:H40)</f>
        <v>0</v>
      </c>
      <c r="I38" s="23"/>
      <c r="J38" s="133">
        <f>G38/F38*E38</f>
        <v>0</v>
      </c>
      <c r="K38" s="134"/>
      <c r="L38" s="146"/>
      <c r="M38" s="146"/>
    </row>
    <row r="39" s="1" customFormat="true" ht="45" customHeight="true" spans="1:12">
      <c r="A39" s="39"/>
      <c r="B39" s="36" t="s">
        <v>50</v>
      </c>
      <c r="C39" s="37"/>
      <c r="D39" s="166"/>
      <c r="E39" s="182"/>
      <c r="F39" s="182"/>
      <c r="G39" s="108">
        <v>5</v>
      </c>
      <c r="H39" s="183"/>
      <c r="I39" s="197"/>
      <c r="J39" s="198"/>
      <c r="K39" s="137"/>
      <c r="L39" s="199"/>
    </row>
    <row r="40" s="1" customFormat="true" ht="33" customHeight="true" spans="1:12">
      <c r="A40" s="39"/>
      <c r="B40" s="40" t="s">
        <v>51</v>
      </c>
      <c r="C40" s="41"/>
      <c r="D40" s="42"/>
      <c r="E40" s="110"/>
      <c r="F40" s="110"/>
      <c r="G40" s="111">
        <v>5</v>
      </c>
      <c r="H40" s="189"/>
      <c r="I40" s="142"/>
      <c r="J40" s="202"/>
      <c r="K40" s="137"/>
      <c r="L40" s="199"/>
    </row>
    <row r="41" ht="24.95" customHeight="true" spans="1:13">
      <c r="A41" s="31">
        <f>A38+1</f>
        <v>10</v>
      </c>
      <c r="B41" s="24" t="s">
        <v>52</v>
      </c>
      <c r="C41" s="25"/>
      <c r="D41" s="26"/>
      <c r="E41" s="104">
        <v>5</v>
      </c>
      <c r="F41" s="104">
        <v>5</v>
      </c>
      <c r="G41" s="23"/>
      <c r="H41" s="23">
        <f>SUM(H42:H43)</f>
        <v>0</v>
      </c>
      <c r="I41" s="23"/>
      <c r="J41" s="133">
        <f>5/F41*E41</f>
        <v>5</v>
      </c>
      <c r="K41" s="134"/>
      <c r="L41" s="146"/>
      <c r="M41" s="146"/>
    </row>
    <row r="42" s="1" customFormat="true" ht="114" customHeight="true" spans="1:15">
      <c r="A42" s="43"/>
      <c r="B42" s="44" t="s">
        <v>53</v>
      </c>
      <c r="C42" s="45"/>
      <c r="D42" s="46"/>
      <c r="E42" s="122"/>
      <c r="F42" s="122"/>
      <c r="G42" s="109">
        <v>3</v>
      </c>
      <c r="H42" s="190"/>
      <c r="I42" s="109"/>
      <c r="J42" s="155"/>
      <c r="K42" s="156"/>
      <c r="L42" s="154"/>
      <c r="M42" s="154"/>
      <c r="N42" s="165"/>
      <c r="O42" s="165"/>
    </row>
    <row r="43" s="1" customFormat="true" ht="60" customHeight="true" spans="1:15">
      <c r="A43" s="64"/>
      <c r="B43" s="80" t="s">
        <v>54</v>
      </c>
      <c r="C43" s="81"/>
      <c r="D43" s="61"/>
      <c r="E43" s="127"/>
      <c r="F43" s="127"/>
      <c r="G43" s="121">
        <v>2</v>
      </c>
      <c r="H43" s="186"/>
      <c r="I43" s="121"/>
      <c r="J43" s="157"/>
      <c r="K43" s="156"/>
      <c r="L43" s="154"/>
      <c r="M43" s="154"/>
      <c r="N43" s="165"/>
      <c r="O43" s="165"/>
    </row>
    <row r="44" ht="24.95" customHeight="true" spans="1:13">
      <c r="A44" s="31">
        <f>A41+1</f>
        <v>11</v>
      </c>
      <c r="B44" s="24" t="s">
        <v>55</v>
      </c>
      <c r="C44" s="25"/>
      <c r="D44" s="26"/>
      <c r="E44" s="104">
        <v>5</v>
      </c>
      <c r="F44" s="104">
        <v>10</v>
      </c>
      <c r="G44" s="23"/>
      <c r="H44" s="23">
        <f>SUM(H46)</f>
        <v>0</v>
      </c>
      <c r="I44" s="23"/>
      <c r="J44" s="133">
        <f>2.5/F44*E44</f>
        <v>1.25</v>
      </c>
      <c r="K44" s="134"/>
      <c r="L44" s="146"/>
      <c r="M44" s="146"/>
    </row>
    <row r="45" s="1" customFormat="true" ht="171.75" customHeight="true" spans="1:15">
      <c r="A45" s="43"/>
      <c r="B45" s="28" t="s">
        <v>56</v>
      </c>
      <c r="C45" s="29"/>
      <c r="D45" s="46"/>
      <c r="E45" s="122"/>
      <c r="F45" s="122"/>
      <c r="G45" s="109">
        <v>5</v>
      </c>
      <c r="H45" s="190"/>
      <c r="I45" s="109"/>
      <c r="J45" s="155"/>
      <c r="K45" s="156"/>
      <c r="L45" s="154"/>
      <c r="M45" s="154"/>
      <c r="N45" s="165"/>
      <c r="O45" s="165"/>
    </row>
    <row r="46" s="1" customFormat="true" ht="63" customHeight="true" spans="1:15">
      <c r="A46" s="76"/>
      <c r="B46" s="77" t="s">
        <v>57</v>
      </c>
      <c r="C46" s="78"/>
      <c r="D46" s="79"/>
      <c r="E46" s="126"/>
      <c r="F46" s="126"/>
      <c r="G46" s="111">
        <v>5</v>
      </c>
      <c r="H46" s="189"/>
      <c r="I46" s="111"/>
      <c r="J46" s="153"/>
      <c r="K46" s="156"/>
      <c r="L46" s="154"/>
      <c r="M46" s="154"/>
      <c r="N46" s="165"/>
      <c r="O46" s="165"/>
    </row>
    <row r="47" ht="24.95" customHeight="true" spans="1:13">
      <c r="A47" s="31">
        <f>A44+1</f>
        <v>12</v>
      </c>
      <c r="B47" s="24" t="s">
        <v>58</v>
      </c>
      <c r="C47" s="25"/>
      <c r="D47" s="26"/>
      <c r="E47" s="104">
        <v>10</v>
      </c>
      <c r="F47" s="104">
        <v>15</v>
      </c>
      <c r="G47" s="23"/>
      <c r="H47" s="23">
        <f>SUM(H48:H48)</f>
        <v>0</v>
      </c>
      <c r="I47" s="23"/>
      <c r="J47" s="133">
        <f>4/F47*E47</f>
        <v>2.66666666666667</v>
      </c>
      <c r="K47" s="134"/>
      <c r="L47" s="146"/>
      <c r="M47" s="146"/>
    </row>
    <row r="48" s="1" customFormat="true" ht="247.5" customHeight="true" spans="1:13">
      <c r="A48" s="76"/>
      <c r="B48" s="174"/>
      <c r="C48" s="175"/>
      <c r="D48" s="79"/>
      <c r="E48" s="126"/>
      <c r="F48" s="126"/>
      <c r="G48" s="109">
        <v>15</v>
      </c>
      <c r="H48" s="190"/>
      <c r="I48" s="111"/>
      <c r="J48" s="153"/>
      <c r="K48" s="137"/>
      <c r="L48" s="154"/>
      <c r="M48" s="154"/>
    </row>
    <row r="49" ht="24.95" customHeight="true" spans="1:11">
      <c r="A49" s="31">
        <f>A47+1</f>
        <v>13</v>
      </c>
      <c r="B49" s="24" t="s">
        <v>59</v>
      </c>
      <c r="C49" s="25"/>
      <c r="D49" s="26"/>
      <c r="E49" s="104">
        <v>10</v>
      </c>
      <c r="F49" s="104">
        <v>15</v>
      </c>
      <c r="G49" s="23"/>
      <c r="H49" s="23">
        <f>SUM(H50:H51)</f>
        <v>0</v>
      </c>
      <c r="I49" s="23"/>
      <c r="J49" s="133">
        <f>10/F49*E49</f>
        <v>6.66666666666667</v>
      </c>
      <c r="K49" s="134"/>
    </row>
    <row r="50" s="1" customFormat="true" ht="20.25" customHeight="true" spans="1:11">
      <c r="A50" s="62"/>
      <c r="B50" s="251" t="s">
        <v>60</v>
      </c>
      <c r="C50" s="252"/>
      <c r="D50" s="58"/>
      <c r="E50" s="255"/>
      <c r="F50" s="255"/>
      <c r="G50" s="119">
        <v>15</v>
      </c>
      <c r="H50" s="119"/>
      <c r="I50" s="119"/>
      <c r="J50" s="257"/>
      <c r="K50" s="137"/>
    </row>
    <row r="51" s="1" customFormat="true" ht="153" customHeight="true" spans="1:11">
      <c r="A51" s="64"/>
      <c r="B51" s="80"/>
      <c r="C51" s="81"/>
      <c r="D51" s="79"/>
      <c r="E51" s="126"/>
      <c r="F51" s="126"/>
      <c r="G51" s="111"/>
      <c r="H51" s="189"/>
      <c r="I51" s="111"/>
      <c r="J51" s="153"/>
      <c r="K51" s="137"/>
    </row>
    <row r="52" ht="24.95" customHeight="true" spans="1:11">
      <c r="A52" s="31">
        <f>A49+1</f>
        <v>14</v>
      </c>
      <c r="B52" s="24" t="s">
        <v>61</v>
      </c>
      <c r="C52" s="25"/>
      <c r="D52" s="26"/>
      <c r="E52" s="104">
        <v>2</v>
      </c>
      <c r="F52" s="104">
        <v>3</v>
      </c>
      <c r="G52" s="23"/>
      <c r="H52" s="23">
        <f>SUM(H53)</f>
        <v>0</v>
      </c>
      <c r="I52" s="23"/>
      <c r="J52" s="133">
        <f>10/F52*E52</f>
        <v>6.66666666666667</v>
      </c>
      <c r="K52" s="134"/>
    </row>
    <row r="53" s="1" customFormat="true" ht="130.5" customHeight="true" spans="1:11">
      <c r="A53" s="64"/>
      <c r="B53" s="167" t="s">
        <v>62</v>
      </c>
      <c r="C53" s="168"/>
      <c r="D53" s="61"/>
      <c r="E53" s="127"/>
      <c r="F53" s="127"/>
      <c r="G53" s="121">
        <v>3</v>
      </c>
      <c r="H53" s="186"/>
      <c r="I53" s="121"/>
      <c r="J53" s="157"/>
      <c r="K53" s="137"/>
    </row>
    <row r="54" ht="24.95" customHeight="true" spans="1:11">
      <c r="A54" s="31">
        <f>A52+1</f>
        <v>15</v>
      </c>
      <c r="B54" s="24" t="s">
        <v>63</v>
      </c>
      <c r="C54" s="25"/>
      <c r="D54" s="26"/>
      <c r="E54" s="104">
        <v>1</v>
      </c>
      <c r="F54" s="104">
        <v>2</v>
      </c>
      <c r="G54" s="23"/>
      <c r="H54" s="23">
        <f>SUM(H55:H56)</f>
        <v>0</v>
      </c>
      <c r="I54" s="23"/>
      <c r="J54" s="133">
        <f>3/F54*E54</f>
        <v>1.5</v>
      </c>
      <c r="K54" s="134"/>
    </row>
    <row r="55" ht="60" customHeight="true" spans="1:11">
      <c r="A55" s="27"/>
      <c r="B55" s="44" t="s">
        <v>64</v>
      </c>
      <c r="C55" s="45"/>
      <c r="D55" s="30"/>
      <c r="E55" s="120"/>
      <c r="F55" s="120"/>
      <c r="G55" s="106">
        <v>1</v>
      </c>
      <c r="H55" s="62"/>
      <c r="I55" s="27"/>
      <c r="J55" s="27"/>
      <c r="K55" s="134"/>
    </row>
    <row r="56" ht="15" customHeight="true" spans="1:11">
      <c r="A56" s="176"/>
      <c r="B56" s="177" t="s">
        <v>65</v>
      </c>
      <c r="C56" s="178"/>
      <c r="D56" s="179"/>
      <c r="E56" s="191"/>
      <c r="F56" s="192"/>
      <c r="G56" s="108">
        <v>1</v>
      </c>
      <c r="H56" s="193"/>
      <c r="I56" s="203"/>
      <c r="J56" s="203"/>
      <c r="K56" s="134"/>
    </row>
    <row r="57" ht="35.25" customHeight="true" spans="1:12">
      <c r="A57" s="95"/>
      <c r="B57" s="13"/>
      <c r="C57" s="13"/>
      <c r="D57" s="180" t="s">
        <v>66</v>
      </c>
      <c r="E57" s="194">
        <f>SUM(E18:E56)</f>
        <v>100</v>
      </c>
      <c r="F57" s="129">
        <f>SUM(F18:F56)</f>
        <v>135</v>
      </c>
      <c r="G57" s="129">
        <f>SUM(G18:G56)</f>
        <v>135</v>
      </c>
      <c r="H57" s="129">
        <f>SUM(H18:H56)</f>
        <v>0</v>
      </c>
      <c r="I57" s="129"/>
      <c r="J57" s="160" t="e">
        <f>SUM(J18:J56)</f>
        <v>#DIV/0!</v>
      </c>
      <c r="K57" s="134"/>
      <c r="L57" s="195"/>
    </row>
    <row r="58" ht="18.4" spans="1:12">
      <c r="A58" s="90"/>
      <c r="B58" s="90"/>
      <c r="C58" s="90"/>
      <c r="D58" s="90"/>
      <c r="E58" s="95"/>
      <c r="F58" s="95"/>
      <c r="G58" s="13"/>
      <c r="H58" s="13"/>
      <c r="I58" s="13"/>
      <c r="J58" s="13"/>
      <c r="K58" s="134"/>
      <c r="L58" s="195"/>
    </row>
    <row r="59" ht="18.75" customHeight="true" spans="1:10">
      <c r="A59" s="90" t="s">
        <v>67</v>
      </c>
      <c r="B59" s="13"/>
      <c r="C59" s="13"/>
      <c r="D59" s="13"/>
      <c r="E59" s="13"/>
      <c r="F59" s="13"/>
      <c r="G59" s="13"/>
      <c r="H59" s="13"/>
      <c r="I59" s="13"/>
      <c r="J59" s="13"/>
    </row>
    <row r="60" ht="19.5" customHeight="true" spans="1:10">
      <c r="A60" s="91"/>
      <c r="B60" s="91"/>
      <c r="C60" s="92"/>
      <c r="D60" s="91"/>
      <c r="E60" s="91"/>
      <c r="F60" s="13"/>
      <c r="G60" s="13"/>
      <c r="H60" s="13"/>
      <c r="I60" s="13"/>
      <c r="J60" s="13"/>
    </row>
    <row r="61" ht="18.4" spans="1:10">
      <c r="A61" s="91"/>
      <c r="B61" s="91"/>
      <c r="C61" s="90"/>
      <c r="D61" s="91"/>
      <c r="E61" s="91"/>
      <c r="F61" s="13"/>
      <c r="G61" s="13"/>
      <c r="H61" s="13"/>
      <c r="I61" s="13"/>
      <c r="J61" s="13"/>
    </row>
  </sheetData>
  <mergeCells count="30">
    <mergeCell ref="F16:J16"/>
    <mergeCell ref="B19:C19"/>
    <mergeCell ref="L19:M19"/>
    <mergeCell ref="B21:C21"/>
    <mergeCell ref="B22:C22"/>
    <mergeCell ref="B23:C23"/>
    <mergeCell ref="B25:C25"/>
    <mergeCell ref="B27:C27"/>
    <mergeCell ref="B29:C29"/>
    <mergeCell ref="B31:C31"/>
    <mergeCell ref="B33:C33"/>
    <mergeCell ref="B34:C34"/>
    <mergeCell ref="B36:C36"/>
    <mergeCell ref="B39:C39"/>
    <mergeCell ref="B40:C40"/>
    <mergeCell ref="B42:C42"/>
    <mergeCell ref="B43:C43"/>
    <mergeCell ref="B45:C45"/>
    <mergeCell ref="B46:C46"/>
    <mergeCell ref="B48:C48"/>
    <mergeCell ref="B50:C50"/>
    <mergeCell ref="B51:C51"/>
    <mergeCell ref="B53:C53"/>
    <mergeCell ref="B55:C55"/>
    <mergeCell ref="B56:C56"/>
    <mergeCell ref="A16:A17"/>
    <mergeCell ref="D16:D17"/>
    <mergeCell ref="E16:E17"/>
    <mergeCell ref="B16:C17"/>
    <mergeCell ref="A60:B61"/>
  </mergeCells>
  <pageMargins left="0.7" right="0.3" top="0.5" bottom="0.5" header="0.3" footer="0.3"/>
  <pageSetup paperSize="9" scale="58" orientation="portrait"/>
  <headerFooter/>
  <rowBreaks count="1" manualBreakCount="1">
    <brk id="40" max="8" man="1"/>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O61"/>
  <sheetViews>
    <sheetView view="pageBreakPreview" zoomScale="80" zoomScaleNormal="84" zoomScaleSheetLayoutView="80" topLeftCell="A49" workbookViewId="0">
      <selection activeCell="I52" sqref="I52"/>
    </sheetView>
  </sheetViews>
  <sheetFormatPr defaultColWidth="9" defaultRowHeight="14.2"/>
  <cols>
    <col min="1" max="1" width="4.14179104477612" style="3" customWidth="true"/>
    <col min="2" max="2" width="25.8582089552239" style="3" customWidth="true"/>
    <col min="3" max="3" width="69.5671641791045" style="3" customWidth="true"/>
    <col min="4" max="4" width="6.85820895522388" style="3" customWidth="true"/>
    <col min="5" max="5" width="11.4253731343284" style="3" customWidth="true"/>
    <col min="6" max="6" width="8" style="3" customWidth="true"/>
    <col min="7" max="7" width="9" style="3" customWidth="true"/>
    <col min="8" max="8" width="7.28358208955224" style="3" customWidth="true"/>
    <col min="9" max="9" width="7.85820895522388" style="3" customWidth="true"/>
    <col min="10" max="10" width="13.2835820895522" style="3" customWidth="true"/>
    <col min="11" max="11" width="9.14179104477612" style="3"/>
    <col min="12" max="12" width="47.5671641791045" style="3" customWidth="true"/>
    <col min="13" max="13" width="9.14179104477612" style="3"/>
    <col min="14" max="14" width="9.14179104477612" style="3" customWidth="true"/>
    <col min="15" max="16384" width="9.14179104477612" style="3"/>
  </cols>
  <sheetData>
    <row r="1" ht="77.25" customHeight="true" spans="1:10">
      <c r="A1" s="4" t="s">
        <v>0</v>
      </c>
      <c r="B1" s="5"/>
      <c r="C1" s="6"/>
      <c r="D1" s="6"/>
      <c r="E1" s="6"/>
      <c r="F1" s="6"/>
      <c r="G1" s="6"/>
      <c r="H1" s="6"/>
      <c r="I1" s="6"/>
      <c r="J1" s="130"/>
    </row>
    <row r="2" ht="21.75" customHeight="true" spans="1:10">
      <c r="A2" s="4"/>
      <c r="B2" s="5"/>
      <c r="C2" s="6"/>
      <c r="D2" s="6"/>
      <c r="E2" s="6"/>
      <c r="F2" s="6"/>
      <c r="G2" s="6"/>
      <c r="H2" s="6"/>
      <c r="I2" s="6"/>
      <c r="J2" s="130"/>
    </row>
    <row r="3" ht="20.1" customHeight="true" spans="1:10">
      <c r="A3" s="7" t="s">
        <v>1</v>
      </c>
      <c r="B3" s="8"/>
      <c r="C3" s="9" t="s">
        <v>2</v>
      </c>
      <c r="D3" s="8" t="s">
        <v>3</v>
      </c>
      <c r="E3" s="9"/>
      <c r="F3" s="9" t="s">
        <v>4</v>
      </c>
      <c r="G3" s="9"/>
      <c r="H3" s="9"/>
      <c r="I3" s="9"/>
      <c r="J3" s="94"/>
    </row>
    <row r="4" ht="20.1" customHeight="true" spans="1:10">
      <c r="A4" s="10" t="s">
        <v>5</v>
      </c>
      <c r="B4" s="11"/>
      <c r="C4" s="12" t="s">
        <v>2</v>
      </c>
      <c r="D4" s="11" t="s">
        <v>6</v>
      </c>
      <c r="E4" s="93"/>
      <c r="F4" s="93" t="s">
        <v>4</v>
      </c>
      <c r="G4" s="93"/>
      <c r="H4" s="93"/>
      <c r="I4" s="93"/>
      <c r="J4" s="131"/>
    </row>
    <row r="5" ht="20.1" customHeight="true" spans="1:10">
      <c r="A5" s="7" t="s">
        <v>7</v>
      </c>
      <c r="B5" s="8"/>
      <c r="C5" s="9" t="s">
        <v>4</v>
      </c>
      <c r="D5" s="8" t="s">
        <v>8</v>
      </c>
      <c r="E5" s="9"/>
      <c r="F5" s="9" t="s">
        <v>4</v>
      </c>
      <c r="G5" s="9"/>
      <c r="H5" s="9"/>
      <c r="I5" s="9"/>
      <c r="J5" s="94"/>
    </row>
    <row r="6" ht="20.1" customHeight="true" spans="1:10">
      <c r="A6" s="8" t="s">
        <v>9</v>
      </c>
      <c r="B6" s="9"/>
      <c r="C6" s="9" t="s">
        <v>2</v>
      </c>
      <c r="D6" s="8" t="s">
        <v>10</v>
      </c>
      <c r="E6" s="9"/>
      <c r="F6" s="9" t="s">
        <v>11</v>
      </c>
      <c r="G6" s="94"/>
      <c r="H6" s="94"/>
      <c r="I6" s="9"/>
      <c r="J6" s="94"/>
    </row>
    <row r="7" ht="9.75" customHeight="true" spans="1:10">
      <c r="A7" s="13"/>
      <c r="B7" s="13"/>
      <c r="C7" s="13"/>
      <c r="D7" s="13"/>
      <c r="E7" s="13"/>
      <c r="F7" s="13"/>
      <c r="G7" s="95"/>
      <c r="H7" s="95"/>
      <c r="I7" s="95"/>
      <c r="J7" s="95"/>
    </row>
    <row r="8" ht="20.05" spans="1:10">
      <c r="A8" s="14" t="s">
        <v>12</v>
      </c>
      <c r="B8" s="13"/>
      <c r="C8" s="13"/>
      <c r="D8" s="13"/>
      <c r="E8" s="13"/>
      <c r="F8" s="13"/>
      <c r="G8" s="95"/>
      <c r="H8" s="95"/>
      <c r="I8" s="95"/>
      <c r="J8" s="95"/>
    </row>
    <row r="9" ht="19.5" customHeight="true" spans="1:10">
      <c r="A9" s="258" t="s">
        <v>13</v>
      </c>
      <c r="B9" s="13"/>
      <c r="C9" s="13"/>
      <c r="D9" s="13"/>
      <c r="E9" s="13"/>
      <c r="F9" s="13"/>
      <c r="G9" s="95"/>
      <c r="H9" s="95"/>
      <c r="I9" s="95"/>
      <c r="J9" s="95"/>
    </row>
    <row r="10" ht="18.4" spans="1:10">
      <c r="A10" s="258" t="s">
        <v>14</v>
      </c>
      <c r="B10" s="13"/>
      <c r="C10" s="13"/>
      <c r="D10" s="13"/>
      <c r="E10" s="13"/>
      <c r="F10" s="13"/>
      <c r="G10" s="95"/>
      <c r="H10" s="95"/>
      <c r="I10" s="95"/>
      <c r="J10" s="95"/>
    </row>
    <row r="11" ht="18.4" spans="1:9">
      <c r="A11" s="258" t="s">
        <v>15</v>
      </c>
      <c r="B11" s="13"/>
      <c r="C11" s="13"/>
      <c r="D11" s="13"/>
      <c r="E11" s="96">
        <f>E57</f>
        <v>100</v>
      </c>
      <c r="F11" s="97">
        <f>F57</f>
        <v>145</v>
      </c>
      <c r="G11" s="97">
        <f>G57</f>
        <v>145</v>
      </c>
      <c r="H11" s="97">
        <f>H57</f>
        <v>0</v>
      </c>
      <c r="I11" s="95"/>
    </row>
    <row r="12" ht="18.4" spans="1:10">
      <c r="A12" s="258" t="s">
        <v>16</v>
      </c>
      <c r="B12" s="13"/>
      <c r="C12" s="13"/>
      <c r="D12" s="13"/>
      <c r="F12" s="13"/>
      <c r="G12" s="95"/>
      <c r="H12" s="95"/>
      <c r="I12" s="95"/>
      <c r="J12" s="95"/>
    </row>
    <row r="13" ht="18.4" spans="1:10">
      <c r="A13" s="258" t="s">
        <v>17</v>
      </c>
      <c r="B13" s="13"/>
      <c r="C13" s="13"/>
      <c r="D13" s="13"/>
      <c r="E13" s="13"/>
      <c r="F13" s="13"/>
      <c r="G13" s="95"/>
      <c r="H13" s="95"/>
      <c r="I13" s="95"/>
      <c r="J13" s="95"/>
    </row>
    <row r="14" ht="18.4" spans="1:10">
      <c r="A14" s="258" t="s">
        <v>18</v>
      </c>
      <c r="B14" s="13"/>
      <c r="C14" s="13"/>
      <c r="D14" s="13"/>
      <c r="E14" s="13"/>
      <c r="F14" s="13"/>
      <c r="G14" s="95"/>
      <c r="H14" s="95"/>
      <c r="I14" s="95"/>
      <c r="J14" s="95"/>
    </row>
    <row r="15" ht="12.75" customHeight="true" spans="1:10">
      <c r="A15" s="13"/>
      <c r="B15" s="13"/>
      <c r="C15" s="13"/>
      <c r="D15" s="13"/>
      <c r="E15" s="13"/>
      <c r="F15" s="13"/>
      <c r="G15" s="95"/>
      <c r="H15" s="95"/>
      <c r="I15" s="95"/>
      <c r="J15" s="95"/>
    </row>
    <row r="16" ht="19.5" customHeight="true" spans="1:14">
      <c r="A16" s="15" t="s">
        <v>19</v>
      </c>
      <c r="B16" s="16" t="s">
        <v>20</v>
      </c>
      <c r="C16" s="17"/>
      <c r="D16" s="18" t="s">
        <v>21</v>
      </c>
      <c r="E16" s="98" t="s">
        <v>22</v>
      </c>
      <c r="F16" s="99" t="s">
        <v>23</v>
      </c>
      <c r="G16" s="100"/>
      <c r="H16" s="100"/>
      <c r="I16" s="100"/>
      <c r="J16" s="132"/>
      <c r="N16" s="161"/>
    </row>
    <row r="17" ht="30.75" customHeight="true" spans="1:14">
      <c r="A17" s="19"/>
      <c r="B17" s="20"/>
      <c r="C17" s="21"/>
      <c r="D17" s="22"/>
      <c r="E17" s="101"/>
      <c r="F17" s="102" t="s">
        <v>24</v>
      </c>
      <c r="G17" s="103" t="s">
        <v>25</v>
      </c>
      <c r="H17" s="103" t="s">
        <v>26</v>
      </c>
      <c r="I17" s="103" t="s">
        <v>27</v>
      </c>
      <c r="J17" s="103" t="s">
        <v>28</v>
      </c>
      <c r="N17" s="161"/>
    </row>
    <row r="18" ht="30" customHeight="true" spans="1:12">
      <c r="A18" s="23">
        <v>1</v>
      </c>
      <c r="B18" s="24" t="s">
        <v>29</v>
      </c>
      <c r="C18" s="25"/>
      <c r="D18" s="26"/>
      <c r="E18" s="104">
        <f>'Pipa PVC &amp; PVC-O '!E18</f>
        <v>2</v>
      </c>
      <c r="F18" s="104">
        <f>'Pipa PVC &amp; PVC-O '!F18</f>
        <v>5</v>
      </c>
      <c r="G18" s="31"/>
      <c r="H18" s="23">
        <f>SUM(H19)</f>
        <v>0</v>
      </c>
      <c r="I18" s="31"/>
      <c r="J18" s="133">
        <f>H18/F18*E18</f>
        <v>0</v>
      </c>
      <c r="K18" s="134"/>
      <c r="L18" s="135"/>
    </row>
    <row r="19" s="1" customFormat="true" ht="206.25" customHeight="true" spans="1:13">
      <c r="A19" s="27"/>
      <c r="B19" s="28" t="str">
        <f>'Pipa PVC &amp; PVC-O '!B19:C19</f>
        <v>Produk harus memiliki identitas sebagai informasi produk yang ditetapkan dalam Technical Data Sheet (TDS) atau Lembar data keamanan bahan/ MSDS, yaitu:
- Nama  dan jenis produk
- Nama perusahaan/importir dan alamat yang jelas pembuat produk.
- Data komponen
- Data fisik.
- Data bahaya kebakaran dan ledakan
- Data reaktifitas
- Informasi bahaya terhadap kesehatan.
- Prosedur darurat dan pertololongan pertama
- Informasi penanganan khusus
- Proesdur tumpahan, kebocoran, dan pembuangan
- Informasi tindakan penegahan khusus
- Informasi lain-lain</v>
      </c>
      <c r="C19" s="29"/>
      <c r="D19" s="30"/>
      <c r="E19" s="105"/>
      <c r="F19" s="105"/>
      <c r="G19" s="106">
        <f>'Pipa PVC &amp; PVC-O '!G19</f>
        <v>5</v>
      </c>
      <c r="H19" s="106"/>
      <c r="I19" s="27"/>
      <c r="J19" s="136"/>
      <c r="K19" s="137"/>
      <c r="L19" s="138"/>
      <c r="M19" s="138"/>
    </row>
    <row r="20" ht="30" customHeight="true" spans="1:12">
      <c r="A20" s="31">
        <f>A18+1</f>
        <v>2</v>
      </c>
      <c r="B20" s="32" t="s">
        <v>31</v>
      </c>
      <c r="C20" s="33"/>
      <c r="D20" s="34"/>
      <c r="E20" s="104">
        <f>'Pipa PVC &amp; PVC-O '!E20</f>
        <v>5</v>
      </c>
      <c r="F20" s="104">
        <f>'Pipa PVC &amp; PVC-O '!F20</f>
        <v>5</v>
      </c>
      <c r="G20" s="23"/>
      <c r="H20" s="23">
        <f>SUM(H21:H22)</f>
        <v>0</v>
      </c>
      <c r="I20" s="23"/>
      <c r="J20" s="133">
        <f>H20/F20*E20</f>
        <v>0</v>
      </c>
      <c r="K20" s="134"/>
      <c r="L20" s="135"/>
    </row>
    <row r="21" s="1" customFormat="true" ht="36.75" customHeight="true" spans="1:12">
      <c r="A21" s="35"/>
      <c r="B21" s="259" t="s">
        <v>68</v>
      </c>
      <c r="C21" s="37"/>
      <c r="D21" s="38"/>
      <c r="E21" s="107"/>
      <c r="F21" s="107"/>
      <c r="G21" s="109">
        <v>2</v>
      </c>
      <c r="H21" s="109"/>
      <c r="I21" s="139"/>
      <c r="J21" s="140"/>
      <c r="K21" s="137"/>
      <c r="L21" s="141"/>
    </row>
    <row r="22" s="1" customFormat="true" ht="30" customHeight="true" spans="1:12">
      <c r="A22" s="39"/>
      <c r="B22" s="36" t="str">
        <f>'Pipa PVC &amp; PVC-O '!B23:C23</f>
        <v>Bahan tambahan seperti stabilizer dan zat warna (pigmen), dan bahan tambahan lain, tidak boleh mengandung bahan-bahan berbahaya.</v>
      </c>
      <c r="C22" s="37"/>
      <c r="D22" s="166"/>
      <c r="E22" s="182"/>
      <c r="F22" s="182"/>
      <c r="G22" s="108">
        <v>3</v>
      </c>
      <c r="H22" s="108"/>
      <c r="I22" s="197"/>
      <c r="J22" s="198"/>
      <c r="K22" s="137"/>
      <c r="L22" s="199"/>
    </row>
    <row r="23" ht="24.95" customHeight="true" spans="1:11">
      <c r="A23" s="31">
        <f>A20+1</f>
        <v>3</v>
      </c>
      <c r="B23" s="24" t="s">
        <v>35</v>
      </c>
      <c r="C23" s="25"/>
      <c r="D23" s="26"/>
      <c r="E23" s="104">
        <f>'Pipa PVC &amp; PVC-O '!E24</f>
        <v>10</v>
      </c>
      <c r="F23" s="104">
        <f>'Pipa PVC &amp; PVC-O '!F24</f>
        <v>10</v>
      </c>
      <c r="G23" s="112"/>
      <c r="H23" s="23">
        <f>SUM(H24)</f>
        <v>0</v>
      </c>
      <c r="I23" s="112"/>
      <c r="J23" s="133">
        <f>10/F23*E23</f>
        <v>10</v>
      </c>
      <c r="K23" s="134"/>
    </row>
    <row r="24" s="1" customFormat="true" ht="30.75" customHeight="true" spans="1:11">
      <c r="A24" s="43"/>
      <c r="B24" s="44" t="str">
        <f>'Pipa PVC &amp; PVC-O '!B25:C25</f>
        <v>Produk harus memiliki kualitas yang baik dan memenuhi syarat mutu Standar Nasional Indonesia (SNI) produk atau standar lain yang berlaku. </v>
      </c>
      <c r="C24" s="45"/>
      <c r="D24" s="46"/>
      <c r="E24" s="113"/>
      <c r="F24" s="113"/>
      <c r="G24" s="109">
        <f>'Pipa PVC &amp; PVC-O '!G25</f>
        <v>10</v>
      </c>
      <c r="H24" s="43"/>
      <c r="I24" s="43"/>
      <c r="J24" s="144"/>
      <c r="K24" s="137"/>
    </row>
    <row r="25" ht="24.95" customHeight="true" spans="1:15">
      <c r="A25" s="31">
        <f>A23+1</f>
        <v>4</v>
      </c>
      <c r="B25" s="24" t="s">
        <v>37</v>
      </c>
      <c r="C25" s="25"/>
      <c r="D25" s="26"/>
      <c r="E25" s="104">
        <v>5</v>
      </c>
      <c r="F25" s="104">
        <v>10</v>
      </c>
      <c r="G25" s="112"/>
      <c r="H25" s="23">
        <f>SUM(H26:H26)</f>
        <v>0</v>
      </c>
      <c r="I25" s="112"/>
      <c r="J25" s="133">
        <f>5/F25*E25</f>
        <v>2.5</v>
      </c>
      <c r="K25" s="145"/>
      <c r="L25" s="146"/>
      <c r="M25" s="146"/>
      <c r="N25" s="162"/>
      <c r="O25" s="162"/>
    </row>
    <row r="26" s="1" customFormat="true" ht="39.75" customHeight="true" spans="1:11">
      <c r="A26" s="47"/>
      <c r="B26" s="48" t="str">
        <f>'Pipa PVC &amp; PVC-O '!B27:C27</f>
        <v>Kemasan produk harus memenuhi persyaratan ramah lingkungan, yaitu kemasan harus dapat didaur ulang dan terurai dengan baik.</v>
      </c>
      <c r="C26" s="49"/>
      <c r="D26" s="50"/>
      <c r="E26" s="114"/>
      <c r="F26" s="114"/>
      <c r="G26" s="115">
        <v>10</v>
      </c>
      <c r="H26" s="115"/>
      <c r="I26" s="115"/>
      <c r="J26" s="147"/>
      <c r="K26" s="137"/>
    </row>
    <row r="27" ht="24.95" customHeight="true" spans="1:11">
      <c r="A27" s="51">
        <f>A25+1</f>
        <v>5</v>
      </c>
      <c r="B27" s="52" t="s">
        <v>39</v>
      </c>
      <c r="C27" s="53"/>
      <c r="D27" s="54"/>
      <c r="E27" s="116">
        <f>'Pipa PVC &amp; PVC-O '!E28</f>
        <v>10</v>
      </c>
      <c r="F27" s="116">
        <f>'Pipa PVC &amp; PVC-O '!F28</f>
        <v>10</v>
      </c>
      <c r="G27" s="117"/>
      <c r="H27" s="117">
        <f>SUM(H28)</f>
        <v>0</v>
      </c>
      <c r="I27" s="117"/>
      <c r="J27" s="148">
        <f>0/F27*E27</f>
        <v>0</v>
      </c>
      <c r="K27" s="134"/>
    </row>
    <row r="28" s="1" customFormat="true" ht="36" customHeight="true" spans="1:11">
      <c r="A28" s="235"/>
      <c r="B28" s="236" t="s">
        <v>69</v>
      </c>
      <c r="C28" s="237"/>
      <c r="D28" s="238"/>
      <c r="E28" s="242"/>
      <c r="F28" s="242"/>
      <c r="G28" s="243">
        <f>'Pipa PVC &amp; PVC-O '!G29</f>
        <v>10</v>
      </c>
      <c r="H28" s="243"/>
      <c r="I28" s="245"/>
      <c r="J28" s="246"/>
      <c r="K28" s="137"/>
    </row>
    <row r="29" ht="24.95" customHeight="true" spans="1:11">
      <c r="A29" s="31">
        <f>A27+1</f>
        <v>6</v>
      </c>
      <c r="B29" s="24" t="s">
        <v>41</v>
      </c>
      <c r="C29" s="25"/>
      <c r="D29" s="26"/>
      <c r="E29" s="104">
        <f>'Pipa PVC &amp; PVC-O '!E30</f>
        <v>10</v>
      </c>
      <c r="F29" s="104">
        <f>'Pipa PVC &amp; PVC-O '!F30</f>
        <v>10</v>
      </c>
      <c r="G29" s="23"/>
      <c r="H29" s="23">
        <f>SUM(H30)</f>
        <v>0</v>
      </c>
      <c r="I29" s="23"/>
      <c r="J29" s="133">
        <f>0/F29*E29</f>
        <v>0</v>
      </c>
      <c r="K29" s="134"/>
    </row>
    <row r="30" s="1" customFormat="true" ht="31.5" customHeight="true" spans="1:11">
      <c r="A30" s="43"/>
      <c r="B30" s="28" t="s">
        <v>70</v>
      </c>
      <c r="C30" s="29"/>
      <c r="D30" s="239"/>
      <c r="E30" s="244"/>
      <c r="F30" s="244"/>
      <c r="G30" s="109">
        <f>'Pipa PVC &amp; PVC-O '!G31</f>
        <v>10</v>
      </c>
      <c r="H30" s="109"/>
      <c r="I30" s="76"/>
      <c r="J30" s="247"/>
      <c r="K30" s="137"/>
    </row>
    <row r="31" ht="24.95" customHeight="true" spans="1:11">
      <c r="A31" s="31">
        <f>A29+1</f>
        <v>7</v>
      </c>
      <c r="B31" s="24" t="s">
        <v>43</v>
      </c>
      <c r="C31" s="25"/>
      <c r="D31" s="26"/>
      <c r="E31" s="104">
        <f>'Pipa PVC &amp; PVC-O '!E32</f>
        <v>10</v>
      </c>
      <c r="F31" s="104">
        <f>'Pipa PVC &amp; PVC-O '!F32</f>
        <v>15</v>
      </c>
      <c r="G31" s="23"/>
      <c r="H31" s="23">
        <f>SUM(H32:H33)</f>
        <v>0</v>
      </c>
      <c r="I31" s="23"/>
      <c r="J31" s="133">
        <f>G31/F31*E31</f>
        <v>0</v>
      </c>
      <c r="K31" s="134"/>
    </row>
    <row r="32" s="2" customFormat="true" ht="20.1" customHeight="true" spans="1:11">
      <c r="A32" s="43"/>
      <c r="B32" s="44" t="str">
        <f>'Pipa PVC &amp; PVC-O '!B33:C33</f>
        <v>Produk tidak boleh berisi logam berat timbal dan kadmium. </v>
      </c>
      <c r="C32" s="45"/>
      <c r="D32" s="46"/>
      <c r="E32" s="122"/>
      <c r="F32" s="122"/>
      <c r="G32" s="43">
        <f>'Pipa PVC &amp; PVC-O '!G33</f>
        <v>5</v>
      </c>
      <c r="H32" s="43"/>
      <c r="I32" s="43"/>
      <c r="J32" s="144"/>
      <c r="K32" s="137"/>
    </row>
    <row r="33" s="2" customFormat="true" ht="72.75" customHeight="true" spans="1:11">
      <c r="A33" s="225"/>
      <c r="B33" s="209" t="s">
        <v>71</v>
      </c>
      <c r="C33" s="210"/>
      <c r="D33" s="211"/>
      <c r="E33" s="214"/>
      <c r="F33" s="214"/>
      <c r="G33" s="215">
        <f>'Pipa PVC &amp; PVC-O '!G34</f>
        <v>10</v>
      </c>
      <c r="H33" s="225"/>
      <c r="I33" s="225"/>
      <c r="J33" s="226"/>
      <c r="K33" s="137"/>
    </row>
    <row r="34" ht="24.95" customHeight="true" spans="1:14">
      <c r="A34" s="31">
        <f>A31+1</f>
        <v>8</v>
      </c>
      <c r="B34" s="24" t="s">
        <v>46</v>
      </c>
      <c r="C34" s="25"/>
      <c r="D34" s="26"/>
      <c r="E34" s="104">
        <f>'Pipa PVC &amp; PVC-O '!E35</f>
        <v>10</v>
      </c>
      <c r="F34" s="104">
        <f>'Pipa PVC &amp; PVC-O '!F35</f>
        <v>20</v>
      </c>
      <c r="G34" s="23"/>
      <c r="H34" s="23">
        <f>SUM(H35:H36)</f>
        <v>0</v>
      </c>
      <c r="I34" s="23"/>
      <c r="J34" s="133">
        <f>10/F34*E34</f>
        <v>5</v>
      </c>
      <c r="K34" s="134"/>
      <c r="N34" s="163"/>
    </row>
    <row r="35" s="1" customFormat="true" ht="30" customHeight="true" spans="1:14">
      <c r="A35" s="64"/>
      <c r="B35" s="28" t="str">
        <f>'Pipa PVC &amp; PVC-O '!B36:C36</f>
        <v>Produsen menerapkan sistim manajemen lingkungan yang mengacu ke ISO 14001 dan/atau dokumen UKL/UPL</v>
      </c>
      <c r="C35" s="29"/>
      <c r="D35" s="46"/>
      <c r="E35" s="113"/>
      <c r="F35" s="113"/>
      <c r="G35" s="43">
        <f>'Pipa PVC &amp; PVC-O '!G36</f>
        <v>10</v>
      </c>
      <c r="H35" s="43"/>
      <c r="I35" s="43"/>
      <c r="J35" s="144"/>
      <c r="K35" s="137"/>
      <c r="N35" s="164"/>
    </row>
    <row r="36" s="1" customFormat="true" ht="15" customHeight="true" spans="1:11">
      <c r="A36" s="68"/>
      <c r="B36" s="69" t="str">
        <f>'Pipa PVC &amp; PVC-O '!B37</f>
        <v>Produsen memiliki dokumen perizinan AMDAL atau dokumen ijin lingkungan.</v>
      </c>
      <c r="C36" s="70"/>
      <c r="D36" s="71"/>
      <c r="E36" s="123"/>
      <c r="F36" s="123"/>
      <c r="G36" s="68">
        <f>'Pipa PVC &amp; PVC-O '!G37</f>
        <v>10</v>
      </c>
      <c r="H36" s="68"/>
      <c r="I36" s="68"/>
      <c r="J36" s="151"/>
      <c r="K36" s="137"/>
    </row>
    <row r="37" ht="24.95" customHeight="true" spans="1:13">
      <c r="A37" s="31">
        <f>A34+1</f>
        <v>9</v>
      </c>
      <c r="B37" s="24" t="s">
        <v>49</v>
      </c>
      <c r="C37" s="25"/>
      <c r="D37" s="26"/>
      <c r="E37" s="104">
        <v>5</v>
      </c>
      <c r="F37" s="104">
        <f>'Pipa PVC &amp; PVC-O '!F38</f>
        <v>10</v>
      </c>
      <c r="G37" s="23"/>
      <c r="H37" s="23">
        <f>SUM(H39)</f>
        <v>0</v>
      </c>
      <c r="I37" s="23"/>
      <c r="J37" s="133">
        <f>G37/F37*E37</f>
        <v>0</v>
      </c>
      <c r="K37" s="134"/>
      <c r="L37" s="146"/>
      <c r="M37" s="146"/>
    </row>
    <row r="38" ht="45" customHeight="true" spans="1:13">
      <c r="A38" s="72"/>
      <c r="B38" s="73" t="str">
        <f>'Pipa PVC &amp; PVC-O '!B39:C39</f>
        <v>Produk cacat atau sisa potongan (scrap) harus dapat didaur ulang menjadi produk baru, atau dapat dibuat produk lain sesuai peruntukkannya.  Produk cacat yang dimaksudkan untuk didaur ulang adalah berasal dari internal.</v>
      </c>
      <c r="C38" s="74"/>
      <c r="D38" s="75"/>
      <c r="E38" s="124"/>
      <c r="F38" s="124"/>
      <c r="G38" s="125">
        <f>'Pipa PVC &amp; PVC-O '!G39</f>
        <v>5</v>
      </c>
      <c r="H38" s="125"/>
      <c r="I38" s="125"/>
      <c r="J38" s="152"/>
      <c r="K38" s="134"/>
      <c r="L38" s="146"/>
      <c r="M38" s="146"/>
    </row>
    <row r="39" s="1" customFormat="true" ht="30" customHeight="true" spans="1:13">
      <c r="A39" s="76"/>
      <c r="B39" s="77" t="str">
        <f>'Pipa PVC &amp; PVC-O '!B40:C40</f>
        <v>Penggunaan sisa-sisa potongan (scrap)yang  dimaksudkan untuk ditambahkan dalam produk baru, disesuaikan menurut kebutuhan atau formula produk.</v>
      </c>
      <c r="C39" s="78"/>
      <c r="D39" s="79"/>
      <c r="E39" s="126"/>
      <c r="F39" s="126"/>
      <c r="G39" s="111">
        <f>'Pipa PVC &amp; PVC-O '!G40</f>
        <v>5</v>
      </c>
      <c r="H39" s="111"/>
      <c r="I39" s="111"/>
      <c r="J39" s="153"/>
      <c r="K39" s="137"/>
      <c r="L39" s="154"/>
      <c r="M39" s="154"/>
    </row>
    <row r="40" ht="24.95" customHeight="true" spans="1:13">
      <c r="A40" s="31">
        <f>A37+1</f>
        <v>10</v>
      </c>
      <c r="B40" s="24" t="s">
        <v>52</v>
      </c>
      <c r="C40" s="25"/>
      <c r="D40" s="26"/>
      <c r="E40" s="104">
        <f>'Pipa PVC &amp; PVC-O '!E41</f>
        <v>5</v>
      </c>
      <c r="F40" s="104">
        <f>'Pipa PVC &amp; PVC-O '!F41</f>
        <v>5</v>
      </c>
      <c r="G40" s="23"/>
      <c r="H40" s="23">
        <f>SUM(H41:H42)</f>
        <v>0</v>
      </c>
      <c r="I40" s="23"/>
      <c r="J40" s="133">
        <f>5/F40*E40</f>
        <v>5</v>
      </c>
      <c r="K40" s="134"/>
      <c r="L40" s="146"/>
      <c r="M40" s="146"/>
    </row>
    <row r="41" s="1" customFormat="true" ht="130.5" customHeight="true" spans="1:15">
      <c r="A41" s="43"/>
      <c r="B41" s="44" t="str">
        <f>'Pipa PVC &amp; PVC-O '!B42:C42</f>
        <v>Limbah padat harus teridentifikasi dengan jelas dan dapat ditangani dengan baik, sehingga tidak berdampak negatif terhadap lingkungan. 
Jenis-jenis limbah padat dalam standar penilaian ini adalah:
- Limbah produk berupa sisa potongan atau serbuk produk.  
- Bekas kemasan produk, kemasan bekas bahan baku baik berupa kantung atau sak atau karung dari kertas atau plastik.  
- Limbah B3 (Berbahaya dan Beracun) seperti yang diatur dalam Peraturan Pemerintah Republik Indonesia Nomor 101 Tahun 2014 Tentang Pengelolaan Limbah Bahan Berbahaya dan Beracun. </v>
      </c>
      <c r="C41" s="45"/>
      <c r="D41" s="46"/>
      <c r="E41" s="122"/>
      <c r="F41" s="122"/>
      <c r="G41" s="109">
        <f>'Pipa PVC &amp; PVC-O '!G42</f>
        <v>3</v>
      </c>
      <c r="H41" s="109"/>
      <c r="I41" s="109"/>
      <c r="J41" s="155"/>
      <c r="K41" s="156"/>
      <c r="L41" s="154"/>
      <c r="M41" s="154"/>
      <c r="N41" s="165"/>
      <c r="O41" s="165"/>
    </row>
    <row r="42" s="1" customFormat="true" ht="60" customHeight="true" spans="1:15">
      <c r="A42" s="64"/>
      <c r="B42" s="80" t="str">
        <f>'Pipa PVC &amp; PVC-O '!B43:C43</f>
        <v>Limbah padat (kemasan bekas produk, kemasan bekas bahan baku baik berupa kantung atau sak atau karung dari kertas atau plastik, serta limbah padat B3) yang  dikirim/diserahkan kepada pihak lain, harus didukung dengan dokumen penyerahan produk, serta mengetahui mengenai peruntukan limbah tersebut.  </v>
      </c>
      <c r="C42" s="81"/>
      <c r="D42" s="61"/>
      <c r="E42" s="127"/>
      <c r="F42" s="127"/>
      <c r="G42" s="121">
        <f>'Pipa PVC &amp; PVC-O '!G43</f>
        <v>2</v>
      </c>
      <c r="H42" s="121"/>
      <c r="I42" s="121"/>
      <c r="J42" s="157"/>
      <c r="K42" s="156"/>
      <c r="L42" s="154"/>
      <c r="M42" s="154"/>
      <c r="N42" s="165"/>
      <c r="O42" s="165"/>
    </row>
    <row r="43" ht="24.95" customHeight="true" spans="1:13">
      <c r="A43" s="31">
        <f>A40+1</f>
        <v>11</v>
      </c>
      <c r="B43" s="24" t="s">
        <v>55</v>
      </c>
      <c r="C43" s="25"/>
      <c r="D43" s="26"/>
      <c r="E43" s="104">
        <f>'Pipa PVC &amp; PVC-O '!E44</f>
        <v>5</v>
      </c>
      <c r="F43" s="104">
        <f>'Pipa PVC &amp; PVC-O '!F44</f>
        <v>10</v>
      </c>
      <c r="G43" s="23"/>
      <c r="H43" s="23">
        <f>SUM(H45)</f>
        <v>0</v>
      </c>
      <c r="I43" s="23"/>
      <c r="J43" s="133">
        <f>2.5/F43*E43</f>
        <v>1.25</v>
      </c>
      <c r="K43" s="134"/>
      <c r="L43" s="146"/>
      <c r="M43" s="146"/>
    </row>
    <row r="44" s="1" customFormat="true" ht="186.75" customHeight="true" spans="1:13">
      <c r="A44" s="82"/>
      <c r="B44" s="28" t="str">
        <f>'Pipa PVC &amp; PVC-O '!B45:C45</f>
        <v>Jenis-jenis limbah cair dapat diidentifikasi, yaitu:
- Limbah cair yang berasal dari pencucian, pembilasan, serta pembersihan alat-alat proses produksi. 
- Sisa dari bak-bak pencucian di laboratorium
- Sisa air pendingin dan boiler
- Limbah B3 (Berbahaya dan Beracun) seperti yang diatur dalam Peraturan Pemerintah Republik Indonesia Nomor 101 Tahun 2014 Tentang Pengelolaan Limbah Bahan Berbahaya dan Beracun. 
Semua limbah cair dari kegiatan produsksi harus ditampung dalam satu penampungan khusus dan diolah melalui suatu pengolahan khusus atau Waste Water Treatment Plant (WWTP).  Air hasil sisa proses produksi dapat digunakan lagi untuk proses produksi berikutnya atau dapat dipergunakan untuk kebutuhan lainnya. </v>
      </c>
      <c r="C44" s="29"/>
      <c r="D44" s="46"/>
      <c r="E44" s="122"/>
      <c r="F44" s="122"/>
      <c r="G44" s="43">
        <f>'Pipa PVC &amp; PVC-O '!G45</f>
        <v>5</v>
      </c>
      <c r="H44" s="43"/>
      <c r="I44" s="43"/>
      <c r="J44" s="158"/>
      <c r="K44" s="137"/>
      <c r="L44" s="154"/>
      <c r="M44" s="154"/>
    </row>
    <row r="45" s="1" customFormat="true" ht="64.5" customHeight="true" spans="1:15">
      <c r="A45" s="76"/>
      <c r="B45" s="77" t="str">
        <f>'Pipa PVC &amp; PVC-O '!B46:C46</f>
        <v>Jika suatu industri tidak terdapat pengolahan khusus limbah cair, maka industri wajib menunjuk pihak ketiga untuk dapat mengelola limbah cair sisa produksi. Prosedur penunjukan dan dokumentasi harus jelas. Jika air tersebut kemudian diperuntukan kembali untuk kebutuhan proses produksi, maka produsen harus memiliki dokumen hasil analisa air limbah tersebut.</v>
      </c>
      <c r="C45" s="78"/>
      <c r="D45" s="79"/>
      <c r="E45" s="126"/>
      <c r="F45" s="126"/>
      <c r="G45" s="111">
        <f>'Pipa PVC &amp; PVC-O '!G46</f>
        <v>5</v>
      </c>
      <c r="H45" s="111"/>
      <c r="I45" s="111"/>
      <c r="J45" s="153"/>
      <c r="K45" s="156"/>
      <c r="L45" s="154"/>
      <c r="M45" s="154"/>
      <c r="N45" s="165"/>
      <c r="O45" s="165"/>
    </row>
    <row r="46" ht="24.95" customHeight="true" spans="1:13">
      <c r="A46" s="31">
        <f>A43+1</f>
        <v>12</v>
      </c>
      <c r="B46" s="24" t="s">
        <v>58</v>
      </c>
      <c r="C46" s="25"/>
      <c r="D46" s="26"/>
      <c r="E46" s="104">
        <f>'Pipa PVC &amp; PVC-O '!E47</f>
        <v>10</v>
      </c>
      <c r="F46" s="104">
        <f>'Pipa PVC &amp; PVC-O '!F47</f>
        <v>15</v>
      </c>
      <c r="G46" s="23"/>
      <c r="H46" s="23">
        <f>SUM(H47:H47)</f>
        <v>0</v>
      </c>
      <c r="I46" s="23"/>
      <c r="J46" s="133">
        <f>4/F46*E46</f>
        <v>2.66666666666667</v>
      </c>
      <c r="K46" s="134"/>
      <c r="L46" s="146"/>
      <c r="M46" s="146"/>
    </row>
    <row r="47" s="1" customFormat="true" ht="234.75" customHeight="true" spans="1:13">
      <c r="A47" s="76"/>
      <c r="B47" s="77"/>
      <c r="C47" s="78"/>
      <c r="D47" s="79"/>
      <c r="E47" s="126"/>
      <c r="F47" s="126"/>
      <c r="G47" s="109">
        <f>'Pipa PVC &amp; PVC-O '!G48</f>
        <v>15</v>
      </c>
      <c r="H47" s="109"/>
      <c r="I47" s="111"/>
      <c r="J47" s="153"/>
      <c r="K47" s="137"/>
      <c r="L47" s="154"/>
      <c r="M47" s="154"/>
    </row>
    <row r="48" ht="24.95" customHeight="true" spans="1:11">
      <c r="A48" s="31">
        <f>A46+1</f>
        <v>13</v>
      </c>
      <c r="B48" s="24" t="s">
        <v>59</v>
      </c>
      <c r="C48" s="25"/>
      <c r="D48" s="26"/>
      <c r="E48" s="104">
        <v>10</v>
      </c>
      <c r="F48" s="104">
        <f>'Pipa PVC &amp; PVC-O '!F49</f>
        <v>15</v>
      </c>
      <c r="G48" s="23"/>
      <c r="H48" s="23">
        <f>SUM(H49:H50)</f>
        <v>0</v>
      </c>
      <c r="I48" s="23"/>
      <c r="J48" s="248">
        <f>10/F48*E48</f>
        <v>6.66666666666667</v>
      </c>
      <c r="K48" s="134"/>
    </row>
    <row r="49" s="1" customFormat="true" ht="20.1" customHeight="true" spans="1:11">
      <c r="A49" s="27"/>
      <c r="B49" s="83" t="str">
        <f>'Pipa PVC &amp; PVC-O '!B50:C50</f>
        <v>Nilai maksimum cemaran dalam limbah cair yang diperbolehkan adalah sebagai berikut:</v>
      </c>
      <c r="C49" s="84"/>
      <c r="D49" s="30"/>
      <c r="E49" s="128"/>
      <c r="F49" s="128"/>
      <c r="G49" s="106"/>
      <c r="H49" s="106"/>
      <c r="I49" s="106"/>
      <c r="J49" s="159"/>
      <c r="K49" s="137"/>
    </row>
    <row r="50" s="1" customFormat="true" ht="165" customHeight="true" spans="1:11">
      <c r="A50" s="64"/>
      <c r="B50" s="240"/>
      <c r="C50" s="241"/>
      <c r="D50" s="79"/>
      <c r="E50" s="126"/>
      <c r="F50" s="126"/>
      <c r="G50" s="111">
        <f>'Pipa PVC &amp; PVC-O '!G50</f>
        <v>15</v>
      </c>
      <c r="H50" s="111"/>
      <c r="I50" s="111"/>
      <c r="J50" s="153"/>
      <c r="K50" s="137"/>
    </row>
    <row r="51" ht="24.95" customHeight="true" spans="1:11">
      <c r="A51" s="31">
        <f>A48+1</f>
        <v>14</v>
      </c>
      <c r="B51" s="24" t="s">
        <v>61</v>
      </c>
      <c r="C51" s="25"/>
      <c r="D51" s="26"/>
      <c r="E51" s="104">
        <f>'Pipa PVC &amp; PVC-O '!E52</f>
        <v>2</v>
      </c>
      <c r="F51" s="104">
        <v>3</v>
      </c>
      <c r="G51" s="23"/>
      <c r="H51" s="23">
        <f>SUM(H52)</f>
        <v>0</v>
      </c>
      <c r="I51" s="23"/>
      <c r="J51" s="133">
        <f>10/F51*E51</f>
        <v>6.66666666666667</v>
      </c>
      <c r="K51" s="134"/>
    </row>
    <row r="52" s="1" customFormat="true" ht="63.75" customHeight="true" spans="1:11">
      <c r="A52" s="64"/>
      <c r="B52" s="44" t="s">
        <v>72</v>
      </c>
      <c r="C52" s="45"/>
      <c r="D52" s="46"/>
      <c r="E52" s="122"/>
      <c r="F52" s="122"/>
      <c r="G52" s="109">
        <v>1</v>
      </c>
      <c r="H52" s="109"/>
      <c r="I52" s="109"/>
      <c r="J52" s="155"/>
      <c r="K52" s="137"/>
    </row>
    <row r="53" s="1" customFormat="true" ht="122.25" customHeight="true" spans="1:11">
      <c r="A53" s="64"/>
      <c r="B53" s="59" t="s">
        <v>73</v>
      </c>
      <c r="C53" s="60"/>
      <c r="D53" s="61"/>
      <c r="E53" s="127"/>
      <c r="F53" s="127"/>
      <c r="G53" s="121">
        <v>2</v>
      </c>
      <c r="H53" s="121"/>
      <c r="I53" s="121"/>
      <c r="J53" s="157"/>
      <c r="K53" s="137"/>
    </row>
    <row r="54" ht="24.95" customHeight="true" spans="1:11">
      <c r="A54" s="31">
        <f>A51+1</f>
        <v>15</v>
      </c>
      <c r="B54" s="24" t="s">
        <v>63</v>
      </c>
      <c r="C54" s="25"/>
      <c r="D54" s="26"/>
      <c r="E54" s="104">
        <f>'Pipa PVC &amp; PVC-O '!E54</f>
        <v>1</v>
      </c>
      <c r="F54" s="104">
        <f>'Pipa PVC &amp; PVC-O '!F54</f>
        <v>2</v>
      </c>
      <c r="G54" s="23"/>
      <c r="H54" s="23">
        <f>SUM(H55:H56)</f>
        <v>0</v>
      </c>
      <c r="I54" s="23"/>
      <c r="J54" s="133">
        <f>3/F54*E54</f>
        <v>1.5</v>
      </c>
      <c r="K54" s="134"/>
    </row>
    <row r="55" ht="60" customHeight="true" spans="1:11">
      <c r="A55" s="27"/>
      <c r="B55" s="83" t="s">
        <v>64</v>
      </c>
      <c r="C55" s="84"/>
      <c r="D55" s="30"/>
      <c r="E55" s="120"/>
      <c r="F55" s="120"/>
      <c r="G55" s="106">
        <f>'Pipa PVC &amp; PVC-O '!G55</f>
        <v>1</v>
      </c>
      <c r="H55" s="27"/>
      <c r="I55" s="27"/>
      <c r="J55" s="27"/>
      <c r="K55" s="134"/>
    </row>
    <row r="56" s="1" customFormat="true" ht="15" customHeight="true" spans="1:11">
      <c r="A56" s="85"/>
      <c r="B56" s="80" t="s">
        <v>65</v>
      </c>
      <c r="C56" s="81"/>
      <c r="D56" s="86"/>
      <c r="E56" s="120"/>
      <c r="F56" s="120"/>
      <c r="G56" s="121">
        <v>1</v>
      </c>
      <c r="H56" s="64"/>
      <c r="I56" s="64"/>
      <c r="J56" s="64"/>
      <c r="K56" s="137"/>
    </row>
    <row r="57" ht="35.25" customHeight="true" spans="1:11">
      <c r="A57" s="87"/>
      <c r="B57" s="88"/>
      <c r="C57" s="88"/>
      <c r="D57" s="89" t="s">
        <v>66</v>
      </c>
      <c r="E57" s="129">
        <f>SUM(E18:E56)</f>
        <v>100</v>
      </c>
      <c r="F57" s="129">
        <f>SUM(F18:F56)</f>
        <v>145</v>
      </c>
      <c r="G57" s="129">
        <f>SUM(G18:G56)</f>
        <v>145</v>
      </c>
      <c r="H57" s="129">
        <f>SUM(H18:H54)</f>
        <v>0</v>
      </c>
      <c r="I57" s="129"/>
      <c r="J57" s="160">
        <f>SUM(J18:J54)</f>
        <v>41.25</v>
      </c>
      <c r="K57" s="134"/>
    </row>
    <row r="58" ht="18.4" spans="1:11">
      <c r="A58" s="90"/>
      <c r="B58" s="90"/>
      <c r="C58" s="90"/>
      <c r="D58" s="90"/>
      <c r="E58" s="95"/>
      <c r="F58" s="95"/>
      <c r="G58" s="13"/>
      <c r="H58" s="13"/>
      <c r="I58" s="13"/>
      <c r="J58" s="13"/>
      <c r="K58" s="134"/>
    </row>
    <row r="59" ht="18.75" customHeight="true" spans="1:10">
      <c r="A59" s="90" t="s">
        <v>67</v>
      </c>
      <c r="B59" s="13"/>
      <c r="C59" s="13"/>
      <c r="D59" s="13"/>
      <c r="E59" s="13"/>
      <c r="F59" s="13"/>
      <c r="G59" s="13"/>
      <c r="H59" s="13"/>
      <c r="I59" s="13"/>
      <c r="J59" s="13"/>
    </row>
    <row r="60" ht="19.5" customHeight="true" spans="1:10">
      <c r="A60" s="91"/>
      <c r="B60" s="91"/>
      <c r="C60" s="92"/>
      <c r="D60" s="91"/>
      <c r="E60" s="91"/>
      <c r="F60" s="13"/>
      <c r="G60" s="13"/>
      <c r="H60" s="13"/>
      <c r="I60" s="13"/>
      <c r="J60" s="13"/>
    </row>
    <row r="61" ht="18.4" spans="1:10">
      <c r="A61" s="91"/>
      <c r="B61" s="91"/>
      <c r="C61" s="90"/>
      <c r="D61" s="91"/>
      <c r="E61" s="91"/>
      <c r="F61" s="13"/>
      <c r="G61" s="13"/>
      <c r="H61" s="13"/>
      <c r="I61" s="13"/>
      <c r="J61" s="13"/>
    </row>
  </sheetData>
  <mergeCells count="30">
    <mergeCell ref="F16:J16"/>
    <mergeCell ref="B19:C19"/>
    <mergeCell ref="L19:M19"/>
    <mergeCell ref="B21:C21"/>
    <mergeCell ref="B22:C22"/>
    <mergeCell ref="B24:C24"/>
    <mergeCell ref="B26:C26"/>
    <mergeCell ref="B28:C28"/>
    <mergeCell ref="B30:C30"/>
    <mergeCell ref="B32:C32"/>
    <mergeCell ref="B33:C33"/>
    <mergeCell ref="B35:C35"/>
    <mergeCell ref="B38:C38"/>
    <mergeCell ref="B39:C39"/>
    <mergeCell ref="B41:C41"/>
    <mergeCell ref="B42:C42"/>
    <mergeCell ref="B44:C44"/>
    <mergeCell ref="B45:C45"/>
    <mergeCell ref="B47:C47"/>
    <mergeCell ref="B49:C49"/>
    <mergeCell ref="B50:C50"/>
    <mergeCell ref="B52:C52"/>
    <mergeCell ref="B53:C53"/>
    <mergeCell ref="B55:C55"/>
    <mergeCell ref="B56:C56"/>
    <mergeCell ref="A16:A17"/>
    <mergeCell ref="D16:D17"/>
    <mergeCell ref="E16:E17"/>
    <mergeCell ref="B16:C17"/>
    <mergeCell ref="A60:B61"/>
  </mergeCells>
  <pageMargins left="0.7" right="0.3" top="0.5" bottom="0.5" header="0.3" footer="0.3"/>
  <pageSetup paperSize="9" scale="53" orientation="portrait"/>
  <headerFooter/>
  <rowBreaks count="1" manualBreakCount="1">
    <brk id="39" max="9" man="1"/>
  </rowBreaks>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O63"/>
  <sheetViews>
    <sheetView tabSelected="1" zoomScale="85" zoomScaleNormal="85" topLeftCell="A57" workbookViewId="0">
      <selection activeCell="D6" sqref="D6"/>
    </sheetView>
  </sheetViews>
  <sheetFormatPr defaultColWidth="9" defaultRowHeight="14.2"/>
  <cols>
    <col min="1" max="1" width="4.14179104477612" style="3" customWidth="true"/>
    <col min="2" max="2" width="25.8582089552239" style="3" customWidth="true"/>
    <col min="3" max="3" width="71" style="3" customWidth="true"/>
    <col min="4" max="4" width="6.85820895522388" style="3" customWidth="true"/>
    <col min="5" max="5" width="7.85820895522388" style="3" customWidth="true"/>
    <col min="6" max="6" width="8" style="3" customWidth="true"/>
    <col min="7" max="7" width="9" style="3" customWidth="true"/>
    <col min="8" max="8" width="7.28358208955224" style="3" customWidth="true"/>
    <col min="9" max="9" width="7.85820895522388" style="3" customWidth="true"/>
    <col min="10" max="10" width="15.5671641791045" style="3" customWidth="true"/>
    <col min="11" max="11" width="52.1417910447761" style="3" customWidth="true"/>
    <col min="12" max="12" width="47.5671641791045" style="3" customWidth="true"/>
    <col min="13" max="13" width="9.14179104477612" style="3"/>
    <col min="14" max="14" width="9.14179104477612" style="3" customWidth="true"/>
    <col min="15" max="16384" width="9.14179104477612" style="3"/>
  </cols>
  <sheetData>
    <row r="1" ht="77.25" customHeight="true" spans="1:10">
      <c r="A1" s="4" t="s">
        <v>0</v>
      </c>
      <c r="B1" s="5"/>
      <c r="C1" s="6"/>
      <c r="D1" s="6"/>
      <c r="E1" s="6"/>
      <c r="F1" s="6"/>
      <c r="G1" s="6"/>
      <c r="H1" s="6"/>
      <c r="I1" s="6"/>
      <c r="J1" s="130"/>
    </row>
    <row r="2" ht="21.75" customHeight="true" spans="1:10">
      <c r="A2" s="4"/>
      <c r="B2" s="5"/>
      <c r="C2" s="6"/>
      <c r="D2" s="6"/>
      <c r="E2" s="6"/>
      <c r="F2" s="6"/>
      <c r="G2" s="6"/>
      <c r="H2" s="6"/>
      <c r="I2" s="6"/>
      <c r="J2" s="130"/>
    </row>
    <row r="3" ht="20.1" customHeight="true" spans="1:10">
      <c r="A3" s="7" t="s">
        <v>1</v>
      </c>
      <c r="B3" s="8"/>
      <c r="C3" s="9" t="s">
        <v>4</v>
      </c>
      <c r="D3" s="8" t="s">
        <v>3</v>
      </c>
      <c r="E3" s="9"/>
      <c r="F3" s="9" t="s">
        <v>4</v>
      </c>
      <c r="G3" s="9"/>
      <c r="H3" s="9"/>
      <c r="I3" s="9"/>
      <c r="J3" s="94"/>
    </row>
    <row r="4" ht="20.1" customHeight="true" spans="1:10">
      <c r="A4" s="10" t="s">
        <v>5</v>
      </c>
      <c r="B4" s="11"/>
      <c r="C4" s="12" t="s">
        <v>4</v>
      </c>
      <c r="D4" s="11" t="s">
        <v>6</v>
      </c>
      <c r="E4" s="93"/>
      <c r="F4" s="93" t="s">
        <v>4</v>
      </c>
      <c r="G4" s="93"/>
      <c r="H4" s="93"/>
      <c r="I4" s="93"/>
      <c r="J4" s="131"/>
    </row>
    <row r="5" ht="20.1" customHeight="true" spans="1:10">
      <c r="A5" s="7" t="s">
        <v>7</v>
      </c>
      <c r="B5" s="8"/>
      <c r="C5" s="9" t="s">
        <v>4</v>
      </c>
      <c r="D5" s="8" t="s">
        <v>8</v>
      </c>
      <c r="E5" s="9"/>
      <c r="F5" s="9" t="s">
        <v>4</v>
      </c>
      <c r="G5" s="9"/>
      <c r="H5" s="9"/>
      <c r="I5" s="9"/>
      <c r="J5" s="94"/>
    </row>
    <row r="6" ht="20.1" customHeight="true" spans="1:10">
      <c r="A6" s="8" t="s">
        <v>9</v>
      </c>
      <c r="B6" s="9"/>
      <c r="C6" s="9" t="s">
        <v>4</v>
      </c>
      <c r="D6" s="8" t="s">
        <v>10</v>
      </c>
      <c r="E6" s="9"/>
      <c r="F6" s="9" t="s">
        <v>11</v>
      </c>
      <c r="G6" s="94"/>
      <c r="H6" s="94"/>
      <c r="I6" s="9"/>
      <c r="J6" s="94"/>
    </row>
    <row r="7" ht="9.75" customHeight="true" spans="1:10">
      <c r="A7" s="13"/>
      <c r="B7" s="13"/>
      <c r="C7" s="13"/>
      <c r="D7" s="13"/>
      <c r="E7" s="13"/>
      <c r="F7" s="13"/>
      <c r="G7" s="95"/>
      <c r="H7" s="95"/>
      <c r="I7" s="95"/>
      <c r="J7" s="95"/>
    </row>
    <row r="8" ht="20.05" spans="1:10">
      <c r="A8" s="14" t="s">
        <v>12</v>
      </c>
      <c r="B8" s="13"/>
      <c r="C8" s="13"/>
      <c r="D8" s="13"/>
      <c r="E8" s="13"/>
      <c r="F8" s="13"/>
      <c r="G8" s="95"/>
      <c r="H8" s="95"/>
      <c r="I8" s="95"/>
      <c r="J8" s="95"/>
    </row>
    <row r="9" ht="19.5" customHeight="true" spans="1:10">
      <c r="A9" s="258" t="s">
        <v>13</v>
      </c>
      <c r="B9" s="13"/>
      <c r="C9" s="13"/>
      <c r="D9" s="13"/>
      <c r="E9" s="13"/>
      <c r="F9" s="13"/>
      <c r="G9" s="95"/>
      <c r="H9" s="95"/>
      <c r="I9" s="95"/>
      <c r="J9" s="95"/>
    </row>
    <row r="10" ht="18.4" spans="1:10">
      <c r="A10" s="258" t="s">
        <v>14</v>
      </c>
      <c r="B10" s="13"/>
      <c r="C10" s="13"/>
      <c r="D10" s="13"/>
      <c r="E10" s="13"/>
      <c r="F10" s="13"/>
      <c r="G10" s="95"/>
      <c r="H10" s="95"/>
      <c r="I10" s="95"/>
      <c r="J10" s="95"/>
    </row>
    <row r="11" ht="18.4" spans="1:10">
      <c r="A11" s="258" t="s">
        <v>15</v>
      </c>
      <c r="B11" s="13"/>
      <c r="C11" s="13"/>
      <c r="D11" s="13"/>
      <c r="E11" s="96">
        <f>E59</f>
        <v>100</v>
      </c>
      <c r="F11" s="97">
        <f>F59</f>
        <v>135</v>
      </c>
      <c r="G11" s="97">
        <f>G59</f>
        <v>135</v>
      </c>
      <c r="H11" s="181"/>
      <c r="I11" s="95"/>
      <c r="J11" s="195"/>
    </row>
    <row r="12" ht="18.4" spans="1:10">
      <c r="A12" s="258" t="s">
        <v>16</v>
      </c>
      <c r="B12" s="13"/>
      <c r="C12" s="13"/>
      <c r="D12" s="13"/>
      <c r="F12" s="13"/>
      <c r="G12" s="95"/>
      <c r="H12" s="95"/>
      <c r="I12" s="95"/>
      <c r="J12" s="196"/>
    </row>
    <row r="13" ht="18.4" spans="1:10">
      <c r="A13" s="258" t="s">
        <v>17</v>
      </c>
      <c r="B13" s="13"/>
      <c r="C13" s="13"/>
      <c r="D13" s="13"/>
      <c r="E13" s="13"/>
      <c r="F13" s="13"/>
      <c r="G13" s="95"/>
      <c r="H13" s="95"/>
      <c r="I13" s="95"/>
      <c r="J13" s="95"/>
    </row>
    <row r="14" ht="18.4" spans="1:10">
      <c r="A14" s="258" t="s">
        <v>18</v>
      </c>
      <c r="B14" s="13"/>
      <c r="C14" s="13"/>
      <c r="D14" s="13"/>
      <c r="E14" s="13"/>
      <c r="F14" s="13"/>
      <c r="G14" s="95"/>
      <c r="H14" s="95"/>
      <c r="I14" s="95"/>
      <c r="J14" s="95"/>
    </row>
    <row r="15" ht="12.75" customHeight="true" spans="1:10">
      <c r="A15" s="13"/>
      <c r="B15" s="13"/>
      <c r="C15" s="13"/>
      <c r="D15" s="13"/>
      <c r="E15" s="13"/>
      <c r="F15" s="13"/>
      <c r="G15" s="95"/>
      <c r="H15" s="95"/>
      <c r="I15" s="95"/>
      <c r="J15" s="95"/>
    </row>
    <row r="16" ht="19.5" customHeight="true" spans="1:14">
      <c r="A16" s="15" t="s">
        <v>19</v>
      </c>
      <c r="B16" s="16" t="s">
        <v>20</v>
      </c>
      <c r="C16" s="17"/>
      <c r="D16" s="18" t="s">
        <v>21</v>
      </c>
      <c r="E16" s="98" t="s">
        <v>22</v>
      </c>
      <c r="F16" s="99" t="s">
        <v>23</v>
      </c>
      <c r="G16" s="100"/>
      <c r="H16" s="100"/>
      <c r="I16" s="100"/>
      <c r="J16" s="132"/>
      <c r="N16" s="161"/>
    </row>
    <row r="17" ht="30.75" customHeight="true" spans="1:14">
      <c r="A17" s="19"/>
      <c r="B17" s="20"/>
      <c r="C17" s="21"/>
      <c r="D17" s="22"/>
      <c r="E17" s="101"/>
      <c r="F17" s="102" t="s">
        <v>24</v>
      </c>
      <c r="G17" s="103" t="s">
        <v>25</v>
      </c>
      <c r="H17" s="102" t="s">
        <v>26</v>
      </c>
      <c r="I17" s="103" t="s">
        <v>27</v>
      </c>
      <c r="J17" s="103" t="s">
        <v>28</v>
      </c>
      <c r="N17" s="161"/>
    </row>
    <row r="18" ht="30" customHeight="true" spans="1:12">
      <c r="A18" s="204">
        <v>1</v>
      </c>
      <c r="B18" s="205" t="s">
        <v>29</v>
      </c>
      <c r="C18" s="206"/>
      <c r="D18" s="207"/>
      <c r="E18" s="212">
        <v>2</v>
      </c>
      <c r="F18" s="212">
        <f>G19</f>
        <v>5</v>
      </c>
      <c r="G18" s="208"/>
      <c r="H18" s="204">
        <f>SUM(H19)</f>
        <v>0</v>
      </c>
      <c r="I18" s="208">
        <f>SUM(I19)</f>
        <v>0</v>
      </c>
      <c r="J18" s="217">
        <f>(H18+I18)/F18*E18</f>
        <v>0</v>
      </c>
      <c r="K18" s="134"/>
      <c r="L18" s="135"/>
    </row>
    <row r="19" s="1" customFormat="true" ht="203.25" customHeight="true" spans="1:13">
      <c r="A19" s="27"/>
      <c r="B19" s="28" t="s">
        <v>30</v>
      </c>
      <c r="C19" s="29"/>
      <c r="D19" s="30"/>
      <c r="E19" s="105"/>
      <c r="F19" s="105"/>
      <c r="G19" s="106">
        <v>5</v>
      </c>
      <c r="H19" s="119"/>
      <c r="I19" s="27"/>
      <c r="J19" s="136"/>
      <c r="K19" s="218"/>
      <c r="L19" s="138"/>
      <c r="M19" s="138"/>
    </row>
    <row r="20" ht="30" customHeight="true" spans="1:12">
      <c r="A20" s="31">
        <f>A18+1</f>
        <v>2</v>
      </c>
      <c r="B20" s="32" t="s">
        <v>31</v>
      </c>
      <c r="C20" s="33"/>
      <c r="D20" s="34"/>
      <c r="E20" s="104">
        <v>5</v>
      </c>
      <c r="F20" s="104">
        <f>SUM(G21:G24)</f>
        <v>5</v>
      </c>
      <c r="G20" s="23"/>
      <c r="H20" s="23">
        <f>SUM(H21:H24)</f>
        <v>0</v>
      </c>
      <c r="I20" s="23">
        <f>SUM(I21:I24)</f>
        <v>0</v>
      </c>
      <c r="J20" s="217">
        <f>(H20+I20)/F20*E20</f>
        <v>0</v>
      </c>
      <c r="K20" s="134"/>
      <c r="L20" s="135"/>
    </row>
    <row r="21" s="1" customFormat="true" ht="20.1" customHeight="true" spans="1:12">
      <c r="A21" s="39"/>
      <c r="B21" s="259" t="s">
        <v>32</v>
      </c>
      <c r="C21" s="37"/>
      <c r="D21" s="166"/>
      <c r="E21" s="182"/>
      <c r="F21" s="182"/>
      <c r="G21" s="108">
        <v>2</v>
      </c>
      <c r="H21" s="183"/>
      <c r="I21" s="197"/>
      <c r="J21" s="198"/>
      <c r="K21" s="219"/>
      <c r="L21" s="199"/>
    </row>
    <row r="22" s="1" customFormat="true" ht="30" customHeight="true" spans="1:12">
      <c r="A22" s="39"/>
      <c r="B22" s="259" t="s">
        <v>74</v>
      </c>
      <c r="C22" s="37"/>
      <c r="D22" s="166"/>
      <c r="E22" s="182"/>
      <c r="F22" s="182"/>
      <c r="G22" s="108">
        <v>1</v>
      </c>
      <c r="H22" s="183"/>
      <c r="I22" s="197"/>
      <c r="J22" s="198"/>
      <c r="K22" s="220"/>
      <c r="L22" s="199"/>
    </row>
    <row r="23" s="1" customFormat="true" ht="30" customHeight="true" spans="1:12">
      <c r="A23" s="39"/>
      <c r="B23" s="259" t="s">
        <v>75</v>
      </c>
      <c r="C23" s="37"/>
      <c r="D23" s="166"/>
      <c r="E23" s="182"/>
      <c r="F23" s="182"/>
      <c r="G23" s="108">
        <v>1</v>
      </c>
      <c r="H23" s="183"/>
      <c r="I23" s="197"/>
      <c r="J23" s="198"/>
      <c r="K23" s="221"/>
      <c r="L23" s="199"/>
    </row>
    <row r="24" s="1" customFormat="true" ht="30" customHeight="true" spans="1:12">
      <c r="A24" s="39"/>
      <c r="B24" s="259" t="s">
        <v>76</v>
      </c>
      <c r="C24" s="37"/>
      <c r="D24" s="166"/>
      <c r="E24" s="182"/>
      <c r="F24" s="182"/>
      <c r="G24" s="108">
        <v>1</v>
      </c>
      <c r="H24" s="183"/>
      <c r="I24" s="197"/>
      <c r="J24" s="198"/>
      <c r="K24" s="221"/>
      <c r="L24" s="199"/>
    </row>
    <row r="25" ht="24.95" customHeight="true" spans="1:11">
      <c r="A25" s="208">
        <f>A20+1</f>
        <v>3</v>
      </c>
      <c r="B25" s="205" t="s">
        <v>35</v>
      </c>
      <c r="C25" s="206"/>
      <c r="D25" s="207"/>
      <c r="E25" s="212">
        <v>10</v>
      </c>
      <c r="F25" s="212">
        <f>G26</f>
        <v>10</v>
      </c>
      <c r="G25" s="213"/>
      <c r="H25" s="204">
        <f>SUM(H26)</f>
        <v>0</v>
      </c>
      <c r="I25" s="213">
        <f>SUM(I26)</f>
        <v>0</v>
      </c>
      <c r="J25" s="217">
        <f>H25/F25*E25</f>
        <v>0</v>
      </c>
      <c r="K25" s="134"/>
    </row>
    <row r="26" s="1" customFormat="true" ht="31.5" customHeight="true" spans="1:11">
      <c r="A26" s="43"/>
      <c r="B26" s="44" t="s">
        <v>36</v>
      </c>
      <c r="C26" s="45"/>
      <c r="D26" s="46"/>
      <c r="E26" s="113"/>
      <c r="F26" s="113"/>
      <c r="G26" s="109">
        <v>10</v>
      </c>
      <c r="H26" s="190"/>
      <c r="I26" s="43"/>
      <c r="J26" s="144"/>
      <c r="K26" s="222"/>
    </row>
    <row r="27" ht="24.95" customHeight="true" spans="1:15">
      <c r="A27" s="31">
        <f>A25+1</f>
        <v>4</v>
      </c>
      <c r="B27" s="24" t="s">
        <v>37</v>
      </c>
      <c r="C27" s="25"/>
      <c r="D27" s="26"/>
      <c r="E27" s="104">
        <v>0</v>
      </c>
      <c r="F27" s="104">
        <v>0</v>
      </c>
      <c r="G27" s="112"/>
      <c r="H27" s="23">
        <v>0</v>
      </c>
      <c r="I27" s="213">
        <f>SUM(I28)</f>
        <v>0</v>
      </c>
      <c r="J27" s="217">
        <v>0</v>
      </c>
      <c r="K27" s="145"/>
      <c r="L27" s="146"/>
      <c r="M27" s="146"/>
      <c r="N27" s="162"/>
      <c r="O27" s="162"/>
    </row>
    <row r="28" s="1" customFormat="true" ht="30" customHeight="true" spans="1:11">
      <c r="A28" s="47"/>
      <c r="B28" s="167" t="s">
        <v>38</v>
      </c>
      <c r="C28" s="168"/>
      <c r="D28" s="50"/>
      <c r="E28" s="184"/>
      <c r="F28" s="184"/>
      <c r="G28" s="47"/>
      <c r="H28" s="185"/>
      <c r="I28" s="47"/>
      <c r="J28" s="200"/>
      <c r="K28" s="137"/>
    </row>
    <row r="29" ht="24.95" customHeight="true" spans="1:11">
      <c r="A29" s="51">
        <f>A27+1</f>
        <v>5</v>
      </c>
      <c r="B29" s="52" t="s">
        <v>39</v>
      </c>
      <c r="C29" s="53"/>
      <c r="D29" s="54"/>
      <c r="E29" s="116">
        <v>10</v>
      </c>
      <c r="F29" s="116">
        <f>G30</f>
        <v>10</v>
      </c>
      <c r="G29" s="117"/>
      <c r="H29" s="117">
        <f>SUM(H30)</f>
        <v>0</v>
      </c>
      <c r="I29" s="213">
        <f>SUM(I30)</f>
        <v>0</v>
      </c>
      <c r="J29" s="217">
        <f>(H29+I29)/F29*E29</f>
        <v>0</v>
      </c>
      <c r="K29" s="134"/>
    </row>
    <row r="30" s="1" customFormat="true" ht="30" customHeight="true" spans="1:11">
      <c r="A30" s="55"/>
      <c r="B30" s="56" t="s">
        <v>77</v>
      </c>
      <c r="C30" s="57"/>
      <c r="D30" s="58"/>
      <c r="E30" s="118"/>
      <c r="F30" s="118"/>
      <c r="G30" s="119">
        <v>10</v>
      </c>
      <c r="H30" s="119"/>
      <c r="I30" s="62"/>
      <c r="J30" s="149"/>
      <c r="K30" s="223"/>
    </row>
    <row r="31" s="1" customFormat="true" ht="45" customHeight="true" spans="1:11">
      <c r="A31" s="39"/>
      <c r="B31" s="59" t="s">
        <v>78</v>
      </c>
      <c r="C31" s="60"/>
      <c r="D31" s="61"/>
      <c r="E31" s="120"/>
      <c r="F31" s="120"/>
      <c r="G31" s="121"/>
      <c r="H31" s="186"/>
      <c r="I31" s="64"/>
      <c r="J31" s="150"/>
      <c r="K31" s="137"/>
    </row>
    <row r="32" ht="24.95" customHeight="true" spans="1:11">
      <c r="A32" s="31">
        <f>A29+1</f>
        <v>6</v>
      </c>
      <c r="B32" s="24" t="s">
        <v>41</v>
      </c>
      <c r="C32" s="25"/>
      <c r="D32" s="26"/>
      <c r="E32" s="104">
        <v>10</v>
      </c>
      <c r="F32" s="104">
        <f>G33</f>
        <v>10</v>
      </c>
      <c r="G32" s="23"/>
      <c r="H32" s="23">
        <f>SUM(H33)</f>
        <v>0</v>
      </c>
      <c r="I32" s="213">
        <f>SUM(I33)</f>
        <v>0</v>
      </c>
      <c r="J32" s="217">
        <f>(H32+I32)/F32*E32</f>
        <v>0</v>
      </c>
      <c r="K32" s="134"/>
    </row>
    <row r="33" s="1" customFormat="true" ht="36" customHeight="true" spans="1:11">
      <c r="A33" s="27"/>
      <c r="B33" s="169" t="s">
        <v>79</v>
      </c>
      <c r="C33" s="170"/>
      <c r="D33" s="171"/>
      <c r="E33" s="105"/>
      <c r="F33" s="105"/>
      <c r="G33" s="106">
        <v>10</v>
      </c>
      <c r="H33" s="119"/>
      <c r="I33" s="27"/>
      <c r="J33" s="136"/>
      <c r="K33" s="218"/>
    </row>
    <row r="34" s="1" customFormat="true" ht="45" customHeight="true" spans="1:11">
      <c r="A34" s="172"/>
      <c r="B34" s="59" t="s">
        <v>80</v>
      </c>
      <c r="C34" s="60"/>
      <c r="D34" s="173"/>
      <c r="E34" s="187"/>
      <c r="F34" s="187"/>
      <c r="G34" s="186"/>
      <c r="H34" s="186"/>
      <c r="I34" s="172"/>
      <c r="J34" s="201"/>
      <c r="K34" s="137"/>
    </row>
    <row r="35" ht="24.95" customHeight="true" spans="1:12">
      <c r="A35" s="31">
        <f>A32+1</f>
        <v>7</v>
      </c>
      <c r="B35" s="24" t="s">
        <v>43</v>
      </c>
      <c r="C35" s="25"/>
      <c r="D35" s="26"/>
      <c r="E35" s="104">
        <v>10</v>
      </c>
      <c r="F35" s="104">
        <f>SUM(G36:G37)</f>
        <v>15</v>
      </c>
      <c r="G35" s="23"/>
      <c r="H35" s="23">
        <f>SUM(H36:H37)</f>
        <v>0</v>
      </c>
      <c r="I35" s="213">
        <f>SUM(I36:I37)</f>
        <v>0</v>
      </c>
      <c r="J35" s="217">
        <f>(H35+I35)/F35*E35</f>
        <v>0</v>
      </c>
      <c r="K35" s="134"/>
      <c r="L35" s="195"/>
    </row>
    <row r="36" s="2" customFormat="true" ht="20.1" customHeight="true" spans="1:11">
      <c r="A36" s="27"/>
      <c r="B36" s="44" t="s">
        <v>81</v>
      </c>
      <c r="C36" s="45"/>
      <c r="D36" s="46"/>
      <c r="E36" s="122"/>
      <c r="F36" s="122"/>
      <c r="G36" s="43">
        <v>5</v>
      </c>
      <c r="H36" s="125"/>
      <c r="I36" s="43"/>
      <c r="J36" s="144"/>
      <c r="K36" s="224"/>
    </row>
    <row r="37" s="2" customFormat="true" ht="45" customHeight="true" spans="1:11">
      <c r="A37" s="64"/>
      <c r="B37" s="209" t="s">
        <v>82</v>
      </c>
      <c r="C37" s="210"/>
      <c r="D37" s="211"/>
      <c r="E37" s="214"/>
      <c r="F37" s="214"/>
      <c r="G37" s="215">
        <v>10</v>
      </c>
      <c r="H37" s="216"/>
      <c r="I37" s="225"/>
      <c r="J37" s="226"/>
      <c r="K37" s="137"/>
    </row>
    <row r="38" ht="24.95" customHeight="true" spans="1:14">
      <c r="A38" s="208">
        <f>A35+1</f>
        <v>8</v>
      </c>
      <c r="B38" s="205" t="s">
        <v>46</v>
      </c>
      <c r="C38" s="206"/>
      <c r="D38" s="207"/>
      <c r="E38" s="212">
        <v>10</v>
      </c>
      <c r="F38" s="212">
        <f>SUM(G39:G40)</f>
        <v>20</v>
      </c>
      <c r="G38" s="204"/>
      <c r="H38" s="204">
        <f>SUM(H39:H40)</f>
        <v>0</v>
      </c>
      <c r="I38" s="204">
        <f>SUM(I39:I40)</f>
        <v>0</v>
      </c>
      <c r="J38" s="217">
        <f>(H38+I38)/F38*E38</f>
        <v>0</v>
      </c>
      <c r="K38" s="134"/>
      <c r="N38" s="163"/>
    </row>
    <row r="39" s="1" customFormat="true" ht="30" customHeight="true" spans="1:14">
      <c r="A39" s="64"/>
      <c r="B39" s="169" t="s">
        <v>83</v>
      </c>
      <c r="C39" s="170"/>
      <c r="D39" s="61"/>
      <c r="E39" s="120"/>
      <c r="F39" s="120"/>
      <c r="G39" s="64">
        <v>10</v>
      </c>
      <c r="H39" s="172"/>
      <c r="I39" s="64"/>
      <c r="J39" s="150"/>
      <c r="K39" s="227"/>
      <c r="N39" s="164"/>
    </row>
    <row r="40" s="1" customFormat="true" ht="15" customHeight="true" spans="1:11">
      <c r="A40" s="68"/>
      <c r="B40" s="69" t="s">
        <v>48</v>
      </c>
      <c r="C40" s="70"/>
      <c r="D40" s="71"/>
      <c r="E40" s="123"/>
      <c r="F40" s="123"/>
      <c r="G40" s="68">
        <v>10</v>
      </c>
      <c r="H40" s="188"/>
      <c r="I40" s="68"/>
      <c r="J40" s="151"/>
      <c r="K40" s="222"/>
    </row>
    <row r="41" ht="24.95" customHeight="true" spans="1:13">
      <c r="A41" s="31">
        <f>A38+1</f>
        <v>9</v>
      </c>
      <c r="B41" s="24" t="s">
        <v>49</v>
      </c>
      <c r="C41" s="25"/>
      <c r="D41" s="26"/>
      <c r="E41" s="104">
        <v>10</v>
      </c>
      <c r="F41" s="104">
        <f>SUM(G42:G43)</f>
        <v>10</v>
      </c>
      <c r="G41" s="23"/>
      <c r="H41" s="23">
        <f>SUM(H42:H43)</f>
        <v>0</v>
      </c>
      <c r="I41" s="204">
        <f>SUM(I42:I43)</f>
        <v>0</v>
      </c>
      <c r="J41" s="217">
        <f>(H41+I41)/F41*E41</f>
        <v>0</v>
      </c>
      <c r="K41" s="134"/>
      <c r="L41" s="146"/>
      <c r="M41" s="146"/>
    </row>
    <row r="42" s="1" customFormat="true" ht="45" customHeight="true" spans="1:12">
      <c r="A42" s="39"/>
      <c r="B42" s="36" t="s">
        <v>50</v>
      </c>
      <c r="C42" s="37"/>
      <c r="D42" s="166"/>
      <c r="E42" s="182"/>
      <c r="F42" s="182"/>
      <c r="G42" s="108">
        <v>5</v>
      </c>
      <c r="H42" s="183"/>
      <c r="I42" s="197"/>
      <c r="J42" s="198"/>
      <c r="K42" s="228"/>
      <c r="L42" s="199"/>
    </row>
    <row r="43" s="1" customFormat="true" ht="33" customHeight="true" spans="1:12">
      <c r="A43" s="39"/>
      <c r="B43" s="40" t="s">
        <v>51</v>
      </c>
      <c r="C43" s="41"/>
      <c r="D43" s="42"/>
      <c r="E43" s="110"/>
      <c r="F43" s="110"/>
      <c r="G43" s="111">
        <v>5</v>
      </c>
      <c r="H43" s="189"/>
      <c r="I43" s="142"/>
      <c r="J43" s="202"/>
      <c r="K43" s="229"/>
      <c r="L43" s="199"/>
    </row>
    <row r="44" ht="24.95" customHeight="true" spans="1:13">
      <c r="A44" s="31">
        <f>A41+1</f>
        <v>10</v>
      </c>
      <c r="B44" s="24" t="s">
        <v>52</v>
      </c>
      <c r="C44" s="25"/>
      <c r="D44" s="26"/>
      <c r="E44" s="104">
        <v>5</v>
      </c>
      <c r="F44" s="104">
        <f>SUM(G45:G46)</f>
        <v>5</v>
      </c>
      <c r="G44" s="23"/>
      <c r="H44" s="23">
        <f>SUM(H45:H46)</f>
        <v>0</v>
      </c>
      <c r="I44" s="204">
        <f>SUM(I45:I46)</f>
        <v>0</v>
      </c>
      <c r="J44" s="217">
        <f>(H44+I44)/F44*E44</f>
        <v>0</v>
      </c>
      <c r="K44" s="134"/>
      <c r="L44" s="146"/>
      <c r="M44" s="146"/>
    </row>
    <row r="45" s="1" customFormat="true" ht="114" customHeight="true" spans="1:15">
      <c r="A45" s="43"/>
      <c r="B45" s="44" t="s">
        <v>53</v>
      </c>
      <c r="C45" s="45"/>
      <c r="D45" s="46"/>
      <c r="E45" s="122"/>
      <c r="F45" s="122"/>
      <c r="G45" s="109">
        <v>3</v>
      </c>
      <c r="H45" s="190"/>
      <c r="I45" s="109"/>
      <c r="J45" s="155"/>
      <c r="K45" s="230"/>
      <c r="L45" s="154"/>
      <c r="M45" s="154"/>
      <c r="N45" s="165"/>
      <c r="O45" s="165"/>
    </row>
    <row r="46" s="1" customFormat="true" ht="60" customHeight="true" spans="1:15">
      <c r="A46" s="64"/>
      <c r="B46" s="80" t="s">
        <v>54</v>
      </c>
      <c r="C46" s="81"/>
      <c r="D46" s="61"/>
      <c r="E46" s="127"/>
      <c r="F46" s="127"/>
      <c r="G46" s="121">
        <v>2</v>
      </c>
      <c r="H46" s="186"/>
      <c r="I46" s="121"/>
      <c r="J46" s="157"/>
      <c r="K46" s="231"/>
      <c r="L46" s="154"/>
      <c r="M46" s="154"/>
      <c r="N46" s="165"/>
      <c r="O46" s="165"/>
    </row>
    <row r="47" ht="24.95" customHeight="true" spans="1:13">
      <c r="A47" s="208">
        <f>A44+1</f>
        <v>11</v>
      </c>
      <c r="B47" s="205" t="s">
        <v>55</v>
      </c>
      <c r="C47" s="206"/>
      <c r="D47" s="207"/>
      <c r="E47" s="212">
        <v>5</v>
      </c>
      <c r="F47" s="212">
        <f>SUM(G48:G49)</f>
        <v>10</v>
      </c>
      <c r="G47" s="204"/>
      <c r="H47" s="204">
        <f>SUM(H48:H49)</f>
        <v>0</v>
      </c>
      <c r="I47" s="204">
        <f>SUM(I48:I49)</f>
        <v>0</v>
      </c>
      <c r="J47" s="217">
        <f>(H47+I47)/F47*E47</f>
        <v>0</v>
      </c>
      <c r="K47" s="134"/>
      <c r="L47" s="146"/>
      <c r="M47" s="146"/>
    </row>
    <row r="48" s="1" customFormat="true" ht="171.75" customHeight="true" spans="1:15">
      <c r="A48" s="43"/>
      <c r="B48" s="28" t="s">
        <v>56</v>
      </c>
      <c r="C48" s="29"/>
      <c r="D48" s="46"/>
      <c r="E48" s="122"/>
      <c r="F48" s="122"/>
      <c r="G48" s="109">
        <v>5</v>
      </c>
      <c r="H48" s="190"/>
      <c r="I48" s="109"/>
      <c r="J48" s="155"/>
      <c r="K48" s="232"/>
      <c r="L48" s="154"/>
      <c r="M48" s="154"/>
      <c r="N48" s="165"/>
      <c r="O48" s="165"/>
    </row>
    <row r="49" s="1" customFormat="true" ht="63" customHeight="true" spans="1:15">
      <c r="A49" s="76"/>
      <c r="B49" s="77" t="s">
        <v>57</v>
      </c>
      <c r="C49" s="78"/>
      <c r="D49" s="79"/>
      <c r="E49" s="126"/>
      <c r="F49" s="126"/>
      <c r="G49" s="111">
        <v>5</v>
      </c>
      <c r="H49" s="189"/>
      <c r="I49" s="111"/>
      <c r="J49" s="153"/>
      <c r="K49" s="233"/>
      <c r="L49" s="154"/>
      <c r="M49" s="154"/>
      <c r="N49" s="165"/>
      <c r="O49" s="165"/>
    </row>
    <row r="50" ht="24.95" customHeight="true" spans="1:13">
      <c r="A50" s="208">
        <f>A47+1</f>
        <v>12</v>
      </c>
      <c r="B50" s="205" t="s">
        <v>58</v>
      </c>
      <c r="C50" s="206"/>
      <c r="D50" s="207"/>
      <c r="E50" s="212">
        <v>10</v>
      </c>
      <c r="F50" s="212">
        <f>G51</f>
        <v>15</v>
      </c>
      <c r="G50" s="204"/>
      <c r="H50" s="204">
        <f>SUM(H51:H51)</f>
        <v>0</v>
      </c>
      <c r="I50" s="204">
        <f>SUM(I51)</f>
        <v>0</v>
      </c>
      <c r="J50" s="217">
        <f>(H50+I50)/F50*E50</f>
        <v>0</v>
      </c>
      <c r="K50" s="134"/>
      <c r="L50" s="146"/>
      <c r="M50" s="146"/>
    </row>
    <row r="51" s="1" customFormat="true" ht="247.5" customHeight="true" spans="1:13">
      <c r="A51" s="76"/>
      <c r="B51" s="174"/>
      <c r="C51" s="175"/>
      <c r="D51" s="79"/>
      <c r="E51" s="126"/>
      <c r="F51" s="126"/>
      <c r="G51" s="109">
        <v>15</v>
      </c>
      <c r="H51" s="190"/>
      <c r="I51" s="111"/>
      <c r="J51" s="153"/>
      <c r="K51" s="227"/>
      <c r="L51" s="154"/>
      <c r="M51" s="154"/>
    </row>
    <row r="52" ht="24.95" customHeight="true" spans="1:11">
      <c r="A52" s="31">
        <f>A50+1</f>
        <v>13</v>
      </c>
      <c r="B52" s="24" t="s">
        <v>59</v>
      </c>
      <c r="C52" s="25"/>
      <c r="D52" s="26"/>
      <c r="E52" s="104">
        <v>10</v>
      </c>
      <c r="F52" s="104">
        <f>G53</f>
        <v>15</v>
      </c>
      <c r="G52" s="23"/>
      <c r="H52" s="23">
        <f>SUM(H53:H53)</f>
        <v>0</v>
      </c>
      <c r="I52" s="204">
        <f>SUM(I53)</f>
        <v>0</v>
      </c>
      <c r="J52" s="217">
        <f>(H52+I52)/F52*E52</f>
        <v>0</v>
      </c>
      <c r="K52" s="134"/>
    </row>
    <row r="53" s="1" customFormat="true" ht="75" customHeight="true" spans="1:11">
      <c r="A53" s="64"/>
      <c r="B53" s="80" t="s">
        <v>84</v>
      </c>
      <c r="C53" s="81"/>
      <c r="D53" s="79"/>
      <c r="E53" s="126"/>
      <c r="F53" s="126"/>
      <c r="G53" s="111">
        <v>15</v>
      </c>
      <c r="H53" s="189"/>
      <c r="I53" s="111"/>
      <c r="J53" s="153"/>
      <c r="K53" s="228"/>
    </row>
    <row r="54" ht="24.95" customHeight="true" spans="1:11">
      <c r="A54" s="208">
        <f>A52+1</f>
        <v>14</v>
      </c>
      <c r="B54" s="205" t="s">
        <v>61</v>
      </c>
      <c r="C54" s="206"/>
      <c r="D54" s="207"/>
      <c r="E54" s="212">
        <v>2</v>
      </c>
      <c r="F54" s="212">
        <f>G55</f>
        <v>3</v>
      </c>
      <c r="G54" s="204"/>
      <c r="H54" s="204">
        <f>SUM(H55)</f>
        <v>0</v>
      </c>
      <c r="I54" s="204">
        <f>SUM(I55)</f>
        <v>0</v>
      </c>
      <c r="J54" s="217">
        <f>(H54+I54)/F54*E54</f>
        <v>0</v>
      </c>
      <c r="K54" s="229"/>
    </row>
    <row r="55" s="1" customFormat="true" ht="130.5" customHeight="true" spans="1:11">
      <c r="A55" s="64"/>
      <c r="B55" s="167" t="s">
        <v>85</v>
      </c>
      <c r="C55" s="168"/>
      <c r="D55" s="61"/>
      <c r="E55" s="127"/>
      <c r="F55" s="127"/>
      <c r="G55" s="121">
        <v>3</v>
      </c>
      <c r="H55" s="186"/>
      <c r="I55" s="121"/>
      <c r="J55" s="157"/>
      <c r="K55" s="219"/>
    </row>
    <row r="56" ht="24.95" customHeight="true" spans="1:11">
      <c r="A56" s="31">
        <f>A54+1</f>
        <v>15</v>
      </c>
      <c r="B56" s="24" t="s">
        <v>63</v>
      </c>
      <c r="C56" s="25"/>
      <c r="D56" s="26"/>
      <c r="E56" s="104">
        <v>1</v>
      </c>
      <c r="F56" s="104">
        <f>SUM(G57:G58)</f>
        <v>2</v>
      </c>
      <c r="G56" s="23"/>
      <c r="H56" s="23">
        <f>SUM(H57:H58)</f>
        <v>0</v>
      </c>
      <c r="I56" s="204">
        <f>SUM(I57)</f>
        <v>0</v>
      </c>
      <c r="J56" s="217">
        <f>(H56+I56)/F56*E56</f>
        <v>0</v>
      </c>
      <c r="K56" s="134"/>
    </row>
    <row r="57" ht="45" customHeight="true" spans="1:11">
      <c r="A57" s="27"/>
      <c r="B57" s="44" t="s">
        <v>86</v>
      </c>
      <c r="C57" s="45"/>
      <c r="D57" s="30"/>
      <c r="E57" s="120"/>
      <c r="F57" s="120"/>
      <c r="G57" s="106">
        <v>1</v>
      </c>
      <c r="H57" s="62"/>
      <c r="I57" s="27"/>
      <c r="J57" s="27"/>
      <c r="K57" s="234"/>
    </row>
    <row r="58" ht="15" customHeight="true" spans="1:11">
      <c r="A58" s="176"/>
      <c r="B58" s="177" t="s">
        <v>87</v>
      </c>
      <c r="C58" s="178"/>
      <c r="D58" s="179"/>
      <c r="E58" s="191"/>
      <c r="F58" s="192"/>
      <c r="G58" s="108">
        <v>1</v>
      </c>
      <c r="H58" s="193"/>
      <c r="I58" s="203"/>
      <c r="J58" s="203"/>
      <c r="K58" s="234"/>
    </row>
    <row r="59" ht="35.25" customHeight="true" spans="1:12">
      <c r="A59" s="95"/>
      <c r="B59" s="13"/>
      <c r="C59" s="13"/>
      <c r="D59" s="180" t="s">
        <v>66</v>
      </c>
      <c r="E59" s="194">
        <f>SUM(E18:E58)</f>
        <v>100</v>
      </c>
      <c r="F59" s="129">
        <f>SUM(F18:F58)</f>
        <v>135</v>
      </c>
      <c r="G59" s="129">
        <f>SUM(G18:G58)</f>
        <v>135</v>
      </c>
      <c r="H59" s="129">
        <f>H18+H20+H25+H27+H29+H32+H35+H38+H41+H44+H47+H50+H52+H54+H56</f>
        <v>0</v>
      </c>
      <c r="I59" s="129">
        <f t="shared" ref="I59:J59" si="0">I18+I20+I25+I27+I29+I32+I35+I38+I41+I44+I47+I50+I52+I54+I56</f>
        <v>0</v>
      </c>
      <c r="J59" s="129">
        <f t="shared" si="0"/>
        <v>0</v>
      </c>
      <c r="K59" s="134"/>
      <c r="L59" s="195"/>
    </row>
    <row r="60" ht="18.4" spans="1:12">
      <c r="A60" s="90"/>
      <c r="B60" s="90"/>
      <c r="C60" s="90"/>
      <c r="D60" s="90"/>
      <c r="E60" s="95"/>
      <c r="F60" s="95"/>
      <c r="G60" s="13"/>
      <c r="H60" s="13"/>
      <c r="I60" s="13"/>
      <c r="J60" s="13"/>
      <c r="K60" s="134"/>
      <c r="L60" s="195"/>
    </row>
    <row r="61" ht="18.75" customHeight="true" spans="1:10">
      <c r="A61" s="90" t="s">
        <v>67</v>
      </c>
      <c r="B61" s="13"/>
      <c r="C61" s="13"/>
      <c r="D61" s="13"/>
      <c r="E61" s="13"/>
      <c r="F61" s="13"/>
      <c r="G61" s="13"/>
      <c r="H61" s="13"/>
      <c r="I61" s="13"/>
      <c r="J61" s="13"/>
    </row>
    <row r="62" ht="19.5" customHeight="true" spans="1:10">
      <c r="A62" s="91"/>
      <c r="B62" s="91"/>
      <c r="C62" s="92"/>
      <c r="D62" s="91"/>
      <c r="E62" s="91"/>
      <c r="F62" s="13"/>
      <c r="G62" s="13"/>
      <c r="H62" s="13"/>
      <c r="I62" s="13"/>
      <c r="J62" s="13"/>
    </row>
    <row r="63" ht="18.4" spans="1:10">
      <c r="A63" s="91"/>
      <c r="B63" s="91"/>
      <c r="C63" s="90"/>
      <c r="D63" s="91"/>
      <c r="E63" s="91"/>
      <c r="F63" s="13"/>
      <c r="G63" s="13"/>
      <c r="H63" s="13"/>
      <c r="I63" s="13"/>
      <c r="J63" s="13"/>
    </row>
  </sheetData>
  <mergeCells count="36">
    <mergeCell ref="F16:J16"/>
    <mergeCell ref="B19:C19"/>
    <mergeCell ref="L19:M19"/>
    <mergeCell ref="B21:C21"/>
    <mergeCell ref="B22:C22"/>
    <mergeCell ref="B23:C23"/>
    <mergeCell ref="B24:C24"/>
    <mergeCell ref="B26:C26"/>
    <mergeCell ref="B28:C28"/>
    <mergeCell ref="B30:C30"/>
    <mergeCell ref="B31:C31"/>
    <mergeCell ref="B33:C33"/>
    <mergeCell ref="B34:C34"/>
    <mergeCell ref="B36:C36"/>
    <mergeCell ref="B37:C37"/>
    <mergeCell ref="B39:C39"/>
    <mergeCell ref="B42:C42"/>
    <mergeCell ref="B43:C43"/>
    <mergeCell ref="B45:C45"/>
    <mergeCell ref="B46:C46"/>
    <mergeCell ref="B48:C48"/>
    <mergeCell ref="B49:C49"/>
    <mergeCell ref="B51:C51"/>
    <mergeCell ref="B53:C53"/>
    <mergeCell ref="B55:C55"/>
    <mergeCell ref="B57:C57"/>
    <mergeCell ref="B58:C58"/>
    <mergeCell ref="A16:A17"/>
    <mergeCell ref="D16:D17"/>
    <mergeCell ref="E16:E17"/>
    <mergeCell ref="K22:K24"/>
    <mergeCell ref="K42:K43"/>
    <mergeCell ref="K53:K54"/>
    <mergeCell ref="K57:K58"/>
    <mergeCell ref="B16:C17"/>
    <mergeCell ref="A62:B63"/>
  </mergeCells>
  <pageMargins left="0.7" right="0.3" top="0.5" bottom="0.5" header="0.3" footer="0.3"/>
  <pageSetup paperSize="9" scale="58" orientation="portrait"/>
  <headerFooter/>
  <rowBreaks count="1" manualBreakCount="1">
    <brk id="43" max="8" man="1"/>
  </rowBreaks>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33CC33"/>
  </sheetPr>
  <dimension ref="A1:O60"/>
  <sheetViews>
    <sheetView zoomScale="80" zoomScaleNormal="80" topLeftCell="A49" workbookViewId="0">
      <selection activeCell="F62" sqref="F62"/>
    </sheetView>
  </sheetViews>
  <sheetFormatPr defaultColWidth="9" defaultRowHeight="14.2"/>
  <cols>
    <col min="1" max="1" width="4.14179104477612" style="3" customWidth="true"/>
    <col min="2" max="2" width="25.8582089552239" style="3" customWidth="true"/>
    <col min="3" max="3" width="71" style="3" customWidth="true"/>
    <col min="4" max="4" width="6.85820895522388" style="3" customWidth="true"/>
    <col min="5" max="5" width="7.85820895522388" style="3" customWidth="true"/>
    <col min="6" max="6" width="8" style="3" customWidth="true"/>
    <col min="7" max="7" width="9" style="3" customWidth="true"/>
    <col min="8" max="8" width="7.28358208955224" style="3" customWidth="true"/>
    <col min="9" max="9" width="7.85820895522388" style="3" customWidth="true"/>
    <col min="10" max="10" width="15.5671641791045" style="3" customWidth="true"/>
    <col min="11" max="11" width="9.14179104477612" style="3"/>
    <col min="12" max="12" width="47.5671641791045" style="3" customWidth="true"/>
    <col min="13" max="13" width="9.14179104477612" style="3"/>
    <col min="14" max="14" width="9.14179104477612" style="3" customWidth="true"/>
    <col min="15" max="16384" width="9.14179104477612" style="3"/>
  </cols>
  <sheetData>
    <row r="1" ht="77.25" customHeight="true" spans="1:10">
      <c r="A1" s="4" t="s">
        <v>0</v>
      </c>
      <c r="B1" s="5"/>
      <c r="C1" s="6"/>
      <c r="D1" s="6"/>
      <c r="E1" s="6"/>
      <c r="F1" s="6"/>
      <c r="G1" s="6"/>
      <c r="H1" s="6"/>
      <c r="I1" s="6"/>
      <c r="J1" s="130"/>
    </row>
    <row r="2" ht="21.75" customHeight="true" spans="1:10">
      <c r="A2" s="4"/>
      <c r="B2" s="5"/>
      <c r="C2" s="6"/>
      <c r="D2" s="6"/>
      <c r="E2" s="6"/>
      <c r="F2" s="6"/>
      <c r="G2" s="6"/>
      <c r="H2" s="6"/>
      <c r="I2" s="6"/>
      <c r="J2" s="6"/>
    </row>
    <row r="3" ht="20.1" customHeight="true" spans="1:10">
      <c r="A3" s="7" t="s">
        <v>1</v>
      </c>
      <c r="B3" s="8"/>
      <c r="C3" s="9" t="s">
        <v>2</v>
      </c>
      <c r="D3" s="8" t="s">
        <v>3</v>
      </c>
      <c r="E3" s="9"/>
      <c r="F3" s="9"/>
      <c r="G3" s="9" t="s">
        <v>4</v>
      </c>
      <c r="H3" s="9"/>
      <c r="I3" s="9"/>
      <c r="J3" s="94"/>
    </row>
    <row r="4" ht="20.1" customHeight="true" spans="1:10">
      <c r="A4" s="10" t="s">
        <v>5</v>
      </c>
      <c r="B4" s="11"/>
      <c r="C4" s="12" t="s">
        <v>2</v>
      </c>
      <c r="D4" s="11" t="s">
        <v>6</v>
      </c>
      <c r="E4" s="93"/>
      <c r="F4" s="93"/>
      <c r="G4" s="93" t="s">
        <v>4</v>
      </c>
      <c r="H4" s="93"/>
      <c r="I4" s="93"/>
      <c r="J4" s="131"/>
    </row>
    <row r="5" ht="20.1" customHeight="true" spans="1:10">
      <c r="A5" s="7" t="s">
        <v>7</v>
      </c>
      <c r="B5" s="8"/>
      <c r="C5" s="9" t="s">
        <v>4</v>
      </c>
      <c r="D5" s="8" t="s">
        <v>8</v>
      </c>
      <c r="E5" s="9"/>
      <c r="F5" s="9"/>
      <c r="G5" s="9" t="s">
        <v>4</v>
      </c>
      <c r="H5" s="9"/>
      <c r="I5" s="9"/>
      <c r="J5" s="94"/>
    </row>
    <row r="6" ht="20.1" customHeight="true" spans="1:10">
      <c r="A6" s="8" t="s">
        <v>9</v>
      </c>
      <c r="B6" s="9"/>
      <c r="C6" s="9" t="s">
        <v>2</v>
      </c>
      <c r="D6" s="8" t="s">
        <v>10</v>
      </c>
      <c r="E6" s="9"/>
      <c r="F6" s="9"/>
      <c r="G6" s="94" t="s">
        <v>11</v>
      </c>
      <c r="H6" s="94"/>
      <c r="I6" s="9"/>
      <c r="J6" s="94"/>
    </row>
    <row r="7" ht="9.75" customHeight="true" spans="1:10">
      <c r="A7" s="13"/>
      <c r="B7" s="13"/>
      <c r="C7" s="13"/>
      <c r="D7" s="13"/>
      <c r="E7" s="13"/>
      <c r="F7" s="13"/>
      <c r="G7" s="95"/>
      <c r="H7" s="95"/>
      <c r="I7" s="95"/>
      <c r="J7" s="95"/>
    </row>
    <row r="8" ht="20.05" spans="1:10">
      <c r="A8" s="14" t="s">
        <v>12</v>
      </c>
      <c r="B8" s="13"/>
      <c r="C8" s="13"/>
      <c r="D8" s="13"/>
      <c r="E8" s="13"/>
      <c r="F8" s="13"/>
      <c r="G8" s="95"/>
      <c r="H8" s="95"/>
      <c r="I8" s="95"/>
      <c r="J8" s="95"/>
    </row>
    <row r="9" ht="19.5" customHeight="true" spans="1:10">
      <c r="A9" s="258" t="s">
        <v>13</v>
      </c>
      <c r="B9" s="13"/>
      <c r="C9" s="13"/>
      <c r="D9" s="13"/>
      <c r="E9" s="13"/>
      <c r="F9" s="13"/>
      <c r="G9" s="95"/>
      <c r="H9" s="95"/>
      <c r="I9" s="95"/>
      <c r="J9" s="95"/>
    </row>
    <row r="10" ht="18.4" spans="1:10">
      <c r="A10" s="258" t="s">
        <v>14</v>
      </c>
      <c r="B10" s="13"/>
      <c r="C10" s="13"/>
      <c r="D10" s="13"/>
      <c r="E10" s="13"/>
      <c r="F10" s="13"/>
      <c r="G10" s="95"/>
      <c r="H10" s="95"/>
      <c r="I10" s="95"/>
      <c r="J10" s="95"/>
    </row>
    <row r="11" ht="18.4" spans="1:10">
      <c r="A11" s="258" t="s">
        <v>15</v>
      </c>
      <c r="B11" s="13"/>
      <c r="C11" s="13"/>
      <c r="D11" s="13"/>
      <c r="E11" s="96">
        <f>E56</f>
        <v>100</v>
      </c>
      <c r="F11" s="97">
        <f>F56</f>
        <v>135</v>
      </c>
      <c r="G11" s="97">
        <f>G56</f>
        <v>135</v>
      </c>
      <c r="H11" s="181"/>
      <c r="I11" s="95"/>
      <c r="J11" s="195"/>
    </row>
    <row r="12" ht="18.4" spans="1:10">
      <c r="A12" s="258" t="s">
        <v>16</v>
      </c>
      <c r="B12" s="13"/>
      <c r="C12" s="13"/>
      <c r="D12" s="13"/>
      <c r="F12" s="13"/>
      <c r="G12" s="95"/>
      <c r="H12" s="95"/>
      <c r="I12" s="95"/>
      <c r="J12" s="196"/>
    </row>
    <row r="13" ht="18.4" spans="1:10">
      <c r="A13" s="258" t="s">
        <v>17</v>
      </c>
      <c r="B13" s="13"/>
      <c r="C13" s="13"/>
      <c r="D13" s="13"/>
      <c r="E13" s="13"/>
      <c r="F13" s="13"/>
      <c r="G13" s="95"/>
      <c r="H13" s="95"/>
      <c r="I13" s="95"/>
      <c r="J13" s="95"/>
    </row>
    <row r="14" ht="18.4" spans="1:10">
      <c r="A14" s="258" t="s">
        <v>18</v>
      </c>
      <c r="B14" s="13"/>
      <c r="C14" s="13"/>
      <c r="D14" s="13"/>
      <c r="E14" s="13"/>
      <c r="F14" s="13"/>
      <c r="G14" s="95"/>
      <c r="H14" s="95"/>
      <c r="I14" s="95"/>
      <c r="J14" s="95"/>
    </row>
    <row r="15" ht="12.75" customHeight="true" spans="1:10">
      <c r="A15" s="13"/>
      <c r="B15" s="13"/>
      <c r="C15" s="13"/>
      <c r="D15" s="13"/>
      <c r="E15" s="13"/>
      <c r="F15" s="13"/>
      <c r="G15" s="95"/>
      <c r="H15" s="95"/>
      <c r="I15" s="95"/>
      <c r="J15" s="95"/>
    </row>
    <row r="16" ht="19.5" customHeight="true" spans="1:14">
      <c r="A16" s="15" t="s">
        <v>19</v>
      </c>
      <c r="B16" s="16" t="s">
        <v>20</v>
      </c>
      <c r="C16" s="17"/>
      <c r="D16" s="18" t="s">
        <v>21</v>
      </c>
      <c r="E16" s="98" t="s">
        <v>22</v>
      </c>
      <c r="F16" s="99" t="s">
        <v>23</v>
      </c>
      <c r="G16" s="100"/>
      <c r="H16" s="100"/>
      <c r="I16" s="100"/>
      <c r="J16" s="132"/>
      <c r="N16" s="161"/>
    </row>
    <row r="17" ht="30.75" customHeight="true" spans="1:14">
      <c r="A17" s="19"/>
      <c r="B17" s="20"/>
      <c r="C17" s="21"/>
      <c r="D17" s="22"/>
      <c r="E17" s="101"/>
      <c r="F17" s="102" t="s">
        <v>24</v>
      </c>
      <c r="G17" s="103" t="s">
        <v>25</v>
      </c>
      <c r="H17" s="102" t="s">
        <v>26</v>
      </c>
      <c r="I17" s="103" t="s">
        <v>27</v>
      </c>
      <c r="J17" s="103" t="s">
        <v>28</v>
      </c>
      <c r="N17" s="161"/>
    </row>
    <row r="18" ht="30" customHeight="true" spans="1:12">
      <c r="A18" s="23">
        <v>1</v>
      </c>
      <c r="B18" s="24" t="s">
        <v>29</v>
      </c>
      <c r="C18" s="25"/>
      <c r="D18" s="26"/>
      <c r="E18" s="104">
        <v>2</v>
      </c>
      <c r="F18" s="104">
        <f>G19</f>
        <v>5</v>
      </c>
      <c r="G18" s="31"/>
      <c r="H18" s="23">
        <f>SUM(H19)</f>
        <v>0</v>
      </c>
      <c r="I18" s="31"/>
      <c r="J18" s="133">
        <f>H18/F18*E18</f>
        <v>0</v>
      </c>
      <c r="K18" s="134"/>
      <c r="L18" s="135"/>
    </row>
    <row r="19" s="1" customFormat="true" ht="203.25" customHeight="true" spans="1:13">
      <c r="A19" s="27"/>
      <c r="B19" s="28" t="s">
        <v>30</v>
      </c>
      <c r="C19" s="29"/>
      <c r="D19" s="30"/>
      <c r="E19" s="105"/>
      <c r="F19" s="105"/>
      <c r="G19" s="106">
        <v>5</v>
      </c>
      <c r="H19" s="119"/>
      <c r="I19" s="27"/>
      <c r="J19" s="136"/>
      <c r="K19" s="137"/>
      <c r="L19" s="138"/>
      <c r="M19" s="138"/>
    </row>
    <row r="20" ht="30" customHeight="true" spans="1:12">
      <c r="A20" s="31">
        <f>A18+1</f>
        <v>2</v>
      </c>
      <c r="B20" s="32" t="s">
        <v>31</v>
      </c>
      <c r="C20" s="33"/>
      <c r="D20" s="34"/>
      <c r="E20" s="104">
        <v>5</v>
      </c>
      <c r="F20" s="104">
        <f>SUM(G21:G22)</f>
        <v>5</v>
      </c>
      <c r="G20" s="23"/>
      <c r="H20" s="23">
        <f>SUM(H21:H22)</f>
        <v>0</v>
      </c>
      <c r="I20" s="23"/>
      <c r="J20" s="133">
        <f>H20/F20*E20</f>
        <v>0</v>
      </c>
      <c r="K20" s="134"/>
      <c r="L20" s="135"/>
    </row>
    <row r="21" s="1" customFormat="true" ht="20.1" customHeight="true" spans="1:12">
      <c r="A21" s="39"/>
      <c r="B21" s="259" t="s">
        <v>32</v>
      </c>
      <c r="C21" s="37"/>
      <c r="D21" s="166"/>
      <c r="E21" s="182"/>
      <c r="F21" s="182"/>
      <c r="G21" s="108">
        <v>2</v>
      </c>
      <c r="H21" s="183"/>
      <c r="I21" s="197"/>
      <c r="J21" s="198"/>
      <c r="K21" s="137"/>
      <c r="L21" s="199"/>
    </row>
    <row r="22" s="1" customFormat="true" ht="75" customHeight="true" spans="1:12">
      <c r="A22" s="39"/>
      <c r="B22" s="259" t="s">
        <v>88</v>
      </c>
      <c r="C22" s="37"/>
      <c r="D22" s="166"/>
      <c r="E22" s="182"/>
      <c r="F22" s="182"/>
      <c r="G22" s="108">
        <v>3</v>
      </c>
      <c r="H22" s="183"/>
      <c r="I22" s="197"/>
      <c r="J22" s="198"/>
      <c r="K22" s="137"/>
      <c r="L22" s="199"/>
    </row>
    <row r="23" ht="24.95" customHeight="true" spans="1:11">
      <c r="A23" s="31">
        <f>A20+1</f>
        <v>3</v>
      </c>
      <c r="B23" s="24" t="s">
        <v>35</v>
      </c>
      <c r="C23" s="25"/>
      <c r="D23" s="26"/>
      <c r="E23" s="104">
        <v>10</v>
      </c>
      <c r="F23" s="104">
        <f>G24</f>
        <v>10</v>
      </c>
      <c r="G23" s="112"/>
      <c r="H23" s="23">
        <f>SUM(H24)</f>
        <v>0</v>
      </c>
      <c r="I23" s="112"/>
      <c r="J23" s="133">
        <f>10/F23*E23</f>
        <v>10</v>
      </c>
      <c r="K23" s="134"/>
    </row>
    <row r="24" s="1" customFormat="true" ht="31.5" customHeight="true" spans="1:11">
      <c r="A24" s="43"/>
      <c r="B24" s="44" t="s">
        <v>36</v>
      </c>
      <c r="C24" s="45"/>
      <c r="D24" s="46"/>
      <c r="E24" s="113"/>
      <c r="F24" s="113"/>
      <c r="G24" s="109">
        <v>10</v>
      </c>
      <c r="H24" s="125"/>
      <c r="I24" s="43"/>
      <c r="J24" s="144"/>
      <c r="K24" s="137"/>
    </row>
    <row r="25" ht="24.95" customHeight="true" spans="1:15">
      <c r="A25" s="31">
        <f>A23+1</f>
        <v>4</v>
      </c>
      <c r="B25" s="24" t="s">
        <v>37</v>
      </c>
      <c r="C25" s="25"/>
      <c r="D25" s="26"/>
      <c r="E25" s="104">
        <v>0</v>
      </c>
      <c r="F25" s="104">
        <v>0</v>
      </c>
      <c r="G25" s="112"/>
      <c r="H25" s="23">
        <f>SUM(H26:H26)</f>
        <v>0</v>
      </c>
      <c r="I25" s="112"/>
      <c r="J25" s="133" t="e">
        <f>5/F25*E25</f>
        <v>#DIV/0!</v>
      </c>
      <c r="K25" s="145"/>
      <c r="L25" s="146"/>
      <c r="M25" s="146"/>
      <c r="N25" s="162"/>
      <c r="O25" s="162"/>
    </row>
    <row r="26" s="1" customFormat="true" ht="30" customHeight="true" spans="1:11">
      <c r="A26" s="47"/>
      <c r="B26" s="167" t="s">
        <v>38</v>
      </c>
      <c r="C26" s="168"/>
      <c r="D26" s="50"/>
      <c r="E26" s="184"/>
      <c r="F26" s="184"/>
      <c r="G26" s="47"/>
      <c r="H26" s="185"/>
      <c r="I26" s="47"/>
      <c r="J26" s="200"/>
      <c r="K26" s="137"/>
    </row>
    <row r="27" ht="24.95" customHeight="true" spans="1:11">
      <c r="A27" s="51">
        <f>A25+1</f>
        <v>5</v>
      </c>
      <c r="B27" s="52" t="s">
        <v>39</v>
      </c>
      <c r="C27" s="53"/>
      <c r="D27" s="54"/>
      <c r="E27" s="116">
        <v>10</v>
      </c>
      <c r="F27" s="116">
        <f>G28</f>
        <v>10</v>
      </c>
      <c r="G27" s="117"/>
      <c r="H27" s="117">
        <f>SUM(H28)</f>
        <v>0</v>
      </c>
      <c r="I27" s="117"/>
      <c r="J27" s="148">
        <f>0/F27*E27</f>
        <v>0</v>
      </c>
      <c r="K27" s="134"/>
    </row>
    <row r="28" s="1" customFormat="true" ht="30" customHeight="true" spans="1:11">
      <c r="A28" s="55"/>
      <c r="B28" s="56" t="s">
        <v>89</v>
      </c>
      <c r="C28" s="57"/>
      <c r="D28" s="58"/>
      <c r="E28" s="118"/>
      <c r="F28" s="118"/>
      <c r="G28" s="119">
        <v>10</v>
      </c>
      <c r="H28" s="119"/>
      <c r="I28" s="62"/>
      <c r="J28" s="149"/>
      <c r="K28" s="137"/>
    </row>
    <row r="29" s="1" customFormat="true" ht="45" customHeight="true" spans="1:11">
      <c r="A29" s="39"/>
      <c r="B29" s="59" t="s">
        <v>78</v>
      </c>
      <c r="C29" s="60"/>
      <c r="D29" s="61"/>
      <c r="E29" s="120"/>
      <c r="F29" s="120"/>
      <c r="G29" s="121"/>
      <c r="H29" s="186"/>
      <c r="I29" s="64"/>
      <c r="J29" s="150"/>
      <c r="K29" s="137"/>
    </row>
    <row r="30" ht="24.95" customHeight="true" spans="1:11">
      <c r="A30" s="31">
        <f>A27+1</f>
        <v>6</v>
      </c>
      <c r="B30" s="24" t="s">
        <v>41</v>
      </c>
      <c r="C30" s="25"/>
      <c r="D30" s="26"/>
      <c r="E30" s="104">
        <v>10</v>
      </c>
      <c r="F30" s="104">
        <f>G31</f>
        <v>10</v>
      </c>
      <c r="G30" s="23"/>
      <c r="H30" s="23">
        <f>SUM(H31)</f>
        <v>0</v>
      </c>
      <c r="I30" s="23"/>
      <c r="J30" s="133">
        <f>0/F30*E30</f>
        <v>0</v>
      </c>
      <c r="K30" s="134"/>
    </row>
    <row r="31" s="1" customFormat="true" ht="36" customHeight="true" spans="1:11">
      <c r="A31" s="27"/>
      <c r="B31" s="169" t="s">
        <v>90</v>
      </c>
      <c r="C31" s="170"/>
      <c r="D31" s="171"/>
      <c r="E31" s="105"/>
      <c r="F31" s="105"/>
      <c r="G31" s="106">
        <v>10</v>
      </c>
      <c r="H31" s="119"/>
      <c r="I31" s="27"/>
      <c r="J31" s="136"/>
      <c r="K31" s="137"/>
    </row>
    <row r="32" s="1" customFormat="true" ht="45" customHeight="true" spans="1:11">
      <c r="A32" s="172"/>
      <c r="B32" s="59" t="s">
        <v>80</v>
      </c>
      <c r="C32" s="60"/>
      <c r="D32" s="173"/>
      <c r="E32" s="187"/>
      <c r="F32" s="187"/>
      <c r="G32" s="186"/>
      <c r="H32" s="186"/>
      <c r="I32" s="172"/>
      <c r="J32" s="201"/>
      <c r="K32" s="137"/>
    </row>
    <row r="33" ht="24.95" customHeight="true" spans="1:12">
      <c r="A33" s="31">
        <f>A30+1</f>
        <v>7</v>
      </c>
      <c r="B33" s="24" t="s">
        <v>43</v>
      </c>
      <c r="C33" s="25"/>
      <c r="D33" s="26"/>
      <c r="E33" s="104">
        <v>10</v>
      </c>
      <c r="F33" s="104">
        <f>SUM(G34:G34)</f>
        <v>15</v>
      </c>
      <c r="G33" s="23"/>
      <c r="H33" s="23">
        <f>SUM(H34:H34)</f>
        <v>0</v>
      </c>
      <c r="I33" s="23"/>
      <c r="J33" s="133">
        <f>G33/F33*E33</f>
        <v>0</v>
      </c>
      <c r="K33" s="134"/>
      <c r="L33" s="195"/>
    </row>
    <row r="34" s="2" customFormat="true" ht="20.1" customHeight="true" spans="1:11">
      <c r="A34" s="27"/>
      <c r="B34" s="44" t="s">
        <v>81</v>
      </c>
      <c r="C34" s="45"/>
      <c r="D34" s="46"/>
      <c r="E34" s="122"/>
      <c r="F34" s="122"/>
      <c r="G34" s="43">
        <v>15</v>
      </c>
      <c r="H34" s="125"/>
      <c r="I34" s="43"/>
      <c r="J34" s="144"/>
      <c r="K34" s="137"/>
    </row>
    <row r="35" ht="24.95" customHeight="true" spans="1:14">
      <c r="A35" s="31">
        <f>A33+1</f>
        <v>8</v>
      </c>
      <c r="B35" s="24" t="s">
        <v>46</v>
      </c>
      <c r="C35" s="25"/>
      <c r="D35" s="26"/>
      <c r="E35" s="104">
        <v>10</v>
      </c>
      <c r="F35" s="104">
        <f>SUM(G36:G37)</f>
        <v>20</v>
      </c>
      <c r="G35" s="23"/>
      <c r="H35" s="23">
        <f>SUM(H36:H37)</f>
        <v>0</v>
      </c>
      <c r="I35" s="23"/>
      <c r="J35" s="133">
        <f>10/F35*E35</f>
        <v>5</v>
      </c>
      <c r="K35" s="134"/>
      <c r="N35" s="163"/>
    </row>
    <row r="36" s="1" customFormat="true" ht="30" customHeight="true" spans="1:14">
      <c r="A36" s="64"/>
      <c r="B36" s="169" t="s">
        <v>83</v>
      </c>
      <c r="C36" s="170"/>
      <c r="D36" s="61"/>
      <c r="E36" s="120"/>
      <c r="F36" s="120"/>
      <c r="G36" s="64">
        <v>10</v>
      </c>
      <c r="H36" s="172"/>
      <c r="I36" s="64"/>
      <c r="J36" s="150"/>
      <c r="K36" s="137"/>
      <c r="N36" s="164"/>
    </row>
    <row r="37" s="1" customFormat="true" ht="15" customHeight="true" spans="1:11">
      <c r="A37" s="68"/>
      <c r="B37" s="69" t="s">
        <v>48</v>
      </c>
      <c r="C37" s="70"/>
      <c r="D37" s="71"/>
      <c r="E37" s="123"/>
      <c r="F37" s="123"/>
      <c r="G37" s="68">
        <v>10</v>
      </c>
      <c r="H37" s="188"/>
      <c r="I37" s="68"/>
      <c r="J37" s="151"/>
      <c r="K37" s="137"/>
    </row>
    <row r="38" ht="24.95" customHeight="true" spans="1:13">
      <c r="A38" s="31">
        <f>A35+1</f>
        <v>9</v>
      </c>
      <c r="B38" s="24" t="s">
        <v>49</v>
      </c>
      <c r="C38" s="25"/>
      <c r="D38" s="26"/>
      <c r="E38" s="104">
        <v>10</v>
      </c>
      <c r="F38" s="104">
        <f>SUM(G39:G40)</f>
        <v>10</v>
      </c>
      <c r="G38" s="23"/>
      <c r="H38" s="23">
        <f>SUM(H39:H40)</f>
        <v>0</v>
      </c>
      <c r="I38" s="23"/>
      <c r="J38" s="133">
        <f>G38/F38*E38</f>
        <v>0</v>
      </c>
      <c r="K38" s="134"/>
      <c r="L38" s="146"/>
      <c r="M38" s="146"/>
    </row>
    <row r="39" s="1" customFormat="true" ht="45" customHeight="true" spans="1:12">
      <c r="A39" s="39"/>
      <c r="B39" s="36" t="s">
        <v>50</v>
      </c>
      <c r="C39" s="37"/>
      <c r="D39" s="166"/>
      <c r="E39" s="182"/>
      <c r="F39" s="182"/>
      <c r="G39" s="108">
        <v>5</v>
      </c>
      <c r="H39" s="183"/>
      <c r="I39" s="197"/>
      <c r="J39" s="198"/>
      <c r="K39" s="137"/>
      <c r="L39" s="199"/>
    </row>
    <row r="40" s="1" customFormat="true" ht="33" customHeight="true" spans="1:12">
      <c r="A40" s="39"/>
      <c r="B40" s="40" t="s">
        <v>51</v>
      </c>
      <c r="C40" s="41"/>
      <c r="D40" s="42"/>
      <c r="E40" s="110"/>
      <c r="F40" s="110"/>
      <c r="G40" s="111">
        <v>5</v>
      </c>
      <c r="H40" s="189"/>
      <c r="I40" s="142"/>
      <c r="J40" s="202"/>
      <c r="K40" s="137"/>
      <c r="L40" s="199"/>
    </row>
    <row r="41" ht="24.95" customHeight="true" spans="1:13">
      <c r="A41" s="31">
        <f>A38+1</f>
        <v>10</v>
      </c>
      <c r="B41" s="24" t="s">
        <v>52</v>
      </c>
      <c r="C41" s="25"/>
      <c r="D41" s="26"/>
      <c r="E41" s="104">
        <v>5</v>
      </c>
      <c r="F41" s="104">
        <f>SUM(G42:G43)</f>
        <v>5</v>
      </c>
      <c r="G41" s="23"/>
      <c r="H41" s="23">
        <f>SUM(H42:H43)</f>
        <v>0</v>
      </c>
      <c r="I41" s="23"/>
      <c r="J41" s="133">
        <f>5/F41*E41</f>
        <v>5</v>
      </c>
      <c r="K41" s="134"/>
      <c r="L41" s="146"/>
      <c r="M41" s="146"/>
    </row>
    <row r="42" s="1" customFormat="true" ht="114" customHeight="true" spans="1:15">
      <c r="A42" s="43"/>
      <c r="B42" s="44" t="s">
        <v>53</v>
      </c>
      <c r="C42" s="45"/>
      <c r="D42" s="46"/>
      <c r="E42" s="122"/>
      <c r="F42" s="122"/>
      <c r="G42" s="109">
        <v>3</v>
      </c>
      <c r="H42" s="190"/>
      <c r="I42" s="109"/>
      <c r="J42" s="155"/>
      <c r="K42" s="156"/>
      <c r="L42" s="154"/>
      <c r="M42" s="154"/>
      <c r="N42" s="165"/>
      <c r="O42" s="165"/>
    </row>
    <row r="43" s="1" customFormat="true" ht="60" customHeight="true" spans="1:15">
      <c r="A43" s="64"/>
      <c r="B43" s="80" t="s">
        <v>54</v>
      </c>
      <c r="C43" s="81"/>
      <c r="D43" s="61"/>
      <c r="E43" s="127"/>
      <c r="F43" s="127"/>
      <c r="G43" s="121">
        <v>2</v>
      </c>
      <c r="H43" s="186"/>
      <c r="I43" s="121"/>
      <c r="J43" s="157"/>
      <c r="K43" s="156"/>
      <c r="L43" s="154"/>
      <c r="M43" s="154"/>
      <c r="N43" s="165"/>
      <c r="O43" s="165"/>
    </row>
    <row r="44" ht="24.95" customHeight="true" spans="1:13">
      <c r="A44" s="31">
        <f>A41+1</f>
        <v>11</v>
      </c>
      <c r="B44" s="24" t="s">
        <v>55</v>
      </c>
      <c r="C44" s="25"/>
      <c r="D44" s="26"/>
      <c r="E44" s="104">
        <v>5</v>
      </c>
      <c r="F44" s="104">
        <f>SUM(G45:G46)</f>
        <v>10</v>
      </c>
      <c r="G44" s="23"/>
      <c r="H44" s="23">
        <f>SUM(H46)</f>
        <v>0</v>
      </c>
      <c r="I44" s="23"/>
      <c r="J44" s="133">
        <f>2.5/F44*E44</f>
        <v>1.25</v>
      </c>
      <c r="K44" s="134"/>
      <c r="L44" s="146"/>
      <c r="M44" s="146"/>
    </row>
    <row r="45" s="1" customFormat="true" ht="171.75" customHeight="true" spans="1:15">
      <c r="A45" s="43"/>
      <c r="B45" s="28" t="s">
        <v>56</v>
      </c>
      <c r="C45" s="29"/>
      <c r="D45" s="46"/>
      <c r="E45" s="122"/>
      <c r="F45" s="122"/>
      <c r="G45" s="109">
        <v>5</v>
      </c>
      <c r="H45" s="190"/>
      <c r="I45" s="109"/>
      <c r="J45" s="155"/>
      <c r="K45" s="156"/>
      <c r="L45" s="154"/>
      <c r="M45" s="154"/>
      <c r="N45" s="165"/>
      <c r="O45" s="165"/>
    </row>
    <row r="46" s="1" customFormat="true" ht="63" customHeight="true" spans="1:15">
      <c r="A46" s="76"/>
      <c r="B46" s="77" t="s">
        <v>57</v>
      </c>
      <c r="C46" s="78"/>
      <c r="D46" s="79"/>
      <c r="E46" s="126"/>
      <c r="F46" s="126"/>
      <c r="G46" s="111">
        <v>5</v>
      </c>
      <c r="H46" s="189"/>
      <c r="I46" s="111"/>
      <c r="J46" s="153"/>
      <c r="K46" s="156"/>
      <c r="L46" s="154"/>
      <c r="M46" s="154"/>
      <c r="N46" s="165"/>
      <c r="O46" s="165"/>
    </row>
    <row r="47" ht="24.95" customHeight="true" spans="1:13">
      <c r="A47" s="31">
        <f>A44+1</f>
        <v>12</v>
      </c>
      <c r="B47" s="24" t="s">
        <v>58</v>
      </c>
      <c r="C47" s="25"/>
      <c r="D47" s="26"/>
      <c r="E47" s="104">
        <v>10</v>
      </c>
      <c r="F47" s="104">
        <f>G48</f>
        <v>15</v>
      </c>
      <c r="G47" s="23"/>
      <c r="H47" s="23">
        <f>SUM(H48:H48)</f>
        <v>0</v>
      </c>
      <c r="I47" s="23"/>
      <c r="J47" s="133">
        <f>4/F47*E47</f>
        <v>2.66666666666667</v>
      </c>
      <c r="K47" s="134"/>
      <c r="L47" s="146"/>
      <c r="M47" s="146"/>
    </row>
    <row r="48" s="1" customFormat="true" ht="247.5" customHeight="true" spans="1:13">
      <c r="A48" s="76"/>
      <c r="B48" s="174"/>
      <c r="C48" s="175"/>
      <c r="D48" s="79"/>
      <c r="E48" s="126"/>
      <c r="F48" s="126"/>
      <c r="G48" s="109">
        <v>15</v>
      </c>
      <c r="H48" s="190"/>
      <c r="I48" s="111"/>
      <c r="J48" s="153"/>
      <c r="K48" s="137"/>
      <c r="L48" s="154"/>
      <c r="M48" s="154"/>
    </row>
    <row r="49" ht="24.95" customHeight="true" spans="1:11">
      <c r="A49" s="31">
        <f>A47+1</f>
        <v>13</v>
      </c>
      <c r="B49" s="24" t="s">
        <v>59</v>
      </c>
      <c r="C49" s="25"/>
      <c r="D49" s="26"/>
      <c r="E49" s="104">
        <v>10</v>
      </c>
      <c r="F49" s="104">
        <f>G50</f>
        <v>15</v>
      </c>
      <c r="G49" s="23"/>
      <c r="H49" s="23">
        <f>SUM(H50:H50)</f>
        <v>0</v>
      </c>
      <c r="I49" s="23"/>
      <c r="J49" s="133">
        <f>10/F49*E49</f>
        <v>6.66666666666667</v>
      </c>
      <c r="K49" s="134"/>
    </row>
    <row r="50" s="1" customFormat="true" ht="75" customHeight="true" spans="1:11">
      <c r="A50" s="64"/>
      <c r="B50" s="80" t="s">
        <v>91</v>
      </c>
      <c r="C50" s="81"/>
      <c r="D50" s="79"/>
      <c r="E50" s="126"/>
      <c r="F50" s="126"/>
      <c r="G50" s="111">
        <v>15</v>
      </c>
      <c r="H50" s="189"/>
      <c r="I50" s="111"/>
      <c r="J50" s="153"/>
      <c r="K50" s="137"/>
    </row>
    <row r="51" ht="24.95" customHeight="true" spans="1:11">
      <c r="A51" s="31">
        <f>A49+1</f>
        <v>14</v>
      </c>
      <c r="B51" s="24" t="s">
        <v>61</v>
      </c>
      <c r="C51" s="25"/>
      <c r="D51" s="26"/>
      <c r="E51" s="104">
        <v>2</v>
      </c>
      <c r="F51" s="104">
        <f>G52</f>
        <v>3</v>
      </c>
      <c r="G51" s="23"/>
      <c r="H51" s="23">
        <f>SUM(H52)</f>
        <v>0</v>
      </c>
      <c r="I51" s="23"/>
      <c r="J51" s="133">
        <f>10/F51*E51</f>
        <v>6.66666666666667</v>
      </c>
      <c r="K51" s="134"/>
    </row>
    <row r="52" s="1" customFormat="true" ht="130.5" customHeight="true" spans="1:11">
      <c r="A52" s="64"/>
      <c r="B52" s="167" t="s">
        <v>92</v>
      </c>
      <c r="C52" s="168"/>
      <c r="D52" s="61"/>
      <c r="E52" s="127"/>
      <c r="F52" s="127"/>
      <c r="G52" s="121">
        <v>3</v>
      </c>
      <c r="H52" s="186"/>
      <c r="I52" s="121"/>
      <c r="J52" s="157"/>
      <c r="K52" s="137"/>
    </row>
    <row r="53" ht="24.95" customHeight="true" spans="1:11">
      <c r="A53" s="31">
        <f>A51+1</f>
        <v>15</v>
      </c>
      <c r="B53" s="24" t="s">
        <v>63</v>
      </c>
      <c r="C53" s="25"/>
      <c r="D53" s="26"/>
      <c r="E53" s="104">
        <v>1</v>
      </c>
      <c r="F53" s="104">
        <f>SUM(G54:G55)</f>
        <v>2</v>
      </c>
      <c r="G53" s="23"/>
      <c r="H53" s="23">
        <f>SUM(H54:H55)</f>
        <v>0</v>
      </c>
      <c r="I53" s="23"/>
      <c r="J53" s="133">
        <f>3/F53*E53</f>
        <v>1.5</v>
      </c>
      <c r="K53" s="134"/>
    </row>
    <row r="54" ht="45" customHeight="true" spans="1:11">
      <c r="A54" s="27"/>
      <c r="B54" s="44" t="s">
        <v>86</v>
      </c>
      <c r="C54" s="45"/>
      <c r="D54" s="30"/>
      <c r="E54" s="120"/>
      <c r="F54" s="120"/>
      <c r="G54" s="106">
        <v>1</v>
      </c>
      <c r="H54" s="62"/>
      <c r="I54" s="27"/>
      <c r="J54" s="27"/>
      <c r="K54" s="134"/>
    </row>
    <row r="55" ht="15" customHeight="true" spans="1:11">
      <c r="A55" s="176"/>
      <c r="B55" s="177" t="s">
        <v>87</v>
      </c>
      <c r="C55" s="178"/>
      <c r="D55" s="179"/>
      <c r="E55" s="191"/>
      <c r="F55" s="192"/>
      <c r="G55" s="108">
        <v>1</v>
      </c>
      <c r="H55" s="193"/>
      <c r="I55" s="203"/>
      <c r="J55" s="203"/>
      <c r="K55" s="134"/>
    </row>
    <row r="56" ht="35.25" customHeight="true" spans="1:12">
      <c r="A56" s="95"/>
      <c r="B56" s="13"/>
      <c r="C56" s="13"/>
      <c r="D56" s="180" t="s">
        <v>66</v>
      </c>
      <c r="E56" s="194">
        <f>SUM(E18:E55)</f>
        <v>100</v>
      </c>
      <c r="F56" s="129">
        <f>SUM(F18:F55)</f>
        <v>135</v>
      </c>
      <c r="G56" s="129">
        <f>SUM(G18:G55)</f>
        <v>135</v>
      </c>
      <c r="H56" s="129">
        <f>SUM(H18:H55)</f>
        <v>0</v>
      </c>
      <c r="I56" s="129"/>
      <c r="J56" s="160" t="e">
        <f>SUM(J18:J55)</f>
        <v>#DIV/0!</v>
      </c>
      <c r="K56" s="134"/>
      <c r="L56" s="195"/>
    </row>
    <row r="57" ht="18.4" spans="1:12">
      <c r="A57" s="90"/>
      <c r="B57" s="90"/>
      <c r="C57" s="90"/>
      <c r="D57" s="90"/>
      <c r="E57" s="95"/>
      <c r="F57" s="95"/>
      <c r="G57" s="13"/>
      <c r="H57" s="13"/>
      <c r="I57" s="13"/>
      <c r="J57" s="13"/>
      <c r="K57" s="134"/>
      <c r="L57" s="195"/>
    </row>
    <row r="58" ht="18.75" customHeight="true" spans="1:10">
      <c r="A58" s="90" t="s">
        <v>67</v>
      </c>
      <c r="B58" s="13"/>
      <c r="C58" s="13"/>
      <c r="D58" s="13"/>
      <c r="E58" s="13"/>
      <c r="F58" s="13"/>
      <c r="G58" s="13"/>
      <c r="H58" s="13"/>
      <c r="I58" s="13"/>
      <c r="J58" s="13"/>
    </row>
    <row r="59" ht="19.5" customHeight="true" spans="1:10">
      <c r="A59" s="91"/>
      <c r="B59" s="91"/>
      <c r="C59" s="92"/>
      <c r="D59" s="91"/>
      <c r="E59" s="91"/>
      <c r="F59" s="13"/>
      <c r="G59" s="13"/>
      <c r="H59" s="13"/>
      <c r="I59" s="13"/>
      <c r="J59" s="13"/>
    </row>
    <row r="60" ht="18.4" spans="1:10">
      <c r="A60" s="91"/>
      <c r="B60" s="91"/>
      <c r="C60" s="90"/>
      <c r="D60" s="91"/>
      <c r="E60" s="91"/>
      <c r="F60" s="13"/>
      <c r="G60" s="13"/>
      <c r="H60" s="13"/>
      <c r="I60" s="13"/>
      <c r="J60" s="13"/>
    </row>
  </sheetData>
  <mergeCells count="29">
    <mergeCell ref="F16:J16"/>
    <mergeCell ref="B19:C19"/>
    <mergeCell ref="L19:M19"/>
    <mergeCell ref="B21:C21"/>
    <mergeCell ref="B22:C22"/>
    <mergeCell ref="B24:C24"/>
    <mergeCell ref="B26:C26"/>
    <mergeCell ref="B28:C28"/>
    <mergeCell ref="B29:C29"/>
    <mergeCell ref="B31:C31"/>
    <mergeCell ref="B32:C32"/>
    <mergeCell ref="B34:C34"/>
    <mergeCell ref="B36:C36"/>
    <mergeCell ref="B39:C39"/>
    <mergeCell ref="B40:C40"/>
    <mergeCell ref="B42:C42"/>
    <mergeCell ref="B43:C43"/>
    <mergeCell ref="B45:C45"/>
    <mergeCell ref="B46:C46"/>
    <mergeCell ref="B48:C48"/>
    <mergeCell ref="B50:C50"/>
    <mergeCell ref="B52:C52"/>
    <mergeCell ref="B54:C54"/>
    <mergeCell ref="B55:C55"/>
    <mergeCell ref="A16:A17"/>
    <mergeCell ref="D16:D17"/>
    <mergeCell ref="E16:E17"/>
    <mergeCell ref="B16:C17"/>
    <mergeCell ref="A59:B60"/>
  </mergeCells>
  <pageMargins left="0.7" right="0.3" top="0.5" bottom="0.5" header="0.3" footer="0.3"/>
  <pageSetup paperSize="9" scale="58" orientation="portrait"/>
  <headerFooter/>
  <rowBreaks count="1" manualBreakCount="1">
    <brk id="40" max="8" man="1"/>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33CC33"/>
  </sheetPr>
  <dimension ref="A1:O61"/>
  <sheetViews>
    <sheetView view="pageBreakPreview" zoomScale="80" zoomScaleNormal="84" zoomScaleSheetLayoutView="80" topLeftCell="A50" workbookViewId="0">
      <selection activeCell="F62" sqref="F62"/>
    </sheetView>
  </sheetViews>
  <sheetFormatPr defaultColWidth="9" defaultRowHeight="14.2"/>
  <cols>
    <col min="1" max="1" width="4.14179104477612" style="3" customWidth="true"/>
    <col min="2" max="2" width="25.8582089552239" style="3" customWidth="true"/>
    <col min="3" max="3" width="69.5671641791045" style="3" customWidth="true"/>
    <col min="4" max="4" width="6.85820895522388" style="3" customWidth="true"/>
    <col min="5" max="5" width="11.4253731343284" style="3" customWidth="true"/>
    <col min="6" max="6" width="8" style="3" customWidth="true"/>
    <col min="7" max="7" width="9" style="3" customWidth="true"/>
    <col min="8" max="8" width="7.28358208955224" style="3" customWidth="true"/>
    <col min="9" max="9" width="7.85820895522388" style="3" customWidth="true"/>
    <col min="10" max="10" width="13.2835820895522" style="3" customWidth="true"/>
    <col min="11" max="11" width="9.14179104477612" style="3"/>
    <col min="12" max="12" width="47.5671641791045" style="3" customWidth="true"/>
    <col min="13" max="13" width="9.14179104477612" style="3"/>
    <col min="14" max="14" width="9.14179104477612" style="3" customWidth="true"/>
    <col min="15" max="16384" width="9.14179104477612" style="3"/>
  </cols>
  <sheetData>
    <row r="1" ht="77.25" customHeight="true" spans="1:10">
      <c r="A1" s="4" t="s">
        <v>0</v>
      </c>
      <c r="B1" s="5"/>
      <c r="C1" s="6"/>
      <c r="D1" s="6"/>
      <c r="E1" s="6"/>
      <c r="F1" s="6"/>
      <c r="G1" s="6"/>
      <c r="H1" s="6"/>
      <c r="I1" s="6"/>
      <c r="J1" s="130"/>
    </row>
    <row r="2" ht="21.75" customHeight="true" spans="1:10">
      <c r="A2" s="4"/>
      <c r="B2" s="5"/>
      <c r="C2" s="6"/>
      <c r="D2" s="6"/>
      <c r="E2" s="6"/>
      <c r="F2" s="6"/>
      <c r="G2" s="6"/>
      <c r="H2" s="6"/>
      <c r="I2" s="6"/>
      <c r="J2" s="130"/>
    </row>
    <row r="3" ht="20.1" customHeight="true" spans="1:10">
      <c r="A3" s="7" t="s">
        <v>1</v>
      </c>
      <c r="B3" s="8"/>
      <c r="C3" s="9" t="s">
        <v>2</v>
      </c>
      <c r="D3" s="8" t="s">
        <v>3</v>
      </c>
      <c r="E3" s="9"/>
      <c r="F3" s="9" t="s">
        <v>4</v>
      </c>
      <c r="G3" s="9"/>
      <c r="H3" s="9"/>
      <c r="I3" s="9"/>
      <c r="J3" s="94"/>
    </row>
    <row r="4" ht="20.1" customHeight="true" spans="1:10">
      <c r="A4" s="10" t="s">
        <v>5</v>
      </c>
      <c r="B4" s="11"/>
      <c r="C4" s="12" t="s">
        <v>2</v>
      </c>
      <c r="D4" s="11" t="s">
        <v>6</v>
      </c>
      <c r="E4" s="93"/>
      <c r="F4" s="93" t="s">
        <v>4</v>
      </c>
      <c r="G4" s="93"/>
      <c r="H4" s="93"/>
      <c r="I4" s="93"/>
      <c r="J4" s="131"/>
    </row>
    <row r="5" ht="20.1" customHeight="true" spans="1:10">
      <c r="A5" s="7" t="s">
        <v>7</v>
      </c>
      <c r="B5" s="8"/>
      <c r="C5" s="9" t="s">
        <v>4</v>
      </c>
      <c r="D5" s="8" t="s">
        <v>8</v>
      </c>
      <c r="E5" s="9"/>
      <c r="F5" s="9" t="s">
        <v>4</v>
      </c>
      <c r="G5" s="9"/>
      <c r="H5" s="9"/>
      <c r="I5" s="9"/>
      <c r="J5" s="94"/>
    </row>
    <row r="6" ht="20.1" customHeight="true" spans="1:10">
      <c r="A6" s="8" t="s">
        <v>9</v>
      </c>
      <c r="B6" s="9"/>
      <c r="C6" s="9" t="s">
        <v>2</v>
      </c>
      <c r="D6" s="8" t="s">
        <v>10</v>
      </c>
      <c r="E6" s="9"/>
      <c r="F6" s="9" t="s">
        <v>11</v>
      </c>
      <c r="G6" s="94"/>
      <c r="H6" s="94"/>
      <c r="I6" s="9"/>
      <c r="J6" s="94"/>
    </row>
    <row r="7" ht="9.75" customHeight="true" spans="1:10">
      <c r="A7" s="13"/>
      <c r="B7" s="13"/>
      <c r="C7" s="13"/>
      <c r="D7" s="13"/>
      <c r="E7" s="13"/>
      <c r="F7" s="13"/>
      <c r="G7" s="95"/>
      <c r="H7" s="95"/>
      <c r="I7" s="95"/>
      <c r="J7" s="95"/>
    </row>
    <row r="8" ht="20.05" spans="1:10">
      <c r="A8" s="14" t="s">
        <v>12</v>
      </c>
      <c r="B8" s="13"/>
      <c r="C8" s="13"/>
      <c r="D8" s="13"/>
      <c r="E8" s="13"/>
      <c r="F8" s="13"/>
      <c r="G8" s="95"/>
      <c r="H8" s="95"/>
      <c r="I8" s="95"/>
      <c r="J8" s="95"/>
    </row>
    <row r="9" ht="19.5" customHeight="true" spans="1:10">
      <c r="A9" s="258" t="s">
        <v>13</v>
      </c>
      <c r="B9" s="13"/>
      <c r="C9" s="13"/>
      <c r="D9" s="13"/>
      <c r="E9" s="13"/>
      <c r="F9" s="13"/>
      <c r="G9" s="95"/>
      <c r="H9" s="95"/>
      <c r="I9" s="95"/>
      <c r="J9" s="95"/>
    </row>
    <row r="10" ht="18.4" spans="1:10">
      <c r="A10" s="258" t="s">
        <v>14</v>
      </c>
      <c r="B10" s="13"/>
      <c r="C10" s="13"/>
      <c r="D10" s="13"/>
      <c r="E10" s="13"/>
      <c r="F10" s="13"/>
      <c r="G10" s="95"/>
      <c r="H10" s="95"/>
      <c r="I10" s="95"/>
      <c r="J10" s="95"/>
    </row>
    <row r="11" ht="18.4" spans="1:9">
      <c r="A11" s="258" t="s">
        <v>15</v>
      </c>
      <c r="B11" s="13"/>
      <c r="C11" s="13"/>
      <c r="D11" s="13"/>
      <c r="E11" s="96">
        <f>E57</f>
        <v>100</v>
      </c>
      <c r="F11" s="97">
        <f>F57</f>
        <v>145</v>
      </c>
      <c r="G11" s="97">
        <f>G57</f>
        <v>145</v>
      </c>
      <c r="H11" s="97">
        <f>H57</f>
        <v>0</v>
      </c>
      <c r="I11" s="95"/>
    </row>
    <row r="12" ht="18.4" spans="1:10">
      <c r="A12" s="258" t="s">
        <v>16</v>
      </c>
      <c r="B12" s="13"/>
      <c r="C12" s="13"/>
      <c r="D12" s="13"/>
      <c r="F12" s="13"/>
      <c r="G12" s="95"/>
      <c r="H12" s="95"/>
      <c r="I12" s="95"/>
      <c r="J12" s="95"/>
    </row>
    <row r="13" ht="18.4" spans="1:10">
      <c r="A13" s="258" t="s">
        <v>17</v>
      </c>
      <c r="B13" s="13"/>
      <c r="C13" s="13"/>
      <c r="D13" s="13"/>
      <c r="E13" s="13"/>
      <c r="F13" s="13"/>
      <c r="G13" s="95"/>
      <c r="H13" s="95"/>
      <c r="I13" s="95"/>
      <c r="J13" s="95"/>
    </row>
    <row r="14" ht="18.4" spans="1:10">
      <c r="A14" s="258" t="s">
        <v>18</v>
      </c>
      <c r="B14" s="13"/>
      <c r="C14" s="13"/>
      <c r="D14" s="13"/>
      <c r="E14" s="13"/>
      <c r="F14" s="13"/>
      <c r="G14" s="95"/>
      <c r="H14" s="95"/>
      <c r="I14" s="95"/>
      <c r="J14" s="95"/>
    </row>
    <row r="15" ht="12.75" customHeight="true" spans="1:10">
      <c r="A15" s="13"/>
      <c r="B15" s="13"/>
      <c r="C15" s="13"/>
      <c r="D15" s="13"/>
      <c r="E15" s="13"/>
      <c r="F15" s="13"/>
      <c r="G15" s="95"/>
      <c r="H15" s="95"/>
      <c r="I15" s="95"/>
      <c r="J15" s="95"/>
    </row>
    <row r="16" ht="19.5" customHeight="true" spans="1:14">
      <c r="A16" s="15" t="s">
        <v>19</v>
      </c>
      <c r="B16" s="16" t="s">
        <v>20</v>
      </c>
      <c r="C16" s="17"/>
      <c r="D16" s="18" t="s">
        <v>21</v>
      </c>
      <c r="E16" s="98" t="s">
        <v>22</v>
      </c>
      <c r="F16" s="99" t="s">
        <v>23</v>
      </c>
      <c r="G16" s="100"/>
      <c r="H16" s="100"/>
      <c r="I16" s="100"/>
      <c r="J16" s="132"/>
      <c r="N16" s="161"/>
    </row>
    <row r="17" ht="30.75" customHeight="true" spans="1:14">
      <c r="A17" s="19"/>
      <c r="B17" s="20"/>
      <c r="C17" s="21"/>
      <c r="D17" s="22"/>
      <c r="E17" s="101"/>
      <c r="F17" s="102" t="s">
        <v>24</v>
      </c>
      <c r="G17" s="103" t="s">
        <v>25</v>
      </c>
      <c r="H17" s="103" t="s">
        <v>26</v>
      </c>
      <c r="I17" s="103" t="s">
        <v>27</v>
      </c>
      <c r="J17" s="103" t="s">
        <v>28</v>
      </c>
      <c r="N17" s="161"/>
    </row>
    <row r="18" ht="30" customHeight="true" spans="1:12">
      <c r="A18" s="23">
        <v>1</v>
      </c>
      <c r="B18" s="24" t="s">
        <v>29</v>
      </c>
      <c r="C18" s="25"/>
      <c r="D18" s="26"/>
      <c r="E18" s="104">
        <f>'Pipa  (PP)'!E18</f>
        <v>2</v>
      </c>
      <c r="F18" s="104">
        <f>G19</f>
        <v>5</v>
      </c>
      <c r="G18" s="31"/>
      <c r="H18" s="23">
        <f>SUM(H19)</f>
        <v>0</v>
      </c>
      <c r="I18" s="31"/>
      <c r="J18" s="133">
        <f>H18/F18*E18</f>
        <v>0</v>
      </c>
      <c r="K18" s="134"/>
      <c r="L18" s="135"/>
    </row>
    <row r="19" s="1" customFormat="true" ht="206.25" customHeight="true" spans="1:13">
      <c r="A19" s="27"/>
      <c r="B19" s="28" t="str">
        <f>'Pipa  (PP)'!B19:C19</f>
        <v>Produk harus memiliki identitas sebagai informasi produk yang ditetapkan dalam Technical Data Sheet (TDS) atau Lembar data keamanan bahan/ MSDS, yaitu:
- Nama  dan jenis produk
- Nama perusahaan/importir dan alamat yang jelas pembuat produk.
- Data komponen
- Data fisik.
- Data bahaya kebakaran dan ledakan
- Data reaktifitas
- Informasi bahaya terhadap kesehatan.
- Prosedur darurat dan pertololongan pertama
- Informasi penanganan khusus
- Proesdur tumpahan, kebocoran, dan pembuangan
- Informasi tindakan penegahan khusus
- Informasi lain-lain</v>
      </c>
      <c r="C19" s="29"/>
      <c r="D19" s="30"/>
      <c r="E19" s="105"/>
      <c r="F19" s="105"/>
      <c r="G19" s="106">
        <f>'Pipa  (PP)'!G19</f>
        <v>5</v>
      </c>
      <c r="H19" s="106"/>
      <c r="I19" s="27"/>
      <c r="J19" s="136"/>
      <c r="K19" s="137"/>
      <c r="L19" s="138"/>
      <c r="M19" s="138"/>
    </row>
    <row r="20" ht="30" customHeight="true" spans="1:12">
      <c r="A20" s="31">
        <f>A18+1</f>
        <v>2</v>
      </c>
      <c r="B20" s="32" t="s">
        <v>31</v>
      </c>
      <c r="C20" s="33"/>
      <c r="D20" s="34"/>
      <c r="E20" s="104">
        <f>'Pipa  (PP)'!E20</f>
        <v>5</v>
      </c>
      <c r="F20" s="104">
        <f>SUM(G21:G22)</f>
        <v>5</v>
      </c>
      <c r="G20" s="23"/>
      <c r="H20" s="23">
        <f>SUM(H21:H22)</f>
        <v>0</v>
      </c>
      <c r="I20" s="23"/>
      <c r="J20" s="133">
        <f>H20/F20*E20</f>
        <v>0</v>
      </c>
      <c r="K20" s="134"/>
      <c r="L20" s="135"/>
    </row>
    <row r="21" s="1" customFormat="true" ht="15" customHeight="true" spans="1:12">
      <c r="A21" s="35"/>
      <c r="B21" s="259" t="str">
        <f>'Pipa  (PP)'!B21:C21</f>
        <v>Semua bahan baku produk mempunyai identitas yang jelas dan memiliki dokumen pendukung</v>
      </c>
      <c r="C21" s="37"/>
      <c r="D21" s="38"/>
      <c r="E21" s="107"/>
      <c r="F21" s="107"/>
      <c r="G21" s="108">
        <v>2</v>
      </c>
      <c r="H21" s="109"/>
      <c r="I21" s="139"/>
      <c r="J21" s="140"/>
      <c r="K21" s="137"/>
      <c r="L21" s="141"/>
    </row>
    <row r="22" s="1" customFormat="true" ht="75" customHeight="true" spans="1:12">
      <c r="A22" s="39"/>
      <c r="B22" s="260" t="str">
        <f>'Pipa  (PP)'!B22:C22</f>
        <v>Bahan pipa adalah polipropilena (PP) harus sesuai dengan SNI ISO 15874-2 dan SNI ISO15874-3, yang dapat diaplikasikan untuk 3 tipe, 
- Polipropilene homopolimer :  PP-H (tipe 1)
- Polipropilene blok  :  PP-B (tipe 2)
- Polipropilene random  :  PP-R (tipe 3)</v>
      </c>
      <c r="C22" s="41"/>
      <c r="D22" s="42"/>
      <c r="E22" s="110"/>
      <c r="F22" s="110"/>
      <c r="G22" s="108">
        <v>3</v>
      </c>
      <c r="H22" s="111"/>
      <c r="I22" s="142"/>
      <c r="J22" s="143"/>
      <c r="K22" s="137"/>
      <c r="L22" s="141"/>
    </row>
    <row r="23" ht="24.95" customHeight="true" spans="1:11">
      <c r="A23" s="31">
        <f>A20+1</f>
        <v>3</v>
      </c>
      <c r="B23" s="24" t="s">
        <v>35</v>
      </c>
      <c r="C23" s="25"/>
      <c r="D23" s="26"/>
      <c r="E23" s="104">
        <f>'Pipa  (PP)'!E23</f>
        <v>10</v>
      </c>
      <c r="F23" s="104">
        <f>G24</f>
        <v>10</v>
      </c>
      <c r="G23" s="112"/>
      <c r="H23" s="23">
        <f>SUM(H24)</f>
        <v>0</v>
      </c>
      <c r="I23" s="112"/>
      <c r="J23" s="133">
        <f>10/F23*E23</f>
        <v>10</v>
      </c>
      <c r="K23" s="134"/>
    </row>
    <row r="24" s="1" customFormat="true" ht="30.75" customHeight="true" spans="1:11">
      <c r="A24" s="43"/>
      <c r="B24" s="44" t="str">
        <f>'Pipa  (PP)'!B24:C24</f>
        <v>Produk harus memiliki kualitas yang baik dan memenuhi syarat mutu Standar Nasional Indonesia (SNI) produk atau standar lain yang berlaku. </v>
      </c>
      <c r="C24" s="45"/>
      <c r="D24" s="46"/>
      <c r="E24" s="113"/>
      <c r="F24" s="113"/>
      <c r="G24" s="109">
        <f>'Pipa  (PP)'!G24</f>
        <v>10</v>
      </c>
      <c r="H24" s="43"/>
      <c r="I24" s="43"/>
      <c r="J24" s="144"/>
      <c r="K24" s="137"/>
    </row>
    <row r="25" ht="24.95" customHeight="true" spans="1:15">
      <c r="A25" s="31">
        <f>A23+1</f>
        <v>4</v>
      </c>
      <c r="B25" s="24" t="s">
        <v>37</v>
      </c>
      <c r="C25" s="25"/>
      <c r="D25" s="26"/>
      <c r="E25" s="104">
        <v>5</v>
      </c>
      <c r="F25" s="104">
        <f>G26</f>
        <v>10</v>
      </c>
      <c r="G25" s="112"/>
      <c r="H25" s="23">
        <f>SUM(H26:H26)</f>
        <v>0</v>
      </c>
      <c r="I25" s="112"/>
      <c r="J25" s="133">
        <f>5/F25*E25</f>
        <v>2.5</v>
      </c>
      <c r="K25" s="145"/>
      <c r="L25" s="146"/>
      <c r="M25" s="146"/>
      <c r="N25" s="162"/>
      <c r="O25" s="162"/>
    </row>
    <row r="26" s="1" customFormat="true" ht="30" customHeight="true" spans="1:11">
      <c r="A26" s="47"/>
      <c r="B26" s="48" t="str">
        <f>'Pipa  (PP)'!B26:C26</f>
        <v>Kemasan produk harus memenuhi persyaratan ramah lingkungan, yaitu kemasan harus dapat didaur ulang dan terurai dengan baik.</v>
      </c>
      <c r="C26" s="49"/>
      <c r="D26" s="50"/>
      <c r="E26" s="114"/>
      <c r="F26" s="114"/>
      <c r="G26" s="115">
        <v>10</v>
      </c>
      <c r="H26" s="115"/>
      <c r="I26" s="115"/>
      <c r="J26" s="147"/>
      <c r="K26" s="137"/>
    </row>
    <row r="27" ht="24.95" customHeight="true" spans="1:11">
      <c r="A27" s="51">
        <f>A25+1</f>
        <v>5</v>
      </c>
      <c r="B27" s="52" t="s">
        <v>39</v>
      </c>
      <c r="C27" s="53"/>
      <c r="D27" s="54"/>
      <c r="E27" s="116">
        <f>'Pipa  (PP)'!E27</f>
        <v>10</v>
      </c>
      <c r="F27" s="116">
        <f>G28</f>
        <v>10</v>
      </c>
      <c r="G27" s="117"/>
      <c r="H27" s="117">
        <f>SUM(H28)</f>
        <v>0</v>
      </c>
      <c r="I27" s="117"/>
      <c r="J27" s="148">
        <f>0/F27*E27</f>
        <v>0</v>
      </c>
      <c r="K27" s="134"/>
    </row>
    <row r="28" s="1" customFormat="true" ht="36" customHeight="true" spans="1:11">
      <c r="A28" s="55"/>
      <c r="B28" s="56" t="s">
        <v>93</v>
      </c>
      <c r="C28" s="57"/>
      <c r="D28" s="58"/>
      <c r="E28" s="118"/>
      <c r="F28" s="118"/>
      <c r="G28" s="119">
        <f>'Pipa  (PP)'!G28</f>
        <v>10</v>
      </c>
      <c r="H28" s="119"/>
      <c r="I28" s="62"/>
      <c r="J28" s="149"/>
      <c r="K28" s="137"/>
    </row>
    <row r="29" s="1" customFormat="true" ht="45" customHeight="true" spans="1:11">
      <c r="A29" s="39"/>
      <c r="B29" s="59" t="str">
        <f>'Pipa  (PP)'!B29:C29</f>
        <v>Jika data konsumsi energi tidak tersedia secara spesifik, maka penilaian konsumsi energi selama proses produksi dapat dilakukan dengan melihat program kerja efisiensi penggunaan energi.  Target  efisiensi adalah 1-10%. </v>
      </c>
      <c r="C29" s="60"/>
      <c r="D29" s="61"/>
      <c r="E29" s="120"/>
      <c r="F29" s="120"/>
      <c r="G29" s="121"/>
      <c r="H29" s="121"/>
      <c r="I29" s="64"/>
      <c r="J29" s="150"/>
      <c r="K29" s="137"/>
    </row>
    <row r="30" ht="24.95" customHeight="true" spans="1:11">
      <c r="A30" s="31">
        <f>A27+1</f>
        <v>6</v>
      </c>
      <c r="B30" s="24" t="s">
        <v>41</v>
      </c>
      <c r="C30" s="25"/>
      <c r="D30" s="26"/>
      <c r="E30" s="104">
        <f>'Pipa  (PP)'!E30</f>
        <v>10</v>
      </c>
      <c r="F30" s="104">
        <f>G31</f>
        <v>10</v>
      </c>
      <c r="G30" s="23"/>
      <c r="H30" s="23">
        <f>SUM(H31)</f>
        <v>0</v>
      </c>
      <c r="I30" s="23"/>
      <c r="J30" s="133">
        <f>0/F30*E30</f>
        <v>0</v>
      </c>
      <c r="K30" s="134"/>
    </row>
    <row r="31" s="1" customFormat="true" ht="31.5" customHeight="true" spans="1:11">
      <c r="A31" s="62"/>
      <c r="B31" s="56" t="s">
        <v>90</v>
      </c>
      <c r="C31" s="57"/>
      <c r="D31" s="63"/>
      <c r="E31" s="118"/>
      <c r="F31" s="118"/>
      <c r="G31" s="119">
        <f>'Pipa  (PP)'!G31</f>
        <v>10</v>
      </c>
      <c r="H31" s="119"/>
      <c r="I31" s="62"/>
      <c r="J31" s="149"/>
      <c r="K31" s="137"/>
    </row>
    <row r="32" s="1" customFormat="true" ht="42" customHeight="true" spans="1:11">
      <c r="A32" s="64"/>
      <c r="B32" s="65" t="str">
        <f>'Pipa  (PP)'!B32:C32</f>
        <v>Jika data konsumsi energi tidak tersedia secara spesifik, maka penilaian konsumsi air selama proses produksi dapat dilakukan dengan melihat program kerja efisiensi penggunaan air dalam produksi.  Target  efisiensi adalah 1-10%. </v>
      </c>
      <c r="C32" s="66"/>
      <c r="D32" s="67"/>
      <c r="E32" s="120"/>
      <c r="F32" s="120"/>
      <c r="G32" s="121"/>
      <c r="H32" s="121"/>
      <c r="I32" s="64"/>
      <c r="J32" s="150"/>
      <c r="K32" s="137"/>
    </row>
    <row r="33" ht="24.95" customHeight="true" spans="1:11">
      <c r="A33" s="31">
        <f>A30+1</f>
        <v>7</v>
      </c>
      <c r="B33" s="24" t="s">
        <v>43</v>
      </c>
      <c r="C33" s="25"/>
      <c r="D33" s="26"/>
      <c r="E33" s="104">
        <f>'Pipa  (PP)'!E33</f>
        <v>10</v>
      </c>
      <c r="F33" s="104">
        <f>G34</f>
        <v>15</v>
      </c>
      <c r="G33" s="23"/>
      <c r="H33" s="23">
        <f>SUM(H34:H34)</f>
        <v>0</v>
      </c>
      <c r="I33" s="23"/>
      <c r="J33" s="133">
        <f>G33/F33*E33</f>
        <v>0</v>
      </c>
      <c r="K33" s="134"/>
    </row>
    <row r="34" s="2" customFormat="true" ht="20.1" customHeight="true" spans="1:11">
      <c r="A34" s="43"/>
      <c r="B34" s="44" t="str">
        <f>'Pipa  (PP)'!B34:C34</f>
        <v>Produk tidak boleh mengandung logam berat Pb, Cd setelah melalui ekstraksi</v>
      </c>
      <c r="C34" s="45"/>
      <c r="D34" s="46"/>
      <c r="E34" s="122"/>
      <c r="F34" s="122"/>
      <c r="G34" s="43">
        <f>'Pipa  (PP)'!G34</f>
        <v>15</v>
      </c>
      <c r="H34" s="43"/>
      <c r="I34" s="43"/>
      <c r="J34" s="144"/>
      <c r="K34" s="137"/>
    </row>
    <row r="35" ht="24.95" customHeight="true" spans="1:14">
      <c r="A35" s="31">
        <f>A33+1</f>
        <v>8</v>
      </c>
      <c r="B35" s="24" t="s">
        <v>46</v>
      </c>
      <c r="C35" s="25"/>
      <c r="D35" s="26"/>
      <c r="E35" s="104">
        <f>'Pipa  (PP)'!E35</f>
        <v>10</v>
      </c>
      <c r="F35" s="104">
        <f>SUM(G36:G37)</f>
        <v>20</v>
      </c>
      <c r="G35" s="23"/>
      <c r="H35" s="23">
        <f>SUM(H36:H37)</f>
        <v>0</v>
      </c>
      <c r="I35" s="23"/>
      <c r="J35" s="133">
        <f>10/F35*E35</f>
        <v>5</v>
      </c>
      <c r="K35" s="134"/>
      <c r="N35" s="163"/>
    </row>
    <row r="36" s="1" customFormat="true" ht="30" customHeight="true" spans="1:14">
      <c r="A36" s="64"/>
      <c r="B36" s="28" t="str">
        <f>'Pipa  (PP)'!B36:C36</f>
        <v>Produsen menerapkan sistim manajemen lingkungan yang baik yang mengacu ke ISO 14001 atau produsen telah menerapkan UKL dan UPL.</v>
      </c>
      <c r="C36" s="29"/>
      <c r="D36" s="46"/>
      <c r="E36" s="113"/>
      <c r="F36" s="113"/>
      <c r="G36" s="43">
        <f>'Pipa  (PP)'!G36</f>
        <v>10</v>
      </c>
      <c r="H36" s="43"/>
      <c r="I36" s="43"/>
      <c r="J36" s="144"/>
      <c r="K36" s="137"/>
      <c r="N36" s="164"/>
    </row>
    <row r="37" s="1" customFormat="true" ht="15" customHeight="true" spans="1:11">
      <c r="A37" s="68"/>
      <c r="B37" s="69" t="str">
        <f>'Pipa  (PP)'!B37</f>
        <v>Produsen memiliki dokumen perizinan AMDAL atau dokumen ijin lingkungan.</v>
      </c>
      <c r="C37" s="70"/>
      <c r="D37" s="71"/>
      <c r="E37" s="123"/>
      <c r="F37" s="123"/>
      <c r="G37" s="68">
        <f>'Pipa  (PP)'!G37</f>
        <v>10</v>
      </c>
      <c r="H37" s="68"/>
      <c r="I37" s="68"/>
      <c r="J37" s="151"/>
      <c r="K37" s="137"/>
    </row>
    <row r="38" ht="24.95" customHeight="true" spans="1:13">
      <c r="A38" s="31">
        <f>A35+1</f>
        <v>9</v>
      </c>
      <c r="B38" s="24" t="s">
        <v>49</v>
      </c>
      <c r="C38" s="25"/>
      <c r="D38" s="26"/>
      <c r="E38" s="104">
        <v>5</v>
      </c>
      <c r="F38" s="104">
        <f>SUM(G39:G40)</f>
        <v>10</v>
      </c>
      <c r="G38" s="23"/>
      <c r="H38" s="23">
        <f>SUM(H40)</f>
        <v>0</v>
      </c>
      <c r="I38" s="23"/>
      <c r="J38" s="133">
        <f>G38/F38*E38</f>
        <v>0</v>
      </c>
      <c r="K38" s="134"/>
      <c r="L38" s="146"/>
      <c r="M38" s="146"/>
    </row>
    <row r="39" ht="45" customHeight="true" spans="1:13">
      <c r="A39" s="72"/>
      <c r="B39" s="73" t="str">
        <f>'Pipa  (PP)'!B39:C39</f>
        <v>Produk cacat atau sisa potongan (scrap) harus dapat didaur ulang menjadi produk baru, atau dapat dibuat produk lain sesuai peruntukkannya.  Produk cacat yang dimaksudkan untuk didaur ulang adalah berasal dari internal.</v>
      </c>
      <c r="C39" s="74"/>
      <c r="D39" s="75"/>
      <c r="E39" s="124"/>
      <c r="F39" s="124"/>
      <c r="G39" s="125">
        <f>'Pipa  (PP)'!G39</f>
        <v>5</v>
      </c>
      <c r="H39" s="125"/>
      <c r="I39" s="125"/>
      <c r="J39" s="152"/>
      <c r="K39" s="134"/>
      <c r="L39" s="146"/>
      <c r="M39" s="146"/>
    </row>
    <row r="40" s="1" customFormat="true" ht="30" customHeight="true" spans="1:13">
      <c r="A40" s="76"/>
      <c r="B40" s="77" t="str">
        <f>'Pipa  (PP)'!B40:C40</f>
        <v>Penggunaan sisa-sisa potongan (scrap)yang  dimaksudkan untuk ditambahkan dalam produk baru, disesuaikan menurut kebutuhan atau formula produk.</v>
      </c>
      <c r="C40" s="78"/>
      <c r="D40" s="79"/>
      <c r="E40" s="126"/>
      <c r="F40" s="126"/>
      <c r="G40" s="111">
        <f>'Pipa  (PP)'!G40</f>
        <v>5</v>
      </c>
      <c r="H40" s="111"/>
      <c r="I40" s="111"/>
      <c r="J40" s="153"/>
      <c r="K40" s="137"/>
      <c r="L40" s="154"/>
      <c r="M40" s="154"/>
    </row>
    <row r="41" ht="24.95" customHeight="true" spans="1:13">
      <c r="A41" s="31">
        <f>A38+1</f>
        <v>10</v>
      </c>
      <c r="B41" s="24" t="s">
        <v>52</v>
      </c>
      <c r="C41" s="25"/>
      <c r="D41" s="26"/>
      <c r="E41" s="104">
        <f>'Pipa  (PP)'!E41</f>
        <v>5</v>
      </c>
      <c r="F41" s="104">
        <f>SUM(G42:G43)</f>
        <v>5</v>
      </c>
      <c r="G41" s="23"/>
      <c r="H41" s="23">
        <f>SUM(H42:H43)</f>
        <v>0</v>
      </c>
      <c r="I41" s="23"/>
      <c r="J41" s="133">
        <f>5/F41*E41</f>
        <v>5</v>
      </c>
      <c r="K41" s="134"/>
      <c r="L41" s="146"/>
      <c r="M41" s="146"/>
    </row>
    <row r="42" s="1" customFormat="true" ht="130.5" customHeight="true" spans="1:15">
      <c r="A42" s="43"/>
      <c r="B42" s="44" t="str">
        <f>'Pipa  (PP)'!B42:C42</f>
        <v>Limbah padat harus teridentifikasi dengan jelas dan dapat ditangani dengan baik, sehingga tidak berdampak negatif terhadap lingkungan. 
Jenis-jenis limbah padat dalam standar penilaian ini adalah:
- Limbah produk berupa sisa potongan atau serbuk produk.  
- Bekas kemasan produk, kemasan bekas bahan baku baik berupa kantung atau sak atau karung dari kertas atau plastik.  
- Limbah B3 (Berbahaya dan Beracun) seperti yang diatur dalam Peraturan Pemerintah Republik Indonesia Nomor 101 Tahun 2014 Tentang Pengelolaan Limbah Bahan Berbahaya dan Beracun. </v>
      </c>
      <c r="C42" s="45"/>
      <c r="D42" s="46"/>
      <c r="E42" s="122"/>
      <c r="F42" s="122"/>
      <c r="G42" s="109">
        <f>'Pipa  (PP)'!G42</f>
        <v>3</v>
      </c>
      <c r="H42" s="109"/>
      <c r="I42" s="109"/>
      <c r="J42" s="155"/>
      <c r="K42" s="156"/>
      <c r="L42" s="154"/>
      <c r="M42" s="154"/>
      <c r="N42" s="165"/>
      <c r="O42" s="165"/>
    </row>
    <row r="43" s="1" customFormat="true" ht="60" customHeight="true" spans="1:15">
      <c r="A43" s="64"/>
      <c r="B43" s="80" t="str">
        <f>'Pipa  (PP)'!B43:C43</f>
        <v>Limbah padat (kemasan bekas produk, kemasan bekas bahan baku baik berupa kantung atau sak atau karung dari kertas atau plastik, serta limbah padat B3) yang  dikirim/diserahkan kepada pihak lain, harus didukung dengan dokumen penyerahan produk, serta mengetahui mengenai peruntukan limbah tersebut.  </v>
      </c>
      <c r="C43" s="81"/>
      <c r="D43" s="61"/>
      <c r="E43" s="127"/>
      <c r="F43" s="127"/>
      <c r="G43" s="121">
        <f>'Pipa  (PP)'!G43</f>
        <v>2</v>
      </c>
      <c r="H43" s="121"/>
      <c r="I43" s="121"/>
      <c r="J43" s="157"/>
      <c r="K43" s="156"/>
      <c r="L43" s="154"/>
      <c r="M43" s="154"/>
      <c r="N43" s="165"/>
      <c r="O43" s="165"/>
    </row>
    <row r="44" ht="24.95" customHeight="true" spans="1:13">
      <c r="A44" s="31">
        <f>A41+1</f>
        <v>11</v>
      </c>
      <c r="B44" s="24" t="s">
        <v>55</v>
      </c>
      <c r="C44" s="25"/>
      <c r="D44" s="26"/>
      <c r="E44" s="104">
        <f>'Pipa  (PP)'!E44</f>
        <v>5</v>
      </c>
      <c r="F44" s="104">
        <f>SUM(G45:G46)</f>
        <v>10</v>
      </c>
      <c r="G44" s="23"/>
      <c r="H44" s="23">
        <f>SUM(H46)</f>
        <v>0</v>
      </c>
      <c r="I44" s="23"/>
      <c r="J44" s="133">
        <f>2.5/F44*E44</f>
        <v>1.25</v>
      </c>
      <c r="K44" s="134"/>
      <c r="L44" s="146"/>
      <c r="M44" s="146"/>
    </row>
    <row r="45" s="1" customFormat="true" ht="186.75" customHeight="true" spans="1:13">
      <c r="A45" s="82"/>
      <c r="B45" s="28" t="str">
        <f>'Pipa  (PP)'!B45:C45</f>
        <v>Jenis-jenis limbah cair dapat diidentifikasi, yaitu:
- Limbah cair yang berasal dari pencucian, pembilasan, serta pembersihan alat-alat proses produksi. 
- Sisa dari bak-bak pencucian di laboratorium
- Sisa air pendingin dan boiler
- Limbah B3 (Berbahaya dan Beracun) seperti yang diatur dalam Peraturan Pemerintah Republik Indonesia Nomor 101 Tahun 2014 Tentang Pengelolaan Limbah Bahan Berbahaya dan Beracun. 
Semua limbah cair dari kegiatan produsksi harus ditampung dalam satu penampungan khusus dan diolah melalui suatu pengolahan khusus atau Waste Water Treatment Plant (WWTP).  Air hasil sisa proses produksi dapat digunakan lagi untuk proses produksi berikutnya atau dapat dipergunakan untuk kebutuhan lainnya. </v>
      </c>
      <c r="C45" s="29"/>
      <c r="D45" s="46"/>
      <c r="E45" s="122"/>
      <c r="F45" s="122"/>
      <c r="G45" s="43">
        <f>'Pipa  (PP)'!G45</f>
        <v>5</v>
      </c>
      <c r="H45" s="43"/>
      <c r="I45" s="43"/>
      <c r="J45" s="158"/>
      <c r="K45" s="137"/>
      <c r="L45" s="154"/>
      <c r="M45" s="154"/>
    </row>
    <row r="46" s="1" customFormat="true" ht="64.5" customHeight="true" spans="1:15">
      <c r="A46" s="76"/>
      <c r="B46" s="77" t="str">
        <f>'Pipa  (PP)'!B46:C46</f>
        <v>Jika suatu industri tidak terdapat pengolahan khusus limbah cair, maka industri wajib menunjuk pihak ketiga untuk dapat mengelola limbah cair sisa produksi. Prosedur penunjukan dan dokumentasi harus jelas. Jika air tersebut kemudian diperuntukan kembali untuk kebutuhan proses produksi, maka produsen harus memiliki dokumen hasil analisa air limbah tersebut.</v>
      </c>
      <c r="C46" s="78"/>
      <c r="D46" s="79"/>
      <c r="E46" s="126"/>
      <c r="F46" s="126"/>
      <c r="G46" s="111">
        <f>'Pipa  (PP)'!G46</f>
        <v>5</v>
      </c>
      <c r="H46" s="111"/>
      <c r="I46" s="111"/>
      <c r="J46" s="153"/>
      <c r="K46" s="156"/>
      <c r="L46" s="154"/>
      <c r="M46" s="154"/>
      <c r="N46" s="165"/>
      <c r="O46" s="165"/>
    </row>
    <row r="47" ht="24.95" customHeight="true" spans="1:13">
      <c r="A47" s="31">
        <f>A44+1</f>
        <v>12</v>
      </c>
      <c r="B47" s="24" t="s">
        <v>58</v>
      </c>
      <c r="C47" s="25"/>
      <c r="D47" s="26"/>
      <c r="E47" s="104">
        <f>'Pipa  (PP)'!E47</f>
        <v>10</v>
      </c>
      <c r="F47" s="104">
        <f>G48</f>
        <v>15</v>
      </c>
      <c r="G47" s="23"/>
      <c r="H47" s="23">
        <f>SUM(H48:H48)</f>
        <v>0</v>
      </c>
      <c r="I47" s="23"/>
      <c r="J47" s="133">
        <f>4/F47*E47</f>
        <v>2.66666666666667</v>
      </c>
      <c r="K47" s="134"/>
      <c r="L47" s="146"/>
      <c r="M47" s="146"/>
    </row>
    <row r="48" s="1" customFormat="true" ht="234.75" customHeight="true" spans="1:13">
      <c r="A48" s="76"/>
      <c r="B48" s="77"/>
      <c r="C48" s="78"/>
      <c r="D48" s="79"/>
      <c r="E48" s="126"/>
      <c r="F48" s="126"/>
      <c r="G48" s="109">
        <f>'Pipa  (PP)'!G48</f>
        <v>15</v>
      </c>
      <c r="H48" s="109"/>
      <c r="I48" s="111"/>
      <c r="J48" s="153"/>
      <c r="K48" s="137"/>
      <c r="L48" s="154"/>
      <c r="M48" s="154"/>
    </row>
    <row r="49" ht="24.95" customHeight="true" spans="1:11">
      <c r="A49" s="31">
        <f>A47+1</f>
        <v>13</v>
      </c>
      <c r="B49" s="24" t="s">
        <v>59</v>
      </c>
      <c r="C49" s="25"/>
      <c r="D49" s="26"/>
      <c r="E49" s="104">
        <v>10</v>
      </c>
      <c r="F49" s="104">
        <f>G50</f>
        <v>15</v>
      </c>
      <c r="G49" s="23"/>
      <c r="H49" s="23">
        <f>SUM(H50:H50)</f>
        <v>0</v>
      </c>
      <c r="I49" s="23"/>
      <c r="J49" s="133">
        <f>10/F49*E49</f>
        <v>6.66666666666667</v>
      </c>
      <c r="K49" s="134"/>
    </row>
    <row r="50" s="1" customFormat="true" ht="75" customHeight="true" spans="1:11">
      <c r="A50" s="27"/>
      <c r="B50" s="83" t="str">
        <f>'Pipa  (PP)'!OLE_LINK1</f>
        <v>Nilai cemaran limbah cair pada saat produksi pipa polipropilena (PP) mengikuti Peraturan Menteri Lingkungan Hidup Republik Indonesia Nomor 5 Tahun 2014 Tentang Baku Mutu Air Limbah (Lampiran XLVII tentang Baku Mutu Air Limbah bagi Usaha dan/atau Kegiatan yang belum memiliki baku mutu air limbah yang ditetapkan) dan/atau peraturan lain yang digunakan yang sesuai dengan kegiatan indutri pipa PP.</v>
      </c>
      <c r="C50" s="84"/>
      <c r="D50" s="30"/>
      <c r="E50" s="128"/>
      <c r="F50" s="128"/>
      <c r="G50" s="106">
        <v>15</v>
      </c>
      <c r="H50" s="106"/>
      <c r="I50" s="106"/>
      <c r="J50" s="159"/>
      <c r="K50" s="137"/>
    </row>
    <row r="51" ht="24.95" customHeight="true" spans="1:11">
      <c r="A51" s="31">
        <f>A49+1</f>
        <v>14</v>
      </c>
      <c r="B51" s="24" t="s">
        <v>61</v>
      </c>
      <c r="C51" s="25"/>
      <c r="D51" s="26"/>
      <c r="E51" s="104">
        <f>'Pipa  (PP)'!E51</f>
        <v>2</v>
      </c>
      <c r="F51" s="104">
        <v>3</v>
      </c>
      <c r="G51" s="23"/>
      <c r="H51" s="23">
        <f>SUM(H52)</f>
        <v>0</v>
      </c>
      <c r="I51" s="23"/>
      <c r="J51" s="133">
        <f>10/F51*E51</f>
        <v>6.66666666666667</v>
      </c>
      <c r="K51" s="134"/>
    </row>
    <row r="52" s="1" customFormat="true" ht="63.75" customHeight="true" spans="1:11">
      <c r="A52" s="64"/>
      <c r="B52" s="44" t="s">
        <v>94</v>
      </c>
      <c r="C52" s="45"/>
      <c r="D52" s="46"/>
      <c r="E52" s="122"/>
      <c r="F52" s="122"/>
      <c r="G52" s="109">
        <v>1</v>
      </c>
      <c r="H52" s="109"/>
      <c r="I52" s="109"/>
      <c r="J52" s="155"/>
      <c r="K52" s="137"/>
    </row>
    <row r="53" s="1" customFormat="true" ht="122.25" customHeight="true" spans="1:11">
      <c r="A53" s="64"/>
      <c r="B53" s="59" t="s">
        <v>73</v>
      </c>
      <c r="C53" s="60"/>
      <c r="D53" s="61"/>
      <c r="E53" s="127"/>
      <c r="F53" s="127"/>
      <c r="G53" s="121">
        <v>2</v>
      </c>
      <c r="H53" s="121"/>
      <c r="I53" s="121"/>
      <c r="J53" s="157"/>
      <c r="K53" s="137"/>
    </row>
    <row r="54" ht="24.95" customHeight="true" spans="1:11">
      <c r="A54" s="31">
        <f>A51+1</f>
        <v>15</v>
      </c>
      <c r="B54" s="24" t="s">
        <v>63</v>
      </c>
      <c r="C54" s="25"/>
      <c r="D54" s="26"/>
      <c r="E54" s="104">
        <f>'Pipa  (PP)'!E53</f>
        <v>1</v>
      </c>
      <c r="F54" s="104">
        <f>SUM(G55:G56)</f>
        <v>2</v>
      </c>
      <c r="G54" s="23"/>
      <c r="H54" s="23">
        <f>SUM(H55:H56)</f>
        <v>0</v>
      </c>
      <c r="I54" s="23"/>
      <c r="J54" s="133">
        <f>3/F54*E54</f>
        <v>1.5</v>
      </c>
      <c r="K54" s="134"/>
    </row>
    <row r="55" ht="45" customHeight="true" spans="1:11">
      <c r="A55" s="27"/>
      <c r="B55" s="83" t="str">
        <f>'Pipa  (PP)'!B54:C54</f>
        <v>Produk harus dapat memenuhi kriteria daya layan produk,  yaitu:
- Produk menunjukkan kualitas dan daya tahannya, oksidasi, bahan kimian dan minyak), sesuai Standar Nasional Indonesia  produk atau standar internasional lainnya yang setara.</v>
      </c>
      <c r="C55" s="84"/>
      <c r="D55" s="30"/>
      <c r="E55" s="120"/>
      <c r="F55" s="120"/>
      <c r="G55" s="106">
        <f>'Pipa  (PP)'!G54</f>
        <v>1</v>
      </c>
      <c r="H55" s="27"/>
      <c r="I55" s="27"/>
      <c r="J55" s="27"/>
      <c r="K55" s="134"/>
    </row>
    <row r="56" s="1" customFormat="true" ht="15" customHeight="true" spans="1:11">
      <c r="A56" s="85"/>
      <c r="B56" s="80" t="str">
        <f>'Pipa  (PP)'!B55:C55</f>
        <v>Mudah dalam transportasi karena produk ringan.</v>
      </c>
      <c r="C56" s="81"/>
      <c r="D56" s="86"/>
      <c r="E56" s="120"/>
      <c r="F56" s="120"/>
      <c r="G56" s="121">
        <v>1</v>
      </c>
      <c r="H56" s="64"/>
      <c r="I56" s="64"/>
      <c r="J56" s="64"/>
      <c r="K56" s="137"/>
    </row>
    <row r="57" ht="35.25" customHeight="true" spans="1:11">
      <c r="A57" s="87"/>
      <c r="B57" s="88"/>
      <c r="C57" s="88"/>
      <c r="D57" s="89" t="s">
        <v>66</v>
      </c>
      <c r="E57" s="129">
        <f>SUM(E18:E56)</f>
        <v>100</v>
      </c>
      <c r="F57" s="129">
        <f>SUM(F18:F56)</f>
        <v>145</v>
      </c>
      <c r="G57" s="129">
        <f>SUM(G18:G56)</f>
        <v>145</v>
      </c>
      <c r="H57" s="129">
        <f>SUM(H18:H54)</f>
        <v>0</v>
      </c>
      <c r="I57" s="129"/>
      <c r="J57" s="160">
        <f>SUM(J18:J54)</f>
        <v>41.25</v>
      </c>
      <c r="K57" s="134"/>
    </row>
    <row r="58" ht="18.4" spans="1:11">
      <c r="A58" s="90"/>
      <c r="B58" s="90"/>
      <c r="C58" s="90"/>
      <c r="D58" s="90"/>
      <c r="E58" s="95"/>
      <c r="F58" s="95"/>
      <c r="G58" s="13"/>
      <c r="H58" s="13"/>
      <c r="I58" s="13"/>
      <c r="J58" s="13"/>
      <c r="K58" s="134"/>
    </row>
    <row r="59" ht="18.75" customHeight="true" spans="1:10">
      <c r="A59" s="90" t="s">
        <v>67</v>
      </c>
      <c r="B59" s="13"/>
      <c r="C59" s="13"/>
      <c r="D59" s="13"/>
      <c r="E59" s="13"/>
      <c r="F59" s="13"/>
      <c r="G59" s="13"/>
      <c r="H59" s="13"/>
      <c r="I59" s="13"/>
      <c r="J59" s="13"/>
    </row>
    <row r="60" ht="19.5" customHeight="true" spans="1:10">
      <c r="A60" s="91"/>
      <c r="B60" s="91"/>
      <c r="C60" s="92"/>
      <c r="D60" s="91"/>
      <c r="E60" s="91"/>
      <c r="F60" s="13"/>
      <c r="G60" s="13"/>
      <c r="H60" s="13"/>
      <c r="I60" s="13"/>
      <c r="J60" s="13"/>
    </row>
    <row r="61" ht="18.4" spans="1:10">
      <c r="A61" s="91"/>
      <c r="B61" s="91"/>
      <c r="C61" s="90"/>
      <c r="D61" s="91"/>
      <c r="E61" s="91"/>
      <c r="F61" s="13"/>
      <c r="G61" s="13"/>
      <c r="H61" s="13"/>
      <c r="I61" s="13"/>
      <c r="J61" s="13"/>
    </row>
  </sheetData>
  <mergeCells count="30">
    <mergeCell ref="F16:J16"/>
    <mergeCell ref="B19:C19"/>
    <mergeCell ref="L19:M19"/>
    <mergeCell ref="B21:C21"/>
    <mergeCell ref="B22:C22"/>
    <mergeCell ref="B24:C24"/>
    <mergeCell ref="B26:C26"/>
    <mergeCell ref="B28:C28"/>
    <mergeCell ref="B29:C29"/>
    <mergeCell ref="B31:C31"/>
    <mergeCell ref="B32:C32"/>
    <mergeCell ref="B34:C34"/>
    <mergeCell ref="B36:C36"/>
    <mergeCell ref="B39:C39"/>
    <mergeCell ref="B40:C40"/>
    <mergeCell ref="B42:C42"/>
    <mergeCell ref="B43:C43"/>
    <mergeCell ref="B45:C45"/>
    <mergeCell ref="B46:C46"/>
    <mergeCell ref="B48:C48"/>
    <mergeCell ref="B50:C50"/>
    <mergeCell ref="B52:C52"/>
    <mergeCell ref="B53:C53"/>
    <mergeCell ref="B55:C55"/>
    <mergeCell ref="B56:C56"/>
    <mergeCell ref="A16:A17"/>
    <mergeCell ref="D16:D17"/>
    <mergeCell ref="E16:E17"/>
    <mergeCell ref="B16:C17"/>
    <mergeCell ref="A60:B61"/>
  </mergeCells>
  <pageMargins left="0.7" right="0.3" top="0.5" bottom="0.5" header="0.3" footer="0.3"/>
  <pageSetup paperSize="9" scale="53" orientation="portrait"/>
  <headerFooter/>
  <rowBreaks count="1" manualBreakCount="1">
    <brk id="40" max="9" man="1"/>
  </rowBreaks>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Pipa PVC &amp; PVC-O </vt:lpstr>
      <vt:lpstr>Fitting PVC&amp;PVC-O</vt:lpstr>
      <vt:lpstr>Pipa  (HDPE)</vt:lpstr>
      <vt:lpstr>Pipa  (PP)</vt:lpstr>
      <vt:lpstr>Fitting (PP)</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Reny</dc:creator>
  <cp:lastModifiedBy>sabiq</cp:lastModifiedBy>
  <dcterms:created xsi:type="dcterms:W3CDTF">2016-10-02T16:44:00Z</dcterms:created>
  <cp:lastPrinted>2018-02-22T16:58:00Z</cp:lastPrinted>
  <dcterms:modified xsi:type="dcterms:W3CDTF">2021-05-25T16:17:54Z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0x010100A969450482E7394A98E6ADB1CF6A31B6</vt:lpwstr>
  </property>
  <property fmtid="{D5CDD505-2E9C-101B-9397-08002B2CF9AE}" pid="3" name="KSOProductBuildVer">
    <vt:lpwstr>1033-11.1.0.10161</vt:lpwstr>
  </property>
</Properties>
</file>