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sim\Desktop\"/>
    </mc:Choice>
  </mc:AlternateContent>
  <xr:revisionPtr revIDLastSave="0" documentId="13_ncr:1_{CC8A9072-36B1-45BE-B04B-B1BC33C27FE4}" xr6:coauthVersionLast="45" xr6:coauthVersionMax="45" xr10:uidLastSave="{00000000-0000-0000-0000-000000000000}"/>
  <bookViews>
    <workbookView xWindow="-110" yWindow="-110" windowWidth="19420" windowHeight="10420" xr2:uid="{3202D034-3393-4BF8-B2BB-1D1E61CC407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  <c r="E17" i="1"/>
  <c r="H17" i="1"/>
  <c r="F17" i="1"/>
  <c r="D17" i="1"/>
  <c r="C17" i="1"/>
  <c r="B17" i="1"/>
  <c r="I16" i="1"/>
  <c r="G16" i="1"/>
  <c r="E16" i="1"/>
  <c r="C16" i="1"/>
  <c r="H16" i="1"/>
  <c r="F16" i="1"/>
  <c r="D16" i="1"/>
  <c r="B16" i="1"/>
  <c r="I15" i="1"/>
  <c r="G15" i="1"/>
  <c r="E15" i="1"/>
  <c r="I14" i="1"/>
  <c r="G14" i="1"/>
  <c r="E14" i="1"/>
  <c r="I13" i="1"/>
  <c r="G13" i="1"/>
  <c r="E13" i="1"/>
  <c r="I12" i="1"/>
  <c r="G12" i="1"/>
  <c r="E12" i="1"/>
  <c r="C15" i="1"/>
  <c r="C14" i="1"/>
  <c r="C13" i="1"/>
  <c r="C12" i="1"/>
  <c r="I11" i="1"/>
  <c r="G11" i="1"/>
  <c r="E11" i="1"/>
  <c r="C11" i="1"/>
  <c r="H4" i="1"/>
  <c r="I10" i="1" s="1"/>
  <c r="F4" i="1"/>
  <c r="F11" i="1" s="1"/>
  <c r="D4" i="1"/>
  <c r="E5" i="1" s="1"/>
  <c r="I6" i="1"/>
  <c r="D10" i="1"/>
  <c r="F10" i="1"/>
  <c r="H10" i="1"/>
  <c r="B10" i="1"/>
  <c r="D8" i="1"/>
  <c r="F8" i="1"/>
  <c r="H8" i="1"/>
  <c r="B8" i="1"/>
  <c r="I8" i="1" l="1"/>
  <c r="H11" i="1"/>
  <c r="I7" i="1"/>
  <c r="I9" i="1"/>
  <c r="I5" i="1"/>
  <c r="G9" i="1"/>
  <c r="G5" i="1"/>
  <c r="G8" i="1"/>
  <c r="G10" i="1"/>
  <c r="G6" i="1"/>
  <c r="G7" i="1"/>
  <c r="E6" i="1"/>
  <c r="E9" i="1"/>
  <c r="B4" i="1"/>
  <c r="D11" i="1"/>
  <c r="E8" i="1"/>
  <c r="E10" i="1"/>
  <c r="C9" i="1" l="1"/>
  <c r="C6" i="1"/>
  <c r="C8" i="1"/>
  <c r="B11" i="1"/>
  <c r="C5" i="1"/>
  <c r="C10" i="1"/>
</calcChain>
</file>

<file path=xl/sharedStrings.xml><?xml version="1.0" encoding="utf-8"?>
<sst xmlns="http://schemas.openxmlformats.org/spreadsheetml/2006/main" count="26" uniqueCount="23">
  <si>
    <t>Libellés</t>
  </si>
  <si>
    <t>Totaux</t>
  </si>
  <si>
    <t>%</t>
  </si>
  <si>
    <t>Atelier A</t>
  </si>
  <si>
    <t>At B</t>
  </si>
  <si>
    <t>At C</t>
  </si>
  <si>
    <t>CA</t>
  </si>
  <si>
    <t>Prix vente unitaire</t>
  </si>
  <si>
    <t>Qté</t>
  </si>
  <si>
    <t>Matière premiere MP</t>
  </si>
  <si>
    <t>Masse salariale MOD</t>
  </si>
  <si>
    <t>Couts energetiques</t>
  </si>
  <si>
    <t>Couts variables prod</t>
  </si>
  <si>
    <t>Couts variables distribution (comission vendeurs)</t>
  </si>
  <si>
    <t>Total CV</t>
  </si>
  <si>
    <t>Marge/Activité</t>
  </si>
  <si>
    <t>Impots et taxes</t>
  </si>
  <si>
    <t>Services externes</t>
  </si>
  <si>
    <t>MOD structure</t>
  </si>
  <si>
    <t>DAP</t>
  </si>
  <si>
    <t>Charges fixes specifiques</t>
  </si>
  <si>
    <t>Marge de contribution</t>
  </si>
  <si>
    <t>On retrouve le taux de Marge/activite (57)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</si>
</sst>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CCBF-9E6B-4B81-98AB-5DFB80185099}">
  <dimension ref="A1:K19"/>
  <sheetViews>
    <sheetView tabSelected="1" workbookViewId="0">
      <selection activeCell="K18" sqref="K18"/>
    </sheetView>
  </sheetViews>
  <sheetFormatPr baseColWidth="10" defaultRowHeight="14.5" x14ac:dyDescent="0.35"/>
  <cols>
    <col min="1" max="1" width="25.54296875" customWidth="1"/>
    <col min="3" max="3" width="10.90625" style="5"/>
    <col min="5" max="5" width="10.90625" style="5"/>
    <col min="7" max="7" width="10.90625" style="5"/>
    <col min="9" max="9" width="10.90625" style="5"/>
  </cols>
  <sheetData>
    <row r="1" spans="1:9" x14ac:dyDescent="0.35">
      <c r="A1" s="1" t="s">
        <v>0</v>
      </c>
      <c r="B1" s="1" t="s">
        <v>1</v>
      </c>
      <c r="C1" s="4" t="s">
        <v>2</v>
      </c>
      <c r="D1" s="1" t="s">
        <v>3</v>
      </c>
      <c r="E1" s="4" t="s">
        <v>2</v>
      </c>
      <c r="F1" s="1" t="s">
        <v>4</v>
      </c>
      <c r="G1" s="4" t="s">
        <v>2</v>
      </c>
      <c r="H1" s="1" t="s">
        <v>5</v>
      </c>
      <c r="I1" s="4" t="s">
        <v>2</v>
      </c>
    </row>
    <row r="2" spans="1:9" x14ac:dyDescent="0.35">
      <c r="A2" s="1" t="s">
        <v>7</v>
      </c>
      <c r="B2" s="1"/>
      <c r="C2" s="4"/>
      <c r="D2" s="1">
        <v>350</v>
      </c>
      <c r="E2" s="4"/>
      <c r="F2" s="1">
        <v>200</v>
      </c>
      <c r="G2" s="4"/>
      <c r="H2" s="1">
        <v>100</v>
      </c>
      <c r="I2" s="4"/>
    </row>
    <row r="3" spans="1:9" x14ac:dyDescent="0.35">
      <c r="A3" s="1" t="s">
        <v>8</v>
      </c>
      <c r="B3" s="1"/>
      <c r="C3" s="4"/>
      <c r="D3" s="1">
        <v>2</v>
      </c>
      <c r="E3" s="4"/>
      <c r="F3" s="1">
        <v>6</v>
      </c>
      <c r="G3" s="4"/>
      <c r="H3" s="1">
        <v>9</v>
      </c>
      <c r="I3" s="4"/>
    </row>
    <row r="4" spans="1:9" x14ac:dyDescent="0.35">
      <c r="A4" s="3" t="s">
        <v>6</v>
      </c>
      <c r="B4" s="1">
        <f>D4+F4+H4</f>
        <v>2800</v>
      </c>
      <c r="C4" s="4">
        <v>100</v>
      </c>
      <c r="D4" s="1">
        <f>D2*D3</f>
        <v>700</v>
      </c>
      <c r="E4" s="4">
        <v>100</v>
      </c>
      <c r="F4" s="1">
        <f>F2*F3</f>
        <v>1200</v>
      </c>
      <c r="G4" s="4">
        <v>100</v>
      </c>
      <c r="H4" s="1">
        <f>H2*H3</f>
        <v>900</v>
      </c>
      <c r="I4" s="4">
        <v>100</v>
      </c>
    </row>
    <row r="5" spans="1:9" x14ac:dyDescent="0.35">
      <c r="A5" s="1" t="s">
        <v>9</v>
      </c>
      <c r="B5" s="1">
        <v>327</v>
      </c>
      <c r="C5" s="4">
        <f>B5/B4*100</f>
        <v>11.678571428571429</v>
      </c>
      <c r="D5" s="1">
        <v>126</v>
      </c>
      <c r="E5" s="4">
        <f>+D5/D4*100</f>
        <v>18</v>
      </c>
      <c r="F5" s="1">
        <v>120</v>
      </c>
      <c r="G5" s="4">
        <f>F5/F4*100</f>
        <v>10</v>
      </c>
      <c r="H5" s="1">
        <v>81</v>
      </c>
      <c r="I5" s="4">
        <f>H5/H4*100</f>
        <v>9</v>
      </c>
    </row>
    <row r="6" spans="1:9" x14ac:dyDescent="0.35">
      <c r="A6" s="1" t="s">
        <v>10</v>
      </c>
      <c r="B6" s="1">
        <v>665</v>
      </c>
      <c r="C6" s="4">
        <f>B6/B4*100</f>
        <v>23.75</v>
      </c>
      <c r="D6" s="1">
        <v>245</v>
      </c>
      <c r="E6" s="4">
        <f>D6/D4*100</f>
        <v>35</v>
      </c>
      <c r="F6" s="1">
        <v>240</v>
      </c>
      <c r="G6" s="4">
        <f>F6/F4*100</f>
        <v>20</v>
      </c>
      <c r="H6" s="1">
        <v>180</v>
      </c>
      <c r="I6" s="4">
        <f>6</f>
        <v>6</v>
      </c>
    </row>
    <row r="7" spans="1:9" x14ac:dyDescent="0.35">
      <c r="A7" s="1" t="s">
        <v>11</v>
      </c>
      <c r="B7" s="1">
        <v>189</v>
      </c>
      <c r="C7" s="4">
        <v>7</v>
      </c>
      <c r="D7" s="1">
        <v>63</v>
      </c>
      <c r="E7" s="4">
        <v>9</v>
      </c>
      <c r="F7" s="1">
        <v>72</v>
      </c>
      <c r="G7" s="4">
        <f>F7/F4*100</f>
        <v>6</v>
      </c>
      <c r="H7" s="1">
        <v>54</v>
      </c>
      <c r="I7" s="4">
        <f>H7/H4*100</f>
        <v>6</v>
      </c>
    </row>
    <row r="8" spans="1:9" x14ac:dyDescent="0.35">
      <c r="A8" s="2" t="s">
        <v>12</v>
      </c>
      <c r="B8" s="1">
        <f>SUM(B5:B7)</f>
        <v>1181</v>
      </c>
      <c r="C8" s="4">
        <f>B8/B4*100</f>
        <v>42.178571428571423</v>
      </c>
      <c r="D8" s="1">
        <f t="shared" ref="C8:I8" si="0">SUM(D5:D7)</f>
        <v>434</v>
      </c>
      <c r="E8" s="4">
        <f>D8/D4*100</f>
        <v>62</v>
      </c>
      <c r="F8" s="1">
        <f t="shared" si="0"/>
        <v>432</v>
      </c>
      <c r="G8" s="4">
        <f>F8/F4*100</f>
        <v>36</v>
      </c>
      <c r="H8" s="1">
        <f t="shared" si="0"/>
        <v>315</v>
      </c>
      <c r="I8" s="4">
        <f>H8/H4*100</f>
        <v>35</v>
      </c>
    </row>
    <row r="9" spans="1:9" x14ac:dyDescent="0.35">
      <c r="A9" s="2" t="s">
        <v>13</v>
      </c>
      <c r="B9" s="1">
        <v>224</v>
      </c>
      <c r="C9" s="4">
        <f>B9/B4*100</f>
        <v>8</v>
      </c>
      <c r="D9" s="1">
        <v>56</v>
      </c>
      <c r="E9" s="4">
        <f>D9/D4*100</f>
        <v>8</v>
      </c>
      <c r="F9" s="1">
        <v>96</v>
      </c>
      <c r="G9" s="4">
        <f>F9/F4*100</f>
        <v>8</v>
      </c>
      <c r="H9" s="1">
        <v>72</v>
      </c>
      <c r="I9" s="4">
        <f>H9/H4*100</f>
        <v>8</v>
      </c>
    </row>
    <row r="10" spans="1:9" x14ac:dyDescent="0.35">
      <c r="A10" s="3" t="s">
        <v>14</v>
      </c>
      <c r="B10" s="1">
        <f>B8+B9</f>
        <v>1405</v>
      </c>
      <c r="C10" s="4">
        <f>B10/B4*100</f>
        <v>50.178571428571431</v>
      </c>
      <c r="D10" s="1">
        <f t="shared" ref="C10:I10" si="1">D8+D9</f>
        <v>490</v>
      </c>
      <c r="E10" s="4">
        <f>D10/D4*100</f>
        <v>70</v>
      </c>
      <c r="F10" s="1">
        <f t="shared" si="1"/>
        <v>528</v>
      </c>
      <c r="G10" s="4">
        <f>F10/F4*100</f>
        <v>44</v>
      </c>
      <c r="H10" s="1">
        <f t="shared" si="1"/>
        <v>387</v>
      </c>
      <c r="I10" s="4">
        <f>H10/H4*100</f>
        <v>43</v>
      </c>
    </row>
    <row r="11" spans="1:9" s="7" customFormat="1" x14ac:dyDescent="0.35">
      <c r="A11" s="2" t="s">
        <v>15</v>
      </c>
      <c r="B11" s="2">
        <f>B4-B10</f>
        <v>1395</v>
      </c>
      <c r="C11" s="6">
        <f>B11/B4*100</f>
        <v>49.821428571428569</v>
      </c>
      <c r="D11" s="2">
        <f>D4-D10</f>
        <v>210</v>
      </c>
      <c r="E11" s="6">
        <f>D11/D4*100</f>
        <v>30</v>
      </c>
      <c r="F11" s="2">
        <f>F4-F10</f>
        <v>672</v>
      </c>
      <c r="G11" s="6">
        <f>F11/F4*100</f>
        <v>56.000000000000007</v>
      </c>
      <c r="H11" s="2">
        <f>H4-H10</f>
        <v>513</v>
      </c>
      <c r="I11" s="6">
        <f>H11/H4*100</f>
        <v>56.999999999999993</v>
      </c>
    </row>
    <row r="12" spans="1:9" x14ac:dyDescent="0.35">
      <c r="A12" s="1" t="s">
        <v>17</v>
      </c>
      <c r="B12" s="1">
        <v>210</v>
      </c>
      <c r="C12" s="4">
        <f>B12/B4*100</f>
        <v>7.5</v>
      </c>
      <c r="D12" s="1">
        <v>40</v>
      </c>
      <c r="E12" s="4">
        <f>D12/D4*100</f>
        <v>5.7142857142857144</v>
      </c>
      <c r="F12" s="1">
        <v>70</v>
      </c>
      <c r="G12" s="4">
        <f>F12/F4*100</f>
        <v>5.833333333333333</v>
      </c>
      <c r="H12" s="1">
        <v>100</v>
      </c>
      <c r="I12" s="4">
        <f>H12/H4*100</f>
        <v>11.111111111111111</v>
      </c>
    </row>
    <row r="13" spans="1:9" x14ac:dyDescent="0.35">
      <c r="A13" s="1" t="s">
        <v>16</v>
      </c>
      <c r="B13" s="1">
        <v>36</v>
      </c>
      <c r="C13" s="4">
        <f>B13/B4*100</f>
        <v>1.2857142857142856</v>
      </c>
      <c r="D13" s="1">
        <v>10</v>
      </c>
      <c r="E13" s="4">
        <f>D13/D4*100</f>
        <v>1.4285714285714286</v>
      </c>
      <c r="F13" s="1">
        <v>11</v>
      </c>
      <c r="G13" s="4">
        <f>F13/F4*100</f>
        <v>0.91666666666666663</v>
      </c>
      <c r="H13" s="1">
        <v>15</v>
      </c>
      <c r="I13" s="4">
        <f>H13/H4*100</f>
        <v>1.6666666666666667</v>
      </c>
    </row>
    <row r="14" spans="1:9" x14ac:dyDescent="0.35">
      <c r="A14" s="1" t="s">
        <v>18</v>
      </c>
      <c r="B14" s="1">
        <v>190</v>
      </c>
      <c r="C14" s="4">
        <f>B14/B4*100</f>
        <v>6.7857142857142856</v>
      </c>
      <c r="D14" s="1">
        <v>40</v>
      </c>
      <c r="E14" s="4">
        <f>D14/D4*100</f>
        <v>5.7142857142857144</v>
      </c>
      <c r="F14" s="1">
        <v>60</v>
      </c>
      <c r="G14" s="4">
        <f>F14/F4*100</f>
        <v>5</v>
      </c>
      <c r="H14" s="1">
        <v>90</v>
      </c>
      <c r="I14" s="4">
        <f>H14/H4*100</f>
        <v>10</v>
      </c>
    </row>
    <row r="15" spans="1:9" x14ac:dyDescent="0.35">
      <c r="A15" s="1" t="s">
        <v>19</v>
      </c>
      <c r="B15" s="1">
        <v>380</v>
      </c>
      <c r="C15" s="4">
        <f>B15/B4*100</f>
        <v>13.571428571428571</v>
      </c>
      <c r="D15" s="1">
        <v>80</v>
      </c>
      <c r="E15" s="4">
        <f>D15/D4*100</f>
        <v>11.428571428571429</v>
      </c>
      <c r="F15" s="1">
        <v>120</v>
      </c>
      <c r="G15" s="4">
        <f>F15/F4*100</f>
        <v>10</v>
      </c>
      <c r="H15" s="1">
        <v>180</v>
      </c>
      <c r="I15" s="4">
        <f>H15/H4*100</f>
        <v>20</v>
      </c>
    </row>
    <row r="16" spans="1:9" s="7" customFormat="1" x14ac:dyDescent="0.35">
      <c r="A16" s="2" t="s">
        <v>20</v>
      </c>
      <c r="B16" s="2">
        <f>SUM(B12:B15)</f>
        <v>816</v>
      </c>
      <c r="C16" s="6">
        <f>B16/B4*100</f>
        <v>29.142857142857142</v>
      </c>
      <c r="D16" s="2">
        <f>SUM(D12:D15)</f>
        <v>170</v>
      </c>
      <c r="E16" s="6">
        <f>D16/D4*100</f>
        <v>24.285714285714285</v>
      </c>
      <c r="F16" s="2">
        <f>SUM(F12:F15)</f>
        <v>261</v>
      </c>
      <c r="G16" s="6">
        <f>F16/F4*100</f>
        <v>21.75</v>
      </c>
      <c r="H16" s="2">
        <f>SUM(H12:H15)</f>
        <v>385</v>
      </c>
      <c r="I16" s="6">
        <f>H16/H4*100</f>
        <v>42.777777777777779</v>
      </c>
    </row>
    <row r="17" spans="1:11" s="9" customFormat="1" x14ac:dyDescent="0.35">
      <c r="A17" s="3" t="s">
        <v>21</v>
      </c>
      <c r="B17" s="3">
        <f>B11-B16</f>
        <v>579</v>
      </c>
      <c r="C17" s="8">
        <f>B17/B4*100</f>
        <v>20.678571428571431</v>
      </c>
      <c r="D17" s="3">
        <f>D11-D16</f>
        <v>40</v>
      </c>
      <c r="E17" s="8">
        <f>D17/D4*100</f>
        <v>5.7142857142857144</v>
      </c>
      <c r="F17" s="3">
        <f>F11-F16</f>
        <v>411</v>
      </c>
      <c r="G17" s="8">
        <f>F17/F4*100</f>
        <v>34.25</v>
      </c>
      <c r="H17" s="3">
        <f>H11-H16</f>
        <v>128</v>
      </c>
      <c r="I17" s="8">
        <f>H17/H4*100</f>
        <v>14.222222222222221</v>
      </c>
      <c r="J17" s="9">
        <f>I17+I16</f>
        <v>57</v>
      </c>
      <c r="K17" s="9" t="s">
        <v>22</v>
      </c>
    </row>
    <row r="18" spans="1:11" x14ac:dyDescent="0.35">
      <c r="A18" s="1"/>
      <c r="B18" s="1"/>
      <c r="C18" s="4"/>
      <c r="D18" s="1"/>
      <c r="E18" s="4"/>
      <c r="F18" s="1"/>
      <c r="G18" s="4"/>
      <c r="H18" s="1"/>
      <c r="I18" s="4"/>
    </row>
    <row r="19" spans="1:11" x14ac:dyDescent="0.35">
      <c r="A19" s="1"/>
      <c r="B19" s="1"/>
      <c r="C19" s="4"/>
      <c r="D19" s="1"/>
      <c r="E19" s="4"/>
      <c r="F19" s="1"/>
      <c r="G19" s="4"/>
      <c r="H19" s="1"/>
      <c r="I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Nassim Boutaleb</dc:creator>
  <cp:lastModifiedBy>Nassim Boutaleb</cp:lastModifiedBy>
  <dcterms:created xsi:type="dcterms:W3CDTF">2020-03-23T14:40:00Z</dcterms:created>
  <dcterms:modified xsi:type="dcterms:W3CDTF">2020-03-23T15:28:34Z</dcterms:modified>
</cp:coreProperties>
</file>