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Задание 5. Часть 2\"/>
    </mc:Choice>
  </mc:AlternateContent>
  <bookViews>
    <workbookView xWindow="0" yWindow="0" windowWidth="23040" windowHeight="8532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7" sheetId="17" r:id="rId17"/>
    <sheet name="Лист18" sheetId="18" r:id="rId18"/>
    <sheet name="Лист19" sheetId="19" r:id="rId19"/>
    <sheet name="Лист20" sheetId="20" r:id="rId20"/>
    <sheet name="Лист21" sheetId="21" r:id="rId21"/>
    <sheet name="Лист22" sheetId="22" r:id="rId22"/>
    <sheet name="Лист23" sheetId="23" r:id="rId23"/>
    <sheet name="Лист24" sheetId="24" r:id="rId24"/>
    <sheet name="Лист25" sheetId="25" r:id="rId25"/>
    <sheet name="Лист26" sheetId="26" r:id="rId26"/>
    <sheet name="Лист27" sheetId="27" r:id="rId27"/>
    <sheet name="Лист28" sheetId="28" r:id="rId28"/>
    <sheet name="Лист29" sheetId="29" r:id="rId29"/>
    <sheet name="Лист30" sheetId="30" r:id="rId30"/>
    <sheet name="Лист31" sheetId="31" r:id="rId31"/>
    <sheet name="Лист32" sheetId="32" r:id="rId32"/>
    <sheet name="Лист33" sheetId="33" r:id="rId3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3" l="1"/>
  <c r="G14" i="33" s="1"/>
  <c r="J14" i="33" s="1"/>
  <c r="F14" i="33"/>
  <c r="H14" i="33"/>
  <c r="I14" i="33"/>
  <c r="E11" i="33"/>
  <c r="G11" i="33" s="1"/>
  <c r="J11" i="33" s="1"/>
  <c r="F11" i="33"/>
  <c r="H11" i="33"/>
  <c r="I11" i="33"/>
  <c r="K11" i="33" s="1"/>
  <c r="E4" i="33"/>
  <c r="G4" i="33" s="1"/>
  <c r="J4" i="33" s="1"/>
  <c r="F4" i="33"/>
  <c r="H4" i="33"/>
  <c r="I4" i="33"/>
  <c r="G3" i="33"/>
  <c r="H3" i="33"/>
  <c r="I3" i="33"/>
  <c r="J3" i="33"/>
  <c r="K3" i="33" s="1"/>
  <c r="F3" i="33"/>
  <c r="E3" i="33"/>
  <c r="K2" i="33"/>
  <c r="J2" i="33"/>
  <c r="I2" i="33"/>
  <c r="B2" i="33"/>
  <c r="H2" i="33"/>
  <c r="G2" i="33"/>
  <c r="F2" i="33"/>
  <c r="E2" i="33"/>
  <c r="B3" i="33"/>
  <c r="B4" i="33"/>
  <c r="E12" i="32"/>
  <c r="F12" i="32"/>
  <c r="G12" i="32"/>
  <c r="J12" i="32" s="1"/>
  <c r="K12" i="32" s="1"/>
  <c r="H12" i="32"/>
  <c r="I12" i="32"/>
  <c r="E10" i="32"/>
  <c r="G10" i="32" s="1"/>
  <c r="J10" i="32" s="1"/>
  <c r="F10" i="32"/>
  <c r="H10" i="32"/>
  <c r="I10" i="32"/>
  <c r="K10" i="32" s="1"/>
  <c r="E4" i="32"/>
  <c r="G4" i="32" s="1"/>
  <c r="J4" i="32" s="1"/>
  <c r="F4" i="32"/>
  <c r="H4" i="32"/>
  <c r="I4" i="32"/>
  <c r="G3" i="32"/>
  <c r="H3" i="32"/>
  <c r="I3" i="32"/>
  <c r="J3" i="32"/>
  <c r="K3" i="32" s="1"/>
  <c r="F3" i="32"/>
  <c r="E3" i="32"/>
  <c r="K2" i="32"/>
  <c r="J2" i="32"/>
  <c r="I2" i="32"/>
  <c r="B2" i="32"/>
  <c r="H2" i="32"/>
  <c r="G2" i="32"/>
  <c r="F2" i="32"/>
  <c r="E2" i="32"/>
  <c r="B3" i="32"/>
  <c r="B4" i="32"/>
  <c r="B5" i="32"/>
  <c r="B6" i="32"/>
  <c r="B7" i="32"/>
  <c r="B8" i="32"/>
  <c r="B9" i="32"/>
  <c r="B10" i="32"/>
  <c r="E11" i="31"/>
  <c r="G11" i="31" s="1"/>
  <c r="J11" i="31" s="1"/>
  <c r="F11" i="31"/>
  <c r="H11" i="31"/>
  <c r="I11" i="31"/>
  <c r="E4" i="31"/>
  <c r="G4" i="31" s="1"/>
  <c r="J4" i="31" s="1"/>
  <c r="F4" i="31"/>
  <c r="H4" i="31"/>
  <c r="I4" i="31"/>
  <c r="K4" i="31" s="1"/>
  <c r="G3" i="31"/>
  <c r="H3" i="31"/>
  <c r="I3" i="31"/>
  <c r="J3" i="31"/>
  <c r="K3" i="31" s="1"/>
  <c r="F3" i="31"/>
  <c r="E3" i="31"/>
  <c r="K2" i="31"/>
  <c r="J2" i="31"/>
  <c r="I2" i="31"/>
  <c r="B2" i="31"/>
  <c r="H2" i="31"/>
  <c r="G2" i="31"/>
  <c r="F2" i="31"/>
  <c r="E2" i="31"/>
  <c r="B12" i="31"/>
  <c r="B13" i="31"/>
  <c r="B14" i="31"/>
  <c r="B15" i="31"/>
  <c r="B16" i="31"/>
  <c r="B17" i="31"/>
  <c r="B18" i="31"/>
  <c r="B19" i="31"/>
  <c r="B20" i="31"/>
  <c r="B21" i="31"/>
  <c r="B3" i="31"/>
  <c r="B4" i="31"/>
  <c r="B5" i="31"/>
  <c r="B6" i="31"/>
  <c r="B7" i="31"/>
  <c r="B8" i="31"/>
  <c r="B9" i="31"/>
  <c r="B10" i="31"/>
  <c r="B11" i="31"/>
  <c r="E14" i="30"/>
  <c r="G14" i="30" s="1"/>
  <c r="J14" i="30" s="1"/>
  <c r="F14" i="30"/>
  <c r="H14" i="30"/>
  <c r="I14" i="30"/>
  <c r="E11" i="30"/>
  <c r="G11" i="30" s="1"/>
  <c r="J11" i="30" s="1"/>
  <c r="F11" i="30"/>
  <c r="H11" i="30"/>
  <c r="I11" i="30"/>
  <c r="K11" i="30" s="1"/>
  <c r="E4" i="30"/>
  <c r="H4" i="30" s="1"/>
  <c r="F4" i="30"/>
  <c r="I4" i="30"/>
  <c r="G3" i="30"/>
  <c r="H3" i="30"/>
  <c r="I3" i="30"/>
  <c r="J3" i="30"/>
  <c r="K3" i="30" s="1"/>
  <c r="F3" i="30"/>
  <c r="E3" i="30"/>
  <c r="K2" i="30"/>
  <c r="J2" i="30"/>
  <c r="I2" i="30"/>
  <c r="B2" i="30"/>
  <c r="H2" i="30"/>
  <c r="G2" i="30"/>
  <c r="E2" i="30"/>
  <c r="F2" i="30"/>
  <c r="B3" i="30"/>
  <c r="B4" i="30"/>
  <c r="B5" i="30"/>
  <c r="B6" i="30"/>
  <c r="B7" i="30"/>
  <c r="B8" i="30"/>
  <c r="B9" i="30"/>
  <c r="B10" i="30"/>
  <c r="B11" i="30"/>
  <c r="B12" i="30"/>
  <c r="E14" i="29"/>
  <c r="G14" i="29" s="1"/>
  <c r="J14" i="29" s="1"/>
  <c r="F14" i="29"/>
  <c r="H14" i="29"/>
  <c r="I14" i="29"/>
  <c r="E11" i="29"/>
  <c r="G11" i="29" s="1"/>
  <c r="J11" i="29" s="1"/>
  <c r="F11" i="29"/>
  <c r="H11" i="29"/>
  <c r="I11" i="29"/>
  <c r="K11" i="29" s="1"/>
  <c r="E8" i="29"/>
  <c r="F8" i="29"/>
  <c r="G8" i="29"/>
  <c r="J8" i="29" s="1"/>
  <c r="K8" i="29" s="1"/>
  <c r="H8" i="29"/>
  <c r="I8" i="29"/>
  <c r="E4" i="29"/>
  <c r="G4" i="29" s="1"/>
  <c r="J4" i="29" s="1"/>
  <c r="F4" i="29"/>
  <c r="H4" i="29"/>
  <c r="I4" i="29"/>
  <c r="G3" i="29"/>
  <c r="H3" i="29"/>
  <c r="I3" i="29"/>
  <c r="J3" i="29"/>
  <c r="K3" i="29" s="1"/>
  <c r="F3" i="29"/>
  <c r="E3" i="29"/>
  <c r="K2" i="29"/>
  <c r="J2" i="29"/>
  <c r="I2" i="29"/>
  <c r="B2" i="29"/>
  <c r="H2" i="29"/>
  <c r="G2" i="29"/>
  <c r="F2" i="29"/>
  <c r="E2" i="29"/>
  <c r="B13" i="29"/>
  <c r="B14" i="29"/>
  <c r="B15" i="29"/>
  <c r="B16" i="29"/>
  <c r="B3" i="29"/>
  <c r="B4" i="29"/>
  <c r="B5" i="29"/>
  <c r="B6" i="29"/>
  <c r="B7" i="29"/>
  <c r="B8" i="29"/>
  <c r="B9" i="29"/>
  <c r="B10" i="29"/>
  <c r="B11" i="29"/>
  <c r="B12" i="29"/>
  <c r="E14" i="28"/>
  <c r="F14" i="28"/>
  <c r="G14" i="28"/>
  <c r="J14" i="28" s="1"/>
  <c r="K14" i="28" s="1"/>
  <c r="H14" i="28"/>
  <c r="I14" i="28"/>
  <c r="E11" i="28"/>
  <c r="G11" i="28" s="1"/>
  <c r="J11" i="28" s="1"/>
  <c r="F11" i="28"/>
  <c r="H11" i="28"/>
  <c r="I11" i="28"/>
  <c r="E4" i="28"/>
  <c r="G4" i="28" s="1"/>
  <c r="J4" i="28" s="1"/>
  <c r="F4" i="28"/>
  <c r="H4" i="28"/>
  <c r="I4" i="28"/>
  <c r="G3" i="28"/>
  <c r="H3" i="28"/>
  <c r="I3" i="28"/>
  <c r="J3" i="28"/>
  <c r="K3" i="28" s="1"/>
  <c r="F3" i="28"/>
  <c r="E3" i="28"/>
  <c r="K2" i="28"/>
  <c r="J2" i="28"/>
  <c r="I2" i="28"/>
  <c r="B2" i="28"/>
  <c r="H2" i="28"/>
  <c r="G2" i="28"/>
  <c r="F2" i="28"/>
  <c r="E2" i="28"/>
  <c r="B3" i="28"/>
  <c r="B4" i="28"/>
  <c r="B5" i="28"/>
  <c r="B6" i="28"/>
  <c r="B7" i="28"/>
  <c r="B8" i="28"/>
  <c r="B9" i="28"/>
  <c r="B10" i="28"/>
  <c r="B11" i="28"/>
  <c r="B12" i="28"/>
  <c r="E11" i="27"/>
  <c r="G11" i="27" s="1"/>
  <c r="J11" i="27" s="1"/>
  <c r="F11" i="27"/>
  <c r="H11" i="27"/>
  <c r="I11" i="27"/>
  <c r="K11" i="27" s="1"/>
  <c r="E4" i="27"/>
  <c r="F4" i="27"/>
  <c r="G4" i="27"/>
  <c r="J4" i="27" s="1"/>
  <c r="K4" i="27" s="1"/>
  <c r="H4" i="27"/>
  <c r="I4" i="27"/>
  <c r="G3" i="27"/>
  <c r="H3" i="27"/>
  <c r="I3" i="27"/>
  <c r="J3" i="27"/>
  <c r="K3" i="27" s="1"/>
  <c r="F3" i="27"/>
  <c r="E3" i="27"/>
  <c r="K2" i="27"/>
  <c r="J2" i="27"/>
  <c r="I2" i="27"/>
  <c r="B2" i="27"/>
  <c r="H2" i="27"/>
  <c r="G2" i="27"/>
  <c r="F2" i="27"/>
  <c r="E2" i="27"/>
  <c r="B3" i="27"/>
  <c r="B4" i="27"/>
  <c r="B5" i="27"/>
  <c r="B6" i="27"/>
  <c r="B7" i="27"/>
  <c r="B8" i="27"/>
  <c r="B9" i="27"/>
  <c r="B10" i="27"/>
  <c r="B11" i="27"/>
  <c r="B12" i="27"/>
  <c r="E15" i="26"/>
  <c r="G15" i="26" s="1"/>
  <c r="J15" i="26" s="1"/>
  <c r="F15" i="26"/>
  <c r="H15" i="26"/>
  <c r="I15" i="26"/>
  <c r="E13" i="26"/>
  <c r="G13" i="26" s="1"/>
  <c r="J13" i="26" s="1"/>
  <c r="F13" i="26"/>
  <c r="H13" i="26"/>
  <c r="I13" i="26"/>
  <c r="K13" i="26" s="1"/>
  <c r="E10" i="26"/>
  <c r="G10" i="26" s="1"/>
  <c r="J10" i="26" s="1"/>
  <c r="F10" i="26"/>
  <c r="H10" i="26"/>
  <c r="I10" i="26"/>
  <c r="E9" i="26"/>
  <c r="F9" i="26"/>
  <c r="G9" i="26"/>
  <c r="J9" i="26" s="1"/>
  <c r="K9" i="26" s="1"/>
  <c r="H9" i="26"/>
  <c r="I9" i="26"/>
  <c r="E4" i="26"/>
  <c r="G4" i="26" s="1"/>
  <c r="J4" i="26" s="1"/>
  <c r="F4" i="26"/>
  <c r="H4" i="26"/>
  <c r="I4" i="26"/>
  <c r="G3" i="26"/>
  <c r="H3" i="26"/>
  <c r="I3" i="26"/>
  <c r="K3" i="26" s="1"/>
  <c r="J3" i="26"/>
  <c r="F3" i="26"/>
  <c r="E3" i="26"/>
  <c r="K2" i="26"/>
  <c r="J2" i="26"/>
  <c r="I2" i="26"/>
  <c r="B2" i="26"/>
  <c r="H2" i="26"/>
  <c r="G2" i="26"/>
  <c r="F2" i="26"/>
  <c r="E2" i="26"/>
  <c r="B3" i="26"/>
  <c r="B4" i="26"/>
  <c r="B5" i="26"/>
  <c r="B6" i="26"/>
  <c r="B7" i="26"/>
  <c r="B8" i="26"/>
  <c r="B9" i="26"/>
  <c r="B10" i="26"/>
  <c r="B11" i="26"/>
  <c r="B12" i="26"/>
  <c r="E15" i="25"/>
  <c r="G15" i="25" s="1"/>
  <c r="J15" i="25" s="1"/>
  <c r="F15" i="25"/>
  <c r="H15" i="25"/>
  <c r="I15" i="25"/>
  <c r="K15" i="25" s="1"/>
  <c r="E11" i="25"/>
  <c r="F11" i="25"/>
  <c r="G11" i="25"/>
  <c r="J11" i="25" s="1"/>
  <c r="K11" i="25" s="1"/>
  <c r="H11" i="25"/>
  <c r="I11" i="25"/>
  <c r="E4" i="25"/>
  <c r="F4" i="25"/>
  <c r="G4" i="25"/>
  <c r="J4" i="25" s="1"/>
  <c r="K4" i="25" s="1"/>
  <c r="H4" i="25"/>
  <c r="I4" i="25"/>
  <c r="G3" i="25"/>
  <c r="H3" i="25"/>
  <c r="I3" i="25"/>
  <c r="J3" i="25"/>
  <c r="K3" i="25" s="1"/>
  <c r="F3" i="25"/>
  <c r="E3" i="25"/>
  <c r="K2" i="25"/>
  <c r="J2" i="25"/>
  <c r="I2" i="25"/>
  <c r="B2" i="25"/>
  <c r="H2" i="25"/>
  <c r="G2" i="25"/>
  <c r="F2" i="25"/>
  <c r="E2" i="25"/>
  <c r="B3" i="25"/>
  <c r="B4" i="25"/>
  <c r="B5" i="25"/>
  <c r="B6" i="25"/>
  <c r="B7" i="25"/>
  <c r="B8" i="25"/>
  <c r="B9" i="25"/>
  <c r="B10" i="25"/>
  <c r="B11" i="25"/>
  <c r="B12" i="25"/>
  <c r="E10" i="24"/>
  <c r="F10" i="24"/>
  <c r="G10" i="24"/>
  <c r="J10" i="24" s="1"/>
  <c r="K10" i="24" s="1"/>
  <c r="H10" i="24"/>
  <c r="I10" i="24"/>
  <c r="E4" i="24"/>
  <c r="G4" i="24" s="1"/>
  <c r="J4" i="24" s="1"/>
  <c r="F4" i="24"/>
  <c r="H4" i="24"/>
  <c r="I4" i="24"/>
  <c r="G3" i="24"/>
  <c r="H3" i="24"/>
  <c r="I3" i="24"/>
  <c r="J3" i="24"/>
  <c r="K3" i="24" s="1"/>
  <c r="F3" i="24"/>
  <c r="E3" i="24"/>
  <c r="K2" i="24"/>
  <c r="J2" i="24"/>
  <c r="I2" i="24"/>
  <c r="B2" i="24"/>
  <c r="H2" i="24"/>
  <c r="G2" i="24"/>
  <c r="F2" i="24"/>
  <c r="E2" i="24"/>
  <c r="B13" i="24"/>
  <c r="B14" i="24"/>
  <c r="B15" i="24"/>
  <c r="B16" i="24"/>
  <c r="B17" i="24"/>
  <c r="B18" i="24"/>
  <c r="B19" i="24"/>
  <c r="B20" i="24"/>
  <c r="B21" i="24"/>
  <c r="B22" i="24"/>
  <c r="B3" i="24"/>
  <c r="B4" i="24"/>
  <c r="B5" i="24"/>
  <c r="B6" i="24"/>
  <c r="B7" i="24"/>
  <c r="B8" i="24"/>
  <c r="B9" i="24"/>
  <c r="B10" i="24"/>
  <c r="B11" i="24"/>
  <c r="B12" i="24"/>
  <c r="E14" i="23"/>
  <c r="F14" i="23"/>
  <c r="G14" i="23"/>
  <c r="J14" i="23" s="1"/>
  <c r="K14" i="23" s="1"/>
  <c r="H14" i="23"/>
  <c r="I14" i="23"/>
  <c r="E11" i="23"/>
  <c r="F11" i="23"/>
  <c r="G11" i="23"/>
  <c r="J11" i="23" s="1"/>
  <c r="K11" i="23" s="1"/>
  <c r="H11" i="23"/>
  <c r="I11" i="23"/>
  <c r="E4" i="23"/>
  <c r="G4" i="23" s="1"/>
  <c r="J4" i="23" s="1"/>
  <c r="F4" i="23"/>
  <c r="H4" i="23"/>
  <c r="I4" i="23"/>
  <c r="G3" i="23"/>
  <c r="H3" i="23"/>
  <c r="I3" i="23"/>
  <c r="K3" i="23" s="1"/>
  <c r="J3" i="23"/>
  <c r="F3" i="23"/>
  <c r="E3" i="23"/>
  <c r="K2" i="23"/>
  <c r="J2" i="23"/>
  <c r="I2" i="23"/>
  <c r="B2" i="23"/>
  <c r="H2" i="23"/>
  <c r="G2" i="23"/>
  <c r="F2" i="23"/>
  <c r="E2" i="23"/>
  <c r="B3" i="23"/>
  <c r="B4" i="23"/>
  <c r="B5" i="23"/>
  <c r="B6" i="23"/>
  <c r="B7" i="23"/>
  <c r="B8" i="23"/>
  <c r="B9" i="23"/>
  <c r="B10" i="23"/>
  <c r="B11" i="23"/>
  <c r="B12" i="23"/>
  <c r="E15" i="22"/>
  <c r="F15" i="22"/>
  <c r="G15" i="22"/>
  <c r="J15" i="22" s="1"/>
  <c r="K15" i="22" s="1"/>
  <c r="H15" i="22"/>
  <c r="I15" i="22"/>
  <c r="E13" i="22"/>
  <c r="F13" i="22"/>
  <c r="G13" i="22"/>
  <c r="J13" i="22" s="1"/>
  <c r="K13" i="22" s="1"/>
  <c r="H13" i="22"/>
  <c r="I13" i="22"/>
  <c r="E12" i="22"/>
  <c r="G12" i="22" s="1"/>
  <c r="J12" i="22" s="1"/>
  <c r="F12" i="22"/>
  <c r="H12" i="22"/>
  <c r="I12" i="22"/>
  <c r="E9" i="22"/>
  <c r="G9" i="22" s="1"/>
  <c r="J9" i="22" s="1"/>
  <c r="F9" i="22"/>
  <c r="H9" i="22" s="1"/>
  <c r="I9" i="22"/>
  <c r="E4" i="22"/>
  <c r="G4" i="22" s="1"/>
  <c r="J4" i="22" s="1"/>
  <c r="F4" i="22"/>
  <c r="H4" i="22"/>
  <c r="I4" i="22"/>
  <c r="G3" i="22"/>
  <c r="H3" i="22"/>
  <c r="I3" i="22"/>
  <c r="J3" i="22"/>
  <c r="K3" i="22" s="1"/>
  <c r="F3" i="22"/>
  <c r="E3" i="22"/>
  <c r="K2" i="22"/>
  <c r="J2" i="22"/>
  <c r="I2" i="22"/>
  <c r="H2" i="22"/>
  <c r="G2" i="22"/>
  <c r="F2" i="22"/>
  <c r="E2" i="22"/>
  <c r="B3" i="22"/>
  <c r="B4" i="22"/>
  <c r="B5" i="22"/>
  <c r="B6" i="22"/>
  <c r="B7" i="22"/>
  <c r="B8" i="22"/>
  <c r="B9" i="22"/>
  <c r="B10" i="22"/>
  <c r="B11" i="22"/>
  <c r="B12" i="22"/>
  <c r="B2" i="22"/>
  <c r="E15" i="21"/>
  <c r="F15" i="21"/>
  <c r="G15" i="21"/>
  <c r="J15" i="21" s="1"/>
  <c r="K15" i="21" s="1"/>
  <c r="H15" i="21"/>
  <c r="I15" i="21"/>
  <c r="E11" i="21"/>
  <c r="G11" i="21" s="1"/>
  <c r="J11" i="21" s="1"/>
  <c r="F11" i="21"/>
  <c r="H11" i="21"/>
  <c r="I11" i="21"/>
  <c r="K11" i="21" s="1"/>
  <c r="E4" i="21"/>
  <c r="F4" i="21"/>
  <c r="G4" i="21"/>
  <c r="J4" i="21" s="1"/>
  <c r="K4" i="21" s="1"/>
  <c r="H4" i="21"/>
  <c r="I4" i="21"/>
  <c r="G3" i="21"/>
  <c r="H3" i="21"/>
  <c r="I3" i="21"/>
  <c r="K3" i="21" s="1"/>
  <c r="J3" i="21"/>
  <c r="F3" i="21"/>
  <c r="E3" i="21"/>
  <c r="K2" i="21"/>
  <c r="J2" i="21"/>
  <c r="I2" i="21"/>
  <c r="B2" i="21"/>
  <c r="H2" i="21"/>
  <c r="G2" i="21"/>
  <c r="F2" i="21"/>
  <c r="E2" i="21"/>
  <c r="B3" i="21"/>
  <c r="B4" i="21"/>
  <c r="B5" i="21"/>
  <c r="B6" i="21"/>
  <c r="B7" i="21"/>
  <c r="B8" i="21"/>
  <c r="B9" i="21"/>
  <c r="B10" i="21"/>
  <c r="B11" i="21"/>
  <c r="B12" i="21"/>
  <c r="E11" i="20"/>
  <c r="F11" i="20"/>
  <c r="G11" i="20"/>
  <c r="J11" i="20" s="1"/>
  <c r="K11" i="20" s="1"/>
  <c r="H11" i="20"/>
  <c r="I11" i="20"/>
  <c r="E4" i="20"/>
  <c r="G4" i="20" s="1"/>
  <c r="J4" i="20" s="1"/>
  <c r="F4" i="20"/>
  <c r="H4" i="20"/>
  <c r="I4" i="20"/>
  <c r="K4" i="20" s="1"/>
  <c r="G3" i="20"/>
  <c r="H3" i="20"/>
  <c r="I3" i="20"/>
  <c r="K3" i="20" s="1"/>
  <c r="J3" i="20"/>
  <c r="F3" i="20"/>
  <c r="E3" i="20"/>
  <c r="K2" i="20"/>
  <c r="J2" i="20"/>
  <c r="I2" i="20"/>
  <c r="B2" i="20"/>
  <c r="H2" i="20"/>
  <c r="G2" i="20"/>
  <c r="F2" i="20"/>
  <c r="E2" i="20"/>
  <c r="B17" i="20"/>
  <c r="B18" i="20"/>
  <c r="B19" i="20"/>
  <c r="B20" i="20"/>
  <c r="B21" i="20"/>
  <c r="B12" i="20"/>
  <c r="B13" i="20"/>
  <c r="B14" i="20"/>
  <c r="B15" i="20"/>
  <c r="B16" i="20"/>
  <c r="B3" i="20"/>
  <c r="B4" i="20"/>
  <c r="B5" i="20"/>
  <c r="B6" i="20"/>
  <c r="B7" i="20"/>
  <c r="B8" i="20"/>
  <c r="B9" i="20"/>
  <c r="B10" i="20"/>
  <c r="B11" i="20"/>
  <c r="E11" i="19"/>
  <c r="F11" i="19"/>
  <c r="G11" i="19"/>
  <c r="J11" i="19" s="1"/>
  <c r="K11" i="19" s="1"/>
  <c r="H11" i="19"/>
  <c r="I11" i="19"/>
  <c r="E4" i="19"/>
  <c r="G4" i="19" s="1"/>
  <c r="J4" i="19" s="1"/>
  <c r="F4" i="19"/>
  <c r="H4" i="19"/>
  <c r="I4" i="19"/>
  <c r="K4" i="19" s="1"/>
  <c r="G3" i="19"/>
  <c r="H3" i="19"/>
  <c r="I3" i="19"/>
  <c r="K3" i="19" s="1"/>
  <c r="J3" i="19"/>
  <c r="F3" i="19"/>
  <c r="E3" i="19"/>
  <c r="K2" i="19"/>
  <c r="J2" i="19"/>
  <c r="I2" i="19"/>
  <c r="B2" i="19"/>
  <c r="H2" i="19"/>
  <c r="G2" i="19"/>
  <c r="F2" i="19"/>
  <c r="E2" i="19"/>
  <c r="B3" i="19"/>
  <c r="B4" i="19"/>
  <c r="B5" i="19"/>
  <c r="B6" i="19"/>
  <c r="B7" i="19"/>
  <c r="B8" i="19"/>
  <c r="B9" i="19"/>
  <c r="B10" i="19"/>
  <c r="B11" i="19"/>
  <c r="B12" i="19"/>
  <c r="E12" i="18"/>
  <c r="G12" i="18" s="1"/>
  <c r="J12" i="18" s="1"/>
  <c r="F12" i="18"/>
  <c r="H12" i="18"/>
  <c r="I12" i="18"/>
  <c r="E11" i="18"/>
  <c r="F11" i="18"/>
  <c r="G11" i="18"/>
  <c r="J11" i="18" s="1"/>
  <c r="K11" i="18" s="1"/>
  <c r="H11" i="18"/>
  <c r="I11" i="18"/>
  <c r="E4" i="18"/>
  <c r="F4" i="18"/>
  <c r="G4" i="18"/>
  <c r="J4" i="18" s="1"/>
  <c r="K4" i="18" s="1"/>
  <c r="H4" i="18"/>
  <c r="I4" i="18"/>
  <c r="G3" i="18"/>
  <c r="H3" i="18"/>
  <c r="I3" i="18"/>
  <c r="K3" i="18" s="1"/>
  <c r="J3" i="18"/>
  <c r="F3" i="18"/>
  <c r="E3" i="18"/>
  <c r="K2" i="18"/>
  <c r="J2" i="18"/>
  <c r="I2" i="18"/>
  <c r="B2" i="18"/>
  <c r="H2" i="18"/>
  <c r="G2" i="18"/>
  <c r="F2" i="18"/>
  <c r="E2" i="18"/>
  <c r="B3" i="18"/>
  <c r="B4" i="18"/>
  <c r="B5" i="18"/>
  <c r="B6" i="18"/>
  <c r="B7" i="18"/>
  <c r="B8" i="18"/>
  <c r="B9" i="18"/>
  <c r="B10" i="18"/>
  <c r="B11" i="18"/>
  <c r="E12" i="17"/>
  <c r="G12" i="17" s="1"/>
  <c r="J12" i="17" s="1"/>
  <c r="F12" i="17"/>
  <c r="H12" i="17"/>
  <c r="I12" i="17"/>
  <c r="K12" i="17" s="1"/>
  <c r="E11" i="17"/>
  <c r="G11" i="17" s="1"/>
  <c r="J11" i="17" s="1"/>
  <c r="F11" i="17"/>
  <c r="H11" i="17" s="1"/>
  <c r="I11" i="17"/>
  <c r="E4" i="17"/>
  <c r="F4" i="17"/>
  <c r="G4" i="17"/>
  <c r="J4" i="17" s="1"/>
  <c r="K4" i="17" s="1"/>
  <c r="H4" i="17"/>
  <c r="I4" i="17"/>
  <c r="G3" i="17"/>
  <c r="H3" i="17"/>
  <c r="I3" i="17"/>
  <c r="J3" i="17"/>
  <c r="K3" i="17" s="1"/>
  <c r="F3" i="17"/>
  <c r="E3" i="17"/>
  <c r="K2" i="17"/>
  <c r="J2" i="17"/>
  <c r="I2" i="17"/>
  <c r="B3" i="17"/>
  <c r="B2" i="17"/>
  <c r="H2" i="17"/>
  <c r="G2" i="17"/>
  <c r="F2" i="17"/>
  <c r="E2" i="17"/>
  <c r="B32" i="17"/>
  <c r="B33" i="17"/>
  <c r="B34" i="17"/>
  <c r="B35" i="17"/>
  <c r="B36" i="17"/>
  <c r="B22" i="17"/>
  <c r="B23" i="17"/>
  <c r="B24" i="17"/>
  <c r="B25" i="17"/>
  <c r="B26" i="17"/>
  <c r="B27" i="17"/>
  <c r="B28" i="17"/>
  <c r="B29" i="17"/>
  <c r="B30" i="17"/>
  <c r="B31" i="17"/>
  <c r="B12" i="17"/>
  <c r="B13" i="17"/>
  <c r="B14" i="17"/>
  <c r="B15" i="17"/>
  <c r="B16" i="17"/>
  <c r="B17" i="17"/>
  <c r="B18" i="17"/>
  <c r="B19" i="17"/>
  <c r="B20" i="17"/>
  <c r="B21" i="17"/>
  <c r="B4" i="17"/>
  <c r="B5" i="17"/>
  <c r="B6" i="17"/>
  <c r="B7" i="17"/>
  <c r="B8" i="17"/>
  <c r="B9" i="17"/>
  <c r="B10" i="17"/>
  <c r="B11" i="17"/>
  <c r="E12" i="16"/>
  <c r="F12" i="16"/>
  <c r="G12" i="16"/>
  <c r="J12" i="16" s="1"/>
  <c r="K12" i="16" s="1"/>
  <c r="H12" i="16"/>
  <c r="I12" i="16"/>
  <c r="E11" i="16"/>
  <c r="F11" i="16"/>
  <c r="G11" i="16"/>
  <c r="J11" i="16" s="1"/>
  <c r="K11" i="16" s="1"/>
  <c r="H11" i="16"/>
  <c r="I11" i="16"/>
  <c r="E4" i="16"/>
  <c r="F4" i="16"/>
  <c r="G4" i="16"/>
  <c r="J4" i="16" s="1"/>
  <c r="K4" i="16" s="1"/>
  <c r="H4" i="16"/>
  <c r="I4" i="16"/>
  <c r="G3" i="16"/>
  <c r="H3" i="16"/>
  <c r="I3" i="16"/>
  <c r="K3" i="16" s="1"/>
  <c r="J3" i="16"/>
  <c r="F3" i="16"/>
  <c r="E3" i="16"/>
  <c r="G2" i="16"/>
  <c r="B2" i="16"/>
  <c r="I2" i="16"/>
  <c r="H2" i="16"/>
  <c r="F2" i="16"/>
  <c r="E2" i="16"/>
  <c r="B12" i="16"/>
  <c r="B13" i="16"/>
  <c r="B14" i="16"/>
  <c r="B15" i="16"/>
  <c r="B16" i="16"/>
  <c r="B17" i="16"/>
  <c r="B18" i="16"/>
  <c r="B19" i="16"/>
  <c r="B20" i="16"/>
  <c r="B21" i="16"/>
  <c r="B3" i="16"/>
  <c r="B4" i="16"/>
  <c r="B5" i="16"/>
  <c r="B6" i="16"/>
  <c r="B7" i="16"/>
  <c r="B8" i="16"/>
  <c r="B9" i="16"/>
  <c r="B10" i="16"/>
  <c r="B11" i="16"/>
  <c r="E14" i="15"/>
  <c r="G14" i="15" s="1"/>
  <c r="J14" i="15" s="1"/>
  <c r="F14" i="15"/>
  <c r="H14" i="15"/>
  <c r="I14" i="15"/>
  <c r="K14" i="15" s="1"/>
  <c r="E8" i="15"/>
  <c r="F8" i="15"/>
  <c r="G8" i="15"/>
  <c r="J8" i="15" s="1"/>
  <c r="K8" i="15" s="1"/>
  <c r="H8" i="15"/>
  <c r="I8" i="15"/>
  <c r="E4" i="15"/>
  <c r="G4" i="15" s="1"/>
  <c r="J4" i="15" s="1"/>
  <c r="F4" i="15"/>
  <c r="H4" i="15"/>
  <c r="I4" i="15"/>
  <c r="G3" i="15"/>
  <c r="H3" i="15"/>
  <c r="I3" i="15"/>
  <c r="K3" i="15" s="1"/>
  <c r="J3" i="15"/>
  <c r="F3" i="15"/>
  <c r="E3" i="15"/>
  <c r="K2" i="15"/>
  <c r="J2" i="15"/>
  <c r="I2" i="15"/>
  <c r="B2" i="15"/>
  <c r="H2" i="15"/>
  <c r="G2" i="15"/>
  <c r="F2" i="15"/>
  <c r="E2" i="15"/>
  <c r="B3" i="15"/>
  <c r="B4" i="15"/>
  <c r="B5" i="15"/>
  <c r="B6" i="15"/>
  <c r="B7" i="15"/>
  <c r="B8" i="15"/>
  <c r="B9" i="15"/>
  <c r="B10" i="15"/>
  <c r="B11" i="15"/>
  <c r="B12" i="15"/>
  <c r="E12" i="14"/>
  <c r="G12" i="14" s="1"/>
  <c r="J12" i="14" s="1"/>
  <c r="F12" i="14"/>
  <c r="H12" i="14" s="1"/>
  <c r="I12" i="14"/>
  <c r="K12" i="14" s="1"/>
  <c r="E11" i="14"/>
  <c r="F11" i="14"/>
  <c r="G11" i="14"/>
  <c r="J11" i="14" s="1"/>
  <c r="K11" i="14" s="1"/>
  <c r="H11" i="14"/>
  <c r="I11" i="14"/>
  <c r="E4" i="14"/>
  <c r="G4" i="14" s="1"/>
  <c r="J4" i="14" s="1"/>
  <c r="F4" i="14"/>
  <c r="H4" i="14" s="1"/>
  <c r="I4" i="14"/>
  <c r="G3" i="14"/>
  <c r="H3" i="14"/>
  <c r="I3" i="14"/>
  <c r="J3" i="14"/>
  <c r="K3" i="14" s="1"/>
  <c r="F3" i="14"/>
  <c r="E3" i="14"/>
  <c r="K2" i="14"/>
  <c r="J2" i="14"/>
  <c r="I2" i="14"/>
  <c r="B2" i="14"/>
  <c r="H2" i="14"/>
  <c r="G2" i="14"/>
  <c r="F2" i="14"/>
  <c r="E2" i="14"/>
  <c r="B12" i="14"/>
  <c r="B13" i="14"/>
  <c r="B14" i="14"/>
  <c r="B15" i="14"/>
  <c r="B16" i="14"/>
  <c r="B17" i="14"/>
  <c r="B18" i="14"/>
  <c r="B19" i="14"/>
  <c r="B20" i="14"/>
  <c r="B21" i="14"/>
  <c r="B3" i="14"/>
  <c r="B4" i="14"/>
  <c r="B5" i="14"/>
  <c r="B6" i="14"/>
  <c r="B7" i="14"/>
  <c r="B8" i="14"/>
  <c r="B9" i="14"/>
  <c r="B10" i="14"/>
  <c r="B11" i="14"/>
  <c r="E15" i="13"/>
  <c r="F15" i="13"/>
  <c r="G15" i="13"/>
  <c r="J15" i="13" s="1"/>
  <c r="H15" i="13"/>
  <c r="I15" i="13"/>
  <c r="K15" i="13" s="1"/>
  <c r="E13" i="13"/>
  <c r="G13" i="13" s="1"/>
  <c r="J13" i="13" s="1"/>
  <c r="F13" i="13"/>
  <c r="H13" i="13" s="1"/>
  <c r="I13" i="13"/>
  <c r="K13" i="13" s="1"/>
  <c r="E11" i="13"/>
  <c r="G11" i="13" s="1"/>
  <c r="J11" i="13" s="1"/>
  <c r="F11" i="13"/>
  <c r="H11" i="13" s="1"/>
  <c r="I11" i="13"/>
  <c r="E4" i="13"/>
  <c r="G4" i="13" s="1"/>
  <c r="J4" i="13" s="1"/>
  <c r="F4" i="13"/>
  <c r="H4" i="13"/>
  <c r="I4" i="13"/>
  <c r="K4" i="13" s="1"/>
  <c r="G3" i="13"/>
  <c r="H3" i="13"/>
  <c r="I3" i="13"/>
  <c r="J3" i="13"/>
  <c r="K3" i="13" s="1"/>
  <c r="F3" i="13"/>
  <c r="F3" i="12"/>
  <c r="H3" i="12" s="1"/>
  <c r="E3" i="12"/>
  <c r="I3" i="12" s="1"/>
  <c r="E3" i="13"/>
  <c r="K2" i="13"/>
  <c r="J2" i="13"/>
  <c r="I2" i="13"/>
  <c r="B2" i="13"/>
  <c r="H2" i="13"/>
  <c r="G2" i="13"/>
  <c r="F2" i="13"/>
  <c r="E2" i="13"/>
  <c r="B3" i="13"/>
  <c r="B4" i="13"/>
  <c r="B5" i="13"/>
  <c r="B6" i="13"/>
  <c r="B7" i="13"/>
  <c r="B8" i="13"/>
  <c r="B9" i="13"/>
  <c r="B10" i="13"/>
  <c r="B11" i="13"/>
  <c r="B12" i="13"/>
  <c r="G3" i="12"/>
  <c r="J3" i="12" s="1"/>
  <c r="K2" i="12"/>
  <c r="J2" i="12"/>
  <c r="I2" i="12"/>
  <c r="B2" i="12"/>
  <c r="H2" i="12"/>
  <c r="G2" i="12"/>
  <c r="F2" i="12"/>
  <c r="E2" i="12"/>
  <c r="B3" i="12"/>
  <c r="B4" i="12"/>
  <c r="B5" i="12"/>
  <c r="B6" i="12"/>
  <c r="B7" i="12"/>
  <c r="B8" i="12"/>
  <c r="B9" i="12"/>
  <c r="B10" i="12"/>
  <c r="B11" i="12"/>
  <c r="E14" i="11"/>
  <c r="G14" i="11" s="1"/>
  <c r="J14" i="11" s="1"/>
  <c r="F14" i="11"/>
  <c r="H14" i="11"/>
  <c r="I14" i="11"/>
  <c r="E13" i="11"/>
  <c r="G13" i="11" s="1"/>
  <c r="J13" i="11" s="1"/>
  <c r="F13" i="11"/>
  <c r="H13" i="11" s="1"/>
  <c r="I13" i="11"/>
  <c r="K13" i="11" s="1"/>
  <c r="E11" i="11"/>
  <c r="G11" i="11" s="1"/>
  <c r="J11" i="11" s="1"/>
  <c r="F11" i="11"/>
  <c r="H11" i="11" s="1"/>
  <c r="I11" i="11"/>
  <c r="E4" i="11"/>
  <c r="F4" i="11"/>
  <c r="G4" i="11"/>
  <c r="J4" i="11" s="1"/>
  <c r="K4" i="11" s="1"/>
  <c r="H4" i="11"/>
  <c r="I4" i="11"/>
  <c r="G3" i="11"/>
  <c r="H3" i="11"/>
  <c r="I3" i="11"/>
  <c r="J3" i="11"/>
  <c r="K3" i="11" s="1"/>
  <c r="F3" i="11"/>
  <c r="E3" i="11"/>
  <c r="K2" i="11"/>
  <c r="J2" i="11"/>
  <c r="I2" i="11"/>
  <c r="B2" i="11"/>
  <c r="H2" i="11"/>
  <c r="G2" i="11"/>
  <c r="F2" i="11"/>
  <c r="E2" i="11"/>
  <c r="B3" i="11"/>
  <c r="B4" i="11"/>
  <c r="B5" i="11"/>
  <c r="B6" i="11"/>
  <c r="B7" i="11"/>
  <c r="B8" i="11"/>
  <c r="B9" i="11"/>
  <c r="B10" i="11"/>
  <c r="B11" i="11"/>
  <c r="B12" i="11"/>
  <c r="E15" i="10"/>
  <c r="G15" i="10" s="1"/>
  <c r="J15" i="10" s="1"/>
  <c r="F15" i="10"/>
  <c r="H15" i="10" s="1"/>
  <c r="I15" i="10"/>
  <c r="E13" i="10"/>
  <c r="F13" i="10"/>
  <c r="G13" i="10"/>
  <c r="J13" i="10" s="1"/>
  <c r="K13" i="10" s="1"/>
  <c r="H13" i="10"/>
  <c r="I13" i="10"/>
  <c r="E11" i="10"/>
  <c r="G11" i="10" s="1"/>
  <c r="J11" i="10" s="1"/>
  <c r="F11" i="10"/>
  <c r="H11" i="10" s="1"/>
  <c r="I11" i="10"/>
  <c r="E9" i="10"/>
  <c r="G9" i="10" s="1"/>
  <c r="J9" i="10" s="1"/>
  <c r="F9" i="10"/>
  <c r="H9" i="10" s="1"/>
  <c r="I9" i="10"/>
  <c r="E4" i="10"/>
  <c r="I4" i="10" s="1"/>
  <c r="F4" i="10"/>
  <c r="H4" i="10" s="1"/>
  <c r="G3" i="10"/>
  <c r="H3" i="10"/>
  <c r="I3" i="10"/>
  <c r="J3" i="10"/>
  <c r="K3" i="10" s="1"/>
  <c r="F3" i="10"/>
  <c r="E3" i="10"/>
  <c r="K2" i="10"/>
  <c r="J2" i="10"/>
  <c r="I2" i="10"/>
  <c r="B2" i="10"/>
  <c r="H2" i="10"/>
  <c r="G2" i="10"/>
  <c r="F2" i="10"/>
  <c r="E2" i="10"/>
  <c r="B3" i="10"/>
  <c r="B4" i="10"/>
  <c r="B5" i="10"/>
  <c r="B6" i="10"/>
  <c r="B7" i="10"/>
  <c r="B8" i="10"/>
  <c r="B9" i="10"/>
  <c r="B10" i="10"/>
  <c r="B11" i="10"/>
  <c r="B12" i="10"/>
  <c r="E10" i="9"/>
  <c r="G10" i="9" s="1"/>
  <c r="J10" i="9" s="1"/>
  <c r="F10" i="9"/>
  <c r="H10" i="9" s="1"/>
  <c r="I10" i="9"/>
  <c r="K10" i="9" s="1"/>
  <c r="E4" i="9"/>
  <c r="G4" i="9" s="1"/>
  <c r="J4" i="9" s="1"/>
  <c r="F4" i="9"/>
  <c r="G3" i="9"/>
  <c r="H3" i="9"/>
  <c r="I3" i="9"/>
  <c r="J3" i="9"/>
  <c r="K3" i="9" s="1"/>
  <c r="F3" i="9"/>
  <c r="E3" i="9"/>
  <c r="K2" i="9"/>
  <c r="J2" i="9"/>
  <c r="I2" i="9"/>
  <c r="B2" i="9"/>
  <c r="H2" i="9"/>
  <c r="G2" i="9"/>
  <c r="F2" i="9"/>
  <c r="E2" i="9"/>
  <c r="B23" i="9"/>
  <c r="B24" i="9"/>
  <c r="B25" i="9"/>
  <c r="B26" i="9"/>
  <c r="B27" i="9"/>
  <c r="B28" i="9"/>
  <c r="B29" i="9"/>
  <c r="B30" i="9"/>
  <c r="B31" i="9"/>
  <c r="B32" i="9"/>
  <c r="B33" i="9"/>
  <c r="B19" i="9"/>
  <c r="B20" i="9"/>
  <c r="B21" i="9"/>
  <c r="B22" i="9"/>
  <c r="B17" i="9"/>
  <c r="B18" i="9"/>
  <c r="B12" i="9"/>
  <c r="B13" i="9"/>
  <c r="B14" i="9"/>
  <c r="B15" i="9"/>
  <c r="B16" i="9"/>
  <c r="B3" i="9"/>
  <c r="B4" i="9"/>
  <c r="B5" i="9"/>
  <c r="B6" i="9"/>
  <c r="B7" i="9"/>
  <c r="B8" i="9"/>
  <c r="B9" i="9"/>
  <c r="B10" i="9"/>
  <c r="B11" i="9"/>
  <c r="E14" i="8"/>
  <c r="G14" i="8" s="1"/>
  <c r="J14" i="8" s="1"/>
  <c r="F14" i="8"/>
  <c r="H14" i="8" s="1"/>
  <c r="I14" i="8"/>
  <c r="E13" i="8"/>
  <c r="G13" i="8" s="1"/>
  <c r="J13" i="8" s="1"/>
  <c r="F13" i="8"/>
  <c r="H13" i="8" s="1"/>
  <c r="E11" i="8"/>
  <c r="F11" i="8"/>
  <c r="G11" i="8"/>
  <c r="J11" i="8" s="1"/>
  <c r="K11" i="8" s="1"/>
  <c r="H11" i="8"/>
  <c r="I11" i="8"/>
  <c r="E4" i="8"/>
  <c r="F4" i="8"/>
  <c r="G4" i="8"/>
  <c r="J4" i="8" s="1"/>
  <c r="K4" i="8" s="1"/>
  <c r="H4" i="8"/>
  <c r="I4" i="8"/>
  <c r="G3" i="8"/>
  <c r="H3" i="8"/>
  <c r="I3" i="8"/>
  <c r="K3" i="8" s="1"/>
  <c r="J3" i="8"/>
  <c r="F3" i="8"/>
  <c r="E3" i="8"/>
  <c r="K2" i="8"/>
  <c r="J2" i="8"/>
  <c r="I2" i="8"/>
  <c r="B3" i="8"/>
  <c r="H2" i="8"/>
  <c r="G2" i="8"/>
  <c r="F2" i="8"/>
  <c r="E2" i="8"/>
  <c r="B4" i="8"/>
  <c r="B5" i="8"/>
  <c r="B6" i="8"/>
  <c r="B7" i="8"/>
  <c r="B8" i="8"/>
  <c r="B9" i="8"/>
  <c r="B10" i="8"/>
  <c r="B11" i="8"/>
  <c r="B12" i="8"/>
  <c r="B2" i="8"/>
  <c r="E13" i="7"/>
  <c r="F13" i="7"/>
  <c r="G13" i="7"/>
  <c r="J13" i="7" s="1"/>
  <c r="K13" i="7" s="1"/>
  <c r="H13" i="7"/>
  <c r="I13" i="7"/>
  <c r="E11" i="7"/>
  <c r="F11" i="7"/>
  <c r="G11" i="7"/>
  <c r="J11" i="7" s="1"/>
  <c r="K11" i="7" s="1"/>
  <c r="H11" i="7"/>
  <c r="I11" i="7"/>
  <c r="E4" i="7"/>
  <c r="G4" i="7" s="1"/>
  <c r="J4" i="7" s="1"/>
  <c r="F4" i="7"/>
  <c r="H4" i="7" s="1"/>
  <c r="I4" i="7"/>
  <c r="G3" i="7"/>
  <c r="H3" i="7"/>
  <c r="I3" i="7"/>
  <c r="J3" i="7"/>
  <c r="K3" i="7" s="1"/>
  <c r="F3" i="7"/>
  <c r="E3" i="7"/>
  <c r="K2" i="7"/>
  <c r="J2" i="7"/>
  <c r="I2" i="7"/>
  <c r="B3" i="7"/>
  <c r="H2" i="7"/>
  <c r="G2" i="7"/>
  <c r="F2" i="7"/>
  <c r="E2" i="7"/>
  <c r="B4" i="7"/>
  <c r="B5" i="7"/>
  <c r="B6" i="7"/>
  <c r="B7" i="7"/>
  <c r="B8" i="7"/>
  <c r="B9" i="7"/>
  <c r="B10" i="7"/>
  <c r="B11" i="7"/>
  <c r="B12" i="7"/>
  <c r="B2" i="7"/>
  <c r="B3" i="6"/>
  <c r="E15" i="6"/>
  <c r="G15" i="6" s="1"/>
  <c r="J15" i="6" s="1"/>
  <c r="F15" i="6"/>
  <c r="E14" i="6"/>
  <c r="H14" i="6" s="1"/>
  <c r="F14" i="6"/>
  <c r="E12" i="6"/>
  <c r="G12" i="6" s="1"/>
  <c r="J12" i="6" s="1"/>
  <c r="F12" i="6"/>
  <c r="I12" i="6"/>
  <c r="E11" i="6"/>
  <c r="F11" i="6"/>
  <c r="G11" i="6"/>
  <c r="J11" i="6" s="1"/>
  <c r="K11" i="6" s="1"/>
  <c r="H11" i="6"/>
  <c r="I11" i="6"/>
  <c r="E4" i="6"/>
  <c r="G4" i="6" s="1"/>
  <c r="J4" i="6" s="1"/>
  <c r="F4" i="6"/>
  <c r="I4" i="6"/>
  <c r="G3" i="6"/>
  <c r="H3" i="6"/>
  <c r="I3" i="6"/>
  <c r="K3" i="6" s="1"/>
  <c r="J3" i="6"/>
  <c r="F3" i="6"/>
  <c r="E3" i="6"/>
  <c r="K2" i="6"/>
  <c r="J2" i="6"/>
  <c r="I2" i="6"/>
  <c r="H2" i="6"/>
  <c r="G2" i="6"/>
  <c r="F2" i="6"/>
  <c r="E2" i="6"/>
  <c r="B4" i="6"/>
  <c r="B5" i="6"/>
  <c r="B6" i="6"/>
  <c r="B7" i="6"/>
  <c r="B8" i="6"/>
  <c r="B9" i="6"/>
  <c r="B10" i="6"/>
  <c r="B11" i="6"/>
  <c r="B12" i="6"/>
  <c r="B2" i="6"/>
  <c r="K14" i="33" l="1"/>
  <c r="F12" i="33"/>
  <c r="H12" i="33" s="1"/>
  <c r="E12" i="33"/>
  <c r="K4" i="33"/>
  <c r="F13" i="32"/>
  <c r="E13" i="32"/>
  <c r="F11" i="32"/>
  <c r="E11" i="32"/>
  <c r="K4" i="32"/>
  <c r="K11" i="31"/>
  <c r="F5" i="31"/>
  <c r="H5" i="31" s="1"/>
  <c r="E5" i="31"/>
  <c r="K14" i="30"/>
  <c r="F12" i="30"/>
  <c r="E12" i="30"/>
  <c r="K4" i="30"/>
  <c r="G4" i="30"/>
  <c r="J4" i="30" s="1"/>
  <c r="K14" i="29"/>
  <c r="F12" i="29"/>
  <c r="E12" i="29"/>
  <c r="F9" i="29"/>
  <c r="E9" i="29"/>
  <c r="K4" i="29"/>
  <c r="F15" i="28"/>
  <c r="E15" i="28"/>
  <c r="K11" i="28"/>
  <c r="K4" i="28"/>
  <c r="F12" i="27"/>
  <c r="E12" i="27"/>
  <c r="F5" i="27"/>
  <c r="H5" i="27" s="1"/>
  <c r="E5" i="27"/>
  <c r="K15" i="26"/>
  <c r="F14" i="26"/>
  <c r="E14" i="26"/>
  <c r="K10" i="26"/>
  <c r="K4" i="26"/>
  <c r="F12" i="25"/>
  <c r="E12" i="25"/>
  <c r="F5" i="25"/>
  <c r="E5" i="25"/>
  <c r="F11" i="24"/>
  <c r="E11" i="24"/>
  <c r="K4" i="24"/>
  <c r="F15" i="23"/>
  <c r="E15" i="23"/>
  <c r="F12" i="23"/>
  <c r="E12" i="23"/>
  <c r="K4" i="23"/>
  <c r="F14" i="22"/>
  <c r="H14" i="22" s="1"/>
  <c r="E14" i="22"/>
  <c r="K12" i="22"/>
  <c r="K9" i="22"/>
  <c r="K4" i="22"/>
  <c r="F12" i="21"/>
  <c r="E12" i="21"/>
  <c r="F5" i="21"/>
  <c r="E5" i="21"/>
  <c r="F12" i="20"/>
  <c r="E12" i="20"/>
  <c r="F5" i="20"/>
  <c r="E5" i="20"/>
  <c r="F12" i="19"/>
  <c r="H12" i="19" s="1"/>
  <c r="E12" i="19"/>
  <c r="F5" i="19"/>
  <c r="E5" i="19"/>
  <c r="K12" i="18"/>
  <c r="F5" i="18"/>
  <c r="H5" i="18" s="1"/>
  <c r="E5" i="18"/>
  <c r="K11" i="17"/>
  <c r="F5" i="17"/>
  <c r="E5" i="17"/>
  <c r="F5" i="16"/>
  <c r="E5" i="16"/>
  <c r="F15" i="15"/>
  <c r="E15" i="15"/>
  <c r="F9" i="15"/>
  <c r="E9" i="15"/>
  <c r="K4" i="15"/>
  <c r="K4" i="14"/>
  <c r="F14" i="13"/>
  <c r="E14" i="13"/>
  <c r="K11" i="13"/>
  <c r="F5" i="13"/>
  <c r="H5" i="13" s="1"/>
  <c r="E5" i="13"/>
  <c r="K3" i="12"/>
  <c r="K14" i="11"/>
  <c r="K11" i="11"/>
  <c r="F5" i="11"/>
  <c r="E5" i="11"/>
  <c r="K15" i="10"/>
  <c r="F14" i="10"/>
  <c r="E14" i="10"/>
  <c r="K11" i="10"/>
  <c r="K9" i="10"/>
  <c r="G4" i="10"/>
  <c r="J4" i="10" s="1"/>
  <c r="K4" i="10" s="1"/>
  <c r="F11" i="9"/>
  <c r="E11" i="9"/>
  <c r="I4" i="9"/>
  <c r="K4" i="9" s="1"/>
  <c r="H4" i="9"/>
  <c r="K14" i="8"/>
  <c r="I13" i="8"/>
  <c r="K13" i="8" s="1"/>
  <c r="F12" i="8"/>
  <c r="H12" i="8" s="1"/>
  <c r="E12" i="8"/>
  <c r="F5" i="8"/>
  <c r="E5" i="8"/>
  <c r="F14" i="7"/>
  <c r="E14" i="7"/>
  <c r="F12" i="7"/>
  <c r="E12" i="7"/>
  <c r="K4" i="7"/>
  <c r="I15" i="6"/>
  <c r="K15" i="6" s="1"/>
  <c r="H15" i="6"/>
  <c r="I14" i="6"/>
  <c r="G14" i="6"/>
  <c r="J14" i="6" s="1"/>
  <c r="K12" i="6"/>
  <c r="H12" i="6"/>
  <c r="K4" i="6"/>
  <c r="H4" i="6"/>
  <c r="E15" i="5"/>
  <c r="I15" i="5" s="1"/>
  <c r="F15" i="5"/>
  <c r="I2" i="5"/>
  <c r="B2" i="5"/>
  <c r="E12" i="4"/>
  <c r="F12" i="4"/>
  <c r="G12" i="4"/>
  <c r="J12" i="4" s="1"/>
  <c r="K12" i="4" s="1"/>
  <c r="H12" i="4"/>
  <c r="I12" i="4"/>
  <c r="E11" i="4"/>
  <c r="G11" i="4" s="1"/>
  <c r="J11" i="4" s="1"/>
  <c r="F11" i="4"/>
  <c r="H11" i="4" s="1"/>
  <c r="I11" i="4"/>
  <c r="E10" i="4"/>
  <c r="G10" i="4" s="1"/>
  <c r="J10" i="4" s="1"/>
  <c r="F10" i="4"/>
  <c r="H10" i="4" s="1"/>
  <c r="I10" i="4"/>
  <c r="G9" i="4"/>
  <c r="I3" i="4"/>
  <c r="I2" i="4"/>
  <c r="I3" i="3"/>
  <c r="I2" i="3"/>
  <c r="I3" i="2"/>
  <c r="I2" i="2"/>
  <c r="F2" i="5"/>
  <c r="H2" i="5" s="1"/>
  <c r="E2" i="5"/>
  <c r="B3" i="5"/>
  <c r="B4" i="5"/>
  <c r="B5" i="5"/>
  <c r="B6" i="5"/>
  <c r="B7" i="5"/>
  <c r="B8" i="5"/>
  <c r="B9" i="5"/>
  <c r="B10" i="5"/>
  <c r="B11" i="5"/>
  <c r="B12" i="5"/>
  <c r="B2" i="4"/>
  <c r="F2" i="4"/>
  <c r="H2" i="4" s="1"/>
  <c r="E2" i="4"/>
  <c r="B3" i="4"/>
  <c r="B4" i="4"/>
  <c r="B5" i="4"/>
  <c r="B6" i="4"/>
  <c r="B7" i="4"/>
  <c r="B8" i="4"/>
  <c r="B9" i="4"/>
  <c r="B10" i="4"/>
  <c r="B11" i="4"/>
  <c r="B12" i="3"/>
  <c r="B11" i="3"/>
  <c r="B10" i="3"/>
  <c r="B9" i="3"/>
  <c r="B8" i="3"/>
  <c r="B7" i="3"/>
  <c r="B6" i="3"/>
  <c r="B5" i="3"/>
  <c r="B4" i="3"/>
  <c r="B3" i="3"/>
  <c r="F2" i="3"/>
  <c r="E2" i="3"/>
  <c r="H2" i="3" s="1"/>
  <c r="B2" i="3"/>
  <c r="F15" i="33" l="1"/>
  <c r="E15" i="33"/>
  <c r="I12" i="33"/>
  <c r="G12" i="33"/>
  <c r="J12" i="33" s="1"/>
  <c r="F5" i="33"/>
  <c r="H5" i="33" s="1"/>
  <c r="E5" i="33"/>
  <c r="G13" i="32"/>
  <c r="J13" i="32" s="1"/>
  <c r="I13" i="32"/>
  <c r="K13" i="32" s="1"/>
  <c r="H13" i="32"/>
  <c r="H11" i="32"/>
  <c r="I11" i="32"/>
  <c r="K11" i="32" s="1"/>
  <c r="G11" i="32"/>
  <c r="J11" i="32" s="1"/>
  <c r="F5" i="32"/>
  <c r="E5" i="32"/>
  <c r="F12" i="31"/>
  <c r="E12" i="31"/>
  <c r="I5" i="31"/>
  <c r="G5" i="31"/>
  <c r="J5" i="31" s="1"/>
  <c r="F15" i="30"/>
  <c r="H15" i="30" s="1"/>
  <c r="E15" i="30"/>
  <c r="G12" i="30"/>
  <c r="J12" i="30" s="1"/>
  <c r="I12" i="30"/>
  <c r="K12" i="30" s="1"/>
  <c r="H12" i="30"/>
  <c r="E5" i="30"/>
  <c r="F5" i="30"/>
  <c r="F15" i="29"/>
  <c r="E15" i="29"/>
  <c r="I12" i="29"/>
  <c r="G12" i="29"/>
  <c r="J12" i="29" s="1"/>
  <c r="H12" i="29"/>
  <c r="I9" i="29"/>
  <c r="K9" i="29" s="1"/>
  <c r="G9" i="29"/>
  <c r="J9" i="29" s="1"/>
  <c r="H9" i="29"/>
  <c r="F5" i="29"/>
  <c r="H5" i="29" s="1"/>
  <c r="E5" i="29"/>
  <c r="G15" i="28"/>
  <c r="J15" i="28" s="1"/>
  <c r="I15" i="28"/>
  <c r="K15" i="28" s="1"/>
  <c r="H15" i="28"/>
  <c r="F12" i="28"/>
  <c r="E12" i="28"/>
  <c r="F5" i="28"/>
  <c r="H5" i="28" s="1"/>
  <c r="E5" i="28"/>
  <c r="I12" i="27"/>
  <c r="G12" i="27"/>
  <c r="J12" i="27" s="1"/>
  <c r="H12" i="27"/>
  <c r="G5" i="27"/>
  <c r="J5" i="27" s="1"/>
  <c r="I5" i="27"/>
  <c r="I14" i="26"/>
  <c r="K14" i="26" s="1"/>
  <c r="G14" i="26"/>
  <c r="J14" i="26" s="1"/>
  <c r="H14" i="26"/>
  <c r="F11" i="26"/>
  <c r="E11" i="26"/>
  <c r="F5" i="26"/>
  <c r="E5" i="26"/>
  <c r="I12" i="25"/>
  <c r="G12" i="25"/>
  <c r="J12" i="25" s="1"/>
  <c r="H12" i="25"/>
  <c r="G5" i="25"/>
  <c r="J5" i="25" s="1"/>
  <c r="I5" i="25"/>
  <c r="K5" i="25" s="1"/>
  <c r="H5" i="25"/>
  <c r="I11" i="24"/>
  <c r="G11" i="24"/>
  <c r="J11" i="24" s="1"/>
  <c r="H11" i="24"/>
  <c r="F5" i="24"/>
  <c r="E5" i="24"/>
  <c r="H15" i="23"/>
  <c r="I15" i="23"/>
  <c r="K15" i="23" s="1"/>
  <c r="G15" i="23"/>
  <c r="J15" i="23" s="1"/>
  <c r="I12" i="23"/>
  <c r="G12" i="23"/>
  <c r="J12" i="23" s="1"/>
  <c r="H12" i="23"/>
  <c r="F5" i="23"/>
  <c r="E5" i="23"/>
  <c r="G14" i="22"/>
  <c r="J14" i="22" s="1"/>
  <c r="I14" i="22"/>
  <c r="F10" i="22"/>
  <c r="H10" i="22" s="1"/>
  <c r="E10" i="22"/>
  <c r="F5" i="22"/>
  <c r="H5" i="22" s="1"/>
  <c r="E5" i="22"/>
  <c r="G12" i="21"/>
  <c r="J12" i="21" s="1"/>
  <c r="I12" i="21"/>
  <c r="K12" i="21" s="1"/>
  <c r="H12" i="21"/>
  <c r="G5" i="21"/>
  <c r="J5" i="21" s="1"/>
  <c r="I5" i="21"/>
  <c r="K5" i="21" s="1"/>
  <c r="H5" i="21"/>
  <c r="H12" i="20"/>
  <c r="G12" i="20"/>
  <c r="J12" i="20" s="1"/>
  <c r="I12" i="20"/>
  <c r="G5" i="20"/>
  <c r="J5" i="20" s="1"/>
  <c r="I5" i="20"/>
  <c r="K5" i="20" s="1"/>
  <c r="H5" i="20"/>
  <c r="G12" i="19"/>
  <c r="J12" i="19" s="1"/>
  <c r="I12" i="19"/>
  <c r="G5" i="19"/>
  <c r="J5" i="19" s="1"/>
  <c r="I5" i="19"/>
  <c r="K5" i="19" s="1"/>
  <c r="H5" i="19"/>
  <c r="G5" i="18"/>
  <c r="J5" i="18" s="1"/>
  <c r="I5" i="18"/>
  <c r="G5" i="17"/>
  <c r="J5" i="17" s="1"/>
  <c r="I5" i="17"/>
  <c r="K5" i="17" s="1"/>
  <c r="H5" i="17"/>
  <c r="I5" i="16"/>
  <c r="G5" i="16"/>
  <c r="J5" i="16" s="1"/>
  <c r="H5" i="16"/>
  <c r="G15" i="15"/>
  <c r="J15" i="15" s="1"/>
  <c r="I15" i="15"/>
  <c r="K15" i="15" s="1"/>
  <c r="H15" i="15"/>
  <c r="I9" i="15"/>
  <c r="G9" i="15"/>
  <c r="J9" i="15" s="1"/>
  <c r="H9" i="15"/>
  <c r="F5" i="15"/>
  <c r="E5" i="15"/>
  <c r="F5" i="14"/>
  <c r="H5" i="14" s="1"/>
  <c r="E5" i="14"/>
  <c r="G14" i="13"/>
  <c r="J14" i="13" s="1"/>
  <c r="I14" i="13"/>
  <c r="K14" i="13" s="1"/>
  <c r="H14" i="13"/>
  <c r="F12" i="13"/>
  <c r="E12" i="13"/>
  <c r="G5" i="13"/>
  <c r="J5" i="13" s="1"/>
  <c r="I5" i="13"/>
  <c r="E4" i="12"/>
  <c r="F4" i="12"/>
  <c r="H4" i="12" s="1"/>
  <c r="F15" i="11"/>
  <c r="E15" i="11"/>
  <c r="F12" i="11"/>
  <c r="H12" i="11" s="1"/>
  <c r="E12" i="11"/>
  <c r="I5" i="11"/>
  <c r="G5" i="11"/>
  <c r="J5" i="11" s="1"/>
  <c r="H5" i="11"/>
  <c r="G14" i="10"/>
  <c r="J14" i="10" s="1"/>
  <c r="I14" i="10"/>
  <c r="K14" i="10" s="1"/>
  <c r="H14" i="10"/>
  <c r="F12" i="10"/>
  <c r="E12" i="10"/>
  <c r="F10" i="10"/>
  <c r="H10" i="10" s="1"/>
  <c r="E10" i="10"/>
  <c r="F5" i="10"/>
  <c r="E5" i="10"/>
  <c r="I11" i="9"/>
  <c r="G11" i="9"/>
  <c r="J11" i="9" s="1"/>
  <c r="H11" i="9"/>
  <c r="E5" i="9"/>
  <c r="F5" i="9"/>
  <c r="H5" i="9" s="1"/>
  <c r="F15" i="8"/>
  <c r="H15" i="8" s="1"/>
  <c r="E15" i="8"/>
  <c r="I12" i="8"/>
  <c r="G12" i="8"/>
  <c r="J12" i="8" s="1"/>
  <c r="G5" i="8"/>
  <c r="J5" i="8" s="1"/>
  <c r="I5" i="8"/>
  <c r="K5" i="8" s="1"/>
  <c r="H5" i="8"/>
  <c r="G14" i="7"/>
  <c r="J14" i="7" s="1"/>
  <c r="I14" i="7"/>
  <c r="K14" i="7" s="1"/>
  <c r="H14" i="7"/>
  <c r="G12" i="7"/>
  <c r="J12" i="7" s="1"/>
  <c r="I12" i="7"/>
  <c r="K12" i="7" s="1"/>
  <c r="H12" i="7"/>
  <c r="F5" i="7"/>
  <c r="H5" i="7" s="1"/>
  <c r="E5" i="7"/>
  <c r="K14" i="6"/>
  <c r="E13" i="6"/>
  <c r="F13" i="6"/>
  <c r="H13" i="6" s="1"/>
  <c r="F5" i="6"/>
  <c r="E5" i="6"/>
  <c r="K15" i="5"/>
  <c r="H15" i="5"/>
  <c r="G15" i="5"/>
  <c r="J15" i="5" s="1"/>
  <c r="G2" i="5"/>
  <c r="J2" i="5" s="1"/>
  <c r="K2" i="5" s="1"/>
  <c r="K11" i="4"/>
  <c r="K10" i="4"/>
  <c r="K2" i="4"/>
  <c r="G2" i="4"/>
  <c r="J2" i="4" s="1"/>
  <c r="G2" i="3"/>
  <c r="J2" i="3" s="1"/>
  <c r="K2" i="3" s="1"/>
  <c r="I15" i="33" l="1"/>
  <c r="G15" i="33"/>
  <c r="J15" i="33" s="1"/>
  <c r="H15" i="33"/>
  <c r="K12" i="33"/>
  <c r="I5" i="33"/>
  <c r="K5" i="33" s="1"/>
  <c r="G5" i="33"/>
  <c r="J5" i="33" s="1"/>
  <c r="E14" i="32"/>
  <c r="F14" i="32"/>
  <c r="H14" i="32" s="1"/>
  <c r="I5" i="32"/>
  <c r="G5" i="32"/>
  <c r="J5" i="32" s="1"/>
  <c r="H5" i="32"/>
  <c r="I12" i="31"/>
  <c r="K12" i="31" s="1"/>
  <c r="G12" i="31"/>
  <c r="J12" i="31" s="1"/>
  <c r="H12" i="31"/>
  <c r="K5" i="31"/>
  <c r="G15" i="30"/>
  <c r="J15" i="30" s="1"/>
  <c r="I15" i="30"/>
  <c r="E13" i="30"/>
  <c r="F13" i="30"/>
  <c r="H13" i="30" s="1"/>
  <c r="H5" i="30"/>
  <c r="G5" i="30"/>
  <c r="J5" i="30" s="1"/>
  <c r="I5" i="30"/>
  <c r="K5" i="30" s="1"/>
  <c r="I15" i="29"/>
  <c r="G15" i="29"/>
  <c r="J15" i="29" s="1"/>
  <c r="H15" i="29"/>
  <c r="K12" i="29"/>
  <c r="F10" i="29"/>
  <c r="E10" i="29"/>
  <c r="I5" i="29"/>
  <c r="G5" i="29"/>
  <c r="J5" i="29" s="1"/>
  <c r="I12" i="28"/>
  <c r="G12" i="28"/>
  <c r="J12" i="28" s="1"/>
  <c r="H12" i="28"/>
  <c r="I5" i="28"/>
  <c r="K5" i="28" s="1"/>
  <c r="G5" i="28"/>
  <c r="J5" i="28" s="1"/>
  <c r="K12" i="27"/>
  <c r="K5" i="27"/>
  <c r="I11" i="26"/>
  <c r="G11" i="26"/>
  <c r="J11" i="26" s="1"/>
  <c r="H11" i="26"/>
  <c r="I5" i="26"/>
  <c r="G5" i="26"/>
  <c r="J5" i="26" s="1"/>
  <c r="H5" i="26"/>
  <c r="K12" i="25"/>
  <c r="E6" i="25"/>
  <c r="F6" i="25"/>
  <c r="H6" i="25" s="1"/>
  <c r="K11" i="24"/>
  <c r="I5" i="24"/>
  <c r="G5" i="24"/>
  <c r="J5" i="24" s="1"/>
  <c r="H5" i="24"/>
  <c r="K12" i="23"/>
  <c r="I5" i="23"/>
  <c r="K5" i="23" s="1"/>
  <c r="G5" i="23"/>
  <c r="J5" i="23" s="1"/>
  <c r="H5" i="23"/>
  <c r="K14" i="22"/>
  <c r="G10" i="22"/>
  <c r="J10" i="22" s="1"/>
  <c r="I10" i="22"/>
  <c r="G5" i="22"/>
  <c r="J5" i="22" s="1"/>
  <c r="I5" i="22"/>
  <c r="E13" i="21"/>
  <c r="F13" i="21"/>
  <c r="H13" i="21" s="1"/>
  <c r="E6" i="21"/>
  <c r="F6" i="21"/>
  <c r="H6" i="21" s="1"/>
  <c r="K12" i="20"/>
  <c r="E6" i="20"/>
  <c r="F6" i="20"/>
  <c r="H6" i="20" s="1"/>
  <c r="K12" i="19"/>
  <c r="E6" i="19"/>
  <c r="F6" i="19"/>
  <c r="H6" i="19" s="1"/>
  <c r="K5" i="18"/>
  <c r="E6" i="17"/>
  <c r="F6" i="17"/>
  <c r="H6" i="17" s="1"/>
  <c r="K5" i="16"/>
  <c r="K9" i="15"/>
  <c r="G5" i="15"/>
  <c r="J5" i="15" s="1"/>
  <c r="I5" i="15"/>
  <c r="K5" i="15" s="1"/>
  <c r="H5" i="15"/>
  <c r="G5" i="14"/>
  <c r="J5" i="14" s="1"/>
  <c r="I5" i="14"/>
  <c r="G12" i="13"/>
  <c r="J12" i="13" s="1"/>
  <c r="I12" i="13"/>
  <c r="K12" i="13" s="1"/>
  <c r="H12" i="13"/>
  <c r="K5" i="13"/>
  <c r="G4" i="12"/>
  <c r="J4" i="12" s="1"/>
  <c r="I4" i="12"/>
  <c r="G15" i="11"/>
  <c r="J15" i="11" s="1"/>
  <c r="I15" i="11"/>
  <c r="K15" i="11" s="1"/>
  <c r="H15" i="11"/>
  <c r="I12" i="11"/>
  <c r="K12" i="11" s="1"/>
  <c r="G12" i="11"/>
  <c r="J12" i="11" s="1"/>
  <c r="K5" i="11"/>
  <c r="G12" i="10"/>
  <c r="J12" i="10" s="1"/>
  <c r="I12" i="10"/>
  <c r="K12" i="10" s="1"/>
  <c r="H12" i="10"/>
  <c r="G10" i="10"/>
  <c r="J10" i="10" s="1"/>
  <c r="I10" i="10"/>
  <c r="G5" i="10"/>
  <c r="J5" i="10" s="1"/>
  <c r="I5" i="10"/>
  <c r="K5" i="10" s="1"/>
  <c r="H5" i="10"/>
  <c r="K11" i="9"/>
  <c r="G5" i="9"/>
  <c r="J5" i="9" s="1"/>
  <c r="I5" i="9"/>
  <c r="K5" i="9" s="1"/>
  <c r="I15" i="8"/>
  <c r="K15" i="8" s="1"/>
  <c r="G15" i="8"/>
  <c r="J15" i="8" s="1"/>
  <c r="K12" i="8"/>
  <c r="E6" i="8"/>
  <c r="F6" i="8"/>
  <c r="H6" i="8" s="1"/>
  <c r="E15" i="7"/>
  <c r="F15" i="7"/>
  <c r="H15" i="7" s="1"/>
  <c r="I5" i="7"/>
  <c r="K5" i="7" s="1"/>
  <c r="G5" i="7"/>
  <c r="J5" i="7" s="1"/>
  <c r="G13" i="6"/>
  <c r="J13" i="6" s="1"/>
  <c r="I13" i="6"/>
  <c r="K13" i="6" s="1"/>
  <c r="G5" i="6"/>
  <c r="J5" i="6" s="1"/>
  <c r="I5" i="6"/>
  <c r="K5" i="6" s="1"/>
  <c r="H5" i="6"/>
  <c r="E3" i="5"/>
  <c r="F3" i="5"/>
  <c r="H3" i="5" s="1"/>
  <c r="G3" i="5"/>
  <c r="J3" i="5" s="1"/>
  <c r="I3" i="5"/>
  <c r="E3" i="4"/>
  <c r="F3" i="4"/>
  <c r="F3" i="3"/>
  <c r="E3" i="3"/>
  <c r="G3" i="3" s="1"/>
  <c r="J3" i="3" s="1"/>
  <c r="K3" i="3" s="1"/>
  <c r="K15" i="33" l="1"/>
  <c r="F13" i="33"/>
  <c r="E13" i="33"/>
  <c r="F6" i="33"/>
  <c r="H6" i="33" s="1"/>
  <c r="E6" i="33"/>
  <c r="G14" i="32"/>
  <c r="J14" i="32" s="1"/>
  <c r="I14" i="32"/>
  <c r="K14" i="32" s="1"/>
  <c r="K5" i="32"/>
  <c r="F6" i="31"/>
  <c r="E6" i="31"/>
  <c r="K15" i="30"/>
  <c r="G13" i="30"/>
  <c r="J13" i="30" s="1"/>
  <c r="I13" i="30"/>
  <c r="K13" i="30" s="1"/>
  <c r="F6" i="30"/>
  <c r="H6" i="30" s="1"/>
  <c r="E6" i="30"/>
  <c r="K15" i="29"/>
  <c r="F13" i="29"/>
  <c r="E13" i="29"/>
  <c r="G10" i="29"/>
  <c r="J10" i="29" s="1"/>
  <c r="I10" i="29"/>
  <c r="H10" i="29"/>
  <c r="K5" i="29"/>
  <c r="K12" i="28"/>
  <c r="F6" i="28"/>
  <c r="H6" i="28" s="1"/>
  <c r="E6" i="28"/>
  <c r="E6" i="27"/>
  <c r="F6" i="27"/>
  <c r="K11" i="26"/>
  <c r="K5" i="26"/>
  <c r="E13" i="25"/>
  <c r="F13" i="25"/>
  <c r="H13" i="25" s="1"/>
  <c r="G6" i="25"/>
  <c r="J6" i="25" s="1"/>
  <c r="I6" i="25"/>
  <c r="K6" i="25" s="1"/>
  <c r="E12" i="24"/>
  <c r="F12" i="24"/>
  <c r="H12" i="24" s="1"/>
  <c r="K5" i="24"/>
  <c r="E13" i="23"/>
  <c r="F13" i="23"/>
  <c r="H13" i="23" s="1"/>
  <c r="F6" i="23"/>
  <c r="H6" i="23" s="1"/>
  <c r="E6" i="23"/>
  <c r="K10" i="22"/>
  <c r="K5" i="22"/>
  <c r="G13" i="21"/>
  <c r="J13" i="21" s="1"/>
  <c r="I13" i="21"/>
  <c r="K13" i="21" s="1"/>
  <c r="G6" i="21"/>
  <c r="J6" i="21" s="1"/>
  <c r="I6" i="21"/>
  <c r="K6" i="21" s="1"/>
  <c r="G6" i="20"/>
  <c r="J6" i="20" s="1"/>
  <c r="I6" i="20"/>
  <c r="K6" i="20" s="1"/>
  <c r="G6" i="19"/>
  <c r="J6" i="19" s="1"/>
  <c r="I6" i="19"/>
  <c r="K6" i="19" s="1"/>
  <c r="E6" i="18"/>
  <c r="F6" i="18"/>
  <c r="H6" i="18" s="1"/>
  <c r="G6" i="17"/>
  <c r="J6" i="17" s="1"/>
  <c r="I6" i="17"/>
  <c r="K6" i="17" s="1"/>
  <c r="E6" i="16"/>
  <c r="F6" i="16"/>
  <c r="H6" i="16" s="1"/>
  <c r="E10" i="15"/>
  <c r="F10" i="15"/>
  <c r="H10" i="15" s="1"/>
  <c r="E6" i="15"/>
  <c r="F6" i="15"/>
  <c r="H6" i="15" s="1"/>
  <c r="K5" i="14"/>
  <c r="F6" i="13"/>
  <c r="H6" i="13" s="1"/>
  <c r="E6" i="13"/>
  <c r="K4" i="12"/>
  <c r="E6" i="11"/>
  <c r="F6" i="11"/>
  <c r="H6" i="11" s="1"/>
  <c r="K10" i="10"/>
  <c r="E6" i="10"/>
  <c r="F6" i="10"/>
  <c r="H6" i="10" s="1"/>
  <c r="E12" i="9"/>
  <c r="F12" i="9"/>
  <c r="H12" i="9" s="1"/>
  <c r="F6" i="9"/>
  <c r="E6" i="9"/>
  <c r="G6" i="8"/>
  <c r="J6" i="8" s="1"/>
  <c r="I6" i="8"/>
  <c r="K6" i="8" s="1"/>
  <c r="G15" i="7"/>
  <c r="J15" i="7" s="1"/>
  <c r="I15" i="7"/>
  <c r="K15" i="7" s="1"/>
  <c r="E6" i="7"/>
  <c r="F6" i="7"/>
  <c r="H6" i="7" s="1"/>
  <c r="E6" i="6"/>
  <c r="F6" i="6"/>
  <c r="H6" i="6" s="1"/>
  <c r="K3" i="5"/>
  <c r="H3" i="4"/>
  <c r="H3" i="3"/>
  <c r="G3" i="4"/>
  <c r="J3" i="4" s="1"/>
  <c r="K3" i="4" s="1"/>
  <c r="F4" i="3"/>
  <c r="E4" i="3"/>
  <c r="G13" i="33" l="1"/>
  <c r="J13" i="33" s="1"/>
  <c r="I13" i="33"/>
  <c r="H13" i="33"/>
  <c r="G6" i="33"/>
  <c r="J6" i="33" s="1"/>
  <c r="I6" i="33"/>
  <c r="F15" i="32"/>
  <c r="E15" i="32"/>
  <c r="F6" i="32"/>
  <c r="H6" i="32" s="1"/>
  <c r="E6" i="32"/>
  <c r="G6" i="31"/>
  <c r="J6" i="31" s="1"/>
  <c r="I6" i="31"/>
  <c r="K6" i="31" s="1"/>
  <c r="H6" i="31"/>
  <c r="G6" i="30"/>
  <c r="J6" i="30" s="1"/>
  <c r="I6" i="30"/>
  <c r="G13" i="29"/>
  <c r="J13" i="29" s="1"/>
  <c r="I13" i="29"/>
  <c r="K13" i="29" s="1"/>
  <c r="H13" i="29"/>
  <c r="K10" i="29"/>
  <c r="F6" i="29"/>
  <c r="E6" i="29"/>
  <c r="F13" i="28"/>
  <c r="E13" i="28"/>
  <c r="G6" i="28"/>
  <c r="J6" i="28" s="1"/>
  <c r="I6" i="28"/>
  <c r="K6" i="28" s="1"/>
  <c r="H6" i="27"/>
  <c r="G6" i="27"/>
  <c r="J6" i="27" s="1"/>
  <c r="I6" i="27"/>
  <c r="K6" i="27" s="1"/>
  <c r="F12" i="26"/>
  <c r="E12" i="26"/>
  <c r="F6" i="26"/>
  <c r="H6" i="26" s="1"/>
  <c r="E6" i="26"/>
  <c r="G13" i="25"/>
  <c r="J13" i="25" s="1"/>
  <c r="I13" i="25"/>
  <c r="K13" i="25" s="1"/>
  <c r="F7" i="25"/>
  <c r="E7" i="25"/>
  <c r="G12" i="24"/>
  <c r="J12" i="24" s="1"/>
  <c r="I12" i="24"/>
  <c r="K12" i="24" s="1"/>
  <c r="F6" i="24"/>
  <c r="E6" i="24"/>
  <c r="G13" i="23"/>
  <c r="J13" i="23" s="1"/>
  <c r="I13" i="23"/>
  <c r="K13" i="23" s="1"/>
  <c r="G6" i="23"/>
  <c r="J6" i="23" s="1"/>
  <c r="I6" i="23"/>
  <c r="E11" i="22"/>
  <c r="F11" i="22"/>
  <c r="E6" i="22"/>
  <c r="F6" i="22"/>
  <c r="E14" i="21"/>
  <c r="F14" i="21"/>
  <c r="H14" i="21" s="1"/>
  <c r="F7" i="21"/>
  <c r="E7" i="21"/>
  <c r="E7" i="20"/>
  <c r="F7" i="20"/>
  <c r="H7" i="20" s="1"/>
  <c r="E7" i="19"/>
  <c r="F7" i="19"/>
  <c r="H7" i="19" s="1"/>
  <c r="G6" i="18"/>
  <c r="J6" i="18" s="1"/>
  <c r="I6" i="18"/>
  <c r="K6" i="18" s="1"/>
  <c r="E7" i="17"/>
  <c r="F7" i="17"/>
  <c r="H7" i="17" s="1"/>
  <c r="G6" i="16"/>
  <c r="J6" i="16" s="1"/>
  <c r="I6" i="16"/>
  <c r="K6" i="16" s="1"/>
  <c r="G10" i="15"/>
  <c r="J10" i="15" s="1"/>
  <c r="I10" i="15"/>
  <c r="G6" i="15"/>
  <c r="J6" i="15" s="1"/>
  <c r="I6" i="15"/>
  <c r="K6" i="15" s="1"/>
  <c r="E6" i="14"/>
  <c r="F6" i="14"/>
  <c r="G6" i="13"/>
  <c r="J6" i="13" s="1"/>
  <c r="I6" i="13"/>
  <c r="F5" i="12"/>
  <c r="E5" i="12"/>
  <c r="G6" i="11"/>
  <c r="J6" i="11" s="1"/>
  <c r="I6" i="11"/>
  <c r="K6" i="11" s="1"/>
  <c r="G6" i="10"/>
  <c r="J6" i="10" s="1"/>
  <c r="I6" i="10"/>
  <c r="G12" i="9"/>
  <c r="J12" i="9" s="1"/>
  <c r="I12" i="9"/>
  <c r="K12" i="9" s="1"/>
  <c r="G6" i="9"/>
  <c r="J6" i="9" s="1"/>
  <c r="I6" i="9"/>
  <c r="K6" i="9" s="1"/>
  <c r="H6" i="9"/>
  <c r="E7" i="8"/>
  <c r="F7" i="8"/>
  <c r="H7" i="8" s="1"/>
  <c r="G6" i="7"/>
  <c r="J6" i="7" s="1"/>
  <c r="I6" i="7"/>
  <c r="K6" i="7" s="1"/>
  <c r="G6" i="6"/>
  <c r="J6" i="6" s="1"/>
  <c r="I6" i="6"/>
  <c r="E4" i="5"/>
  <c r="F4" i="5"/>
  <c r="H4" i="5" s="1"/>
  <c r="G4" i="3"/>
  <c r="J4" i="3" s="1"/>
  <c r="I4" i="3"/>
  <c r="F4" i="4"/>
  <c r="E4" i="4"/>
  <c r="H4" i="3"/>
  <c r="K13" i="33" l="1"/>
  <c r="K6" i="33"/>
  <c r="G15" i="32"/>
  <c r="J15" i="32" s="1"/>
  <c r="I15" i="32"/>
  <c r="H15" i="32"/>
  <c r="G6" i="32"/>
  <c r="J6" i="32" s="1"/>
  <c r="I6" i="32"/>
  <c r="E7" i="31"/>
  <c r="F7" i="31"/>
  <c r="H7" i="31" s="1"/>
  <c r="K6" i="30"/>
  <c r="G6" i="29"/>
  <c r="J6" i="29" s="1"/>
  <c r="I6" i="29"/>
  <c r="K6" i="29" s="1"/>
  <c r="H6" i="29"/>
  <c r="G13" i="28"/>
  <c r="J13" i="28" s="1"/>
  <c r="I13" i="28"/>
  <c r="K13" i="28" s="1"/>
  <c r="H13" i="28"/>
  <c r="E7" i="28"/>
  <c r="F7" i="28"/>
  <c r="H7" i="28" s="1"/>
  <c r="E7" i="27"/>
  <c r="F7" i="27"/>
  <c r="G12" i="26"/>
  <c r="J12" i="26" s="1"/>
  <c r="I12" i="26"/>
  <c r="K12" i="26" s="1"/>
  <c r="H12" i="26"/>
  <c r="G6" i="26"/>
  <c r="J6" i="26" s="1"/>
  <c r="I6" i="26"/>
  <c r="K6" i="26" s="1"/>
  <c r="E14" i="25"/>
  <c r="F14" i="25"/>
  <c r="H14" i="25" s="1"/>
  <c r="I7" i="25"/>
  <c r="G7" i="25"/>
  <c r="J7" i="25" s="1"/>
  <c r="H7" i="25"/>
  <c r="G6" i="24"/>
  <c r="J6" i="24" s="1"/>
  <c r="I6" i="24"/>
  <c r="H6" i="24"/>
  <c r="K6" i="23"/>
  <c r="G11" i="22"/>
  <c r="J11" i="22" s="1"/>
  <c r="I11" i="22"/>
  <c r="K11" i="22" s="1"/>
  <c r="H11" i="22"/>
  <c r="G6" i="22"/>
  <c r="J6" i="22" s="1"/>
  <c r="I6" i="22"/>
  <c r="H6" i="22"/>
  <c r="I14" i="21"/>
  <c r="G14" i="21"/>
  <c r="J14" i="21" s="1"/>
  <c r="I7" i="21"/>
  <c r="G7" i="21"/>
  <c r="J7" i="21" s="1"/>
  <c r="H7" i="21"/>
  <c r="I7" i="20"/>
  <c r="G7" i="20"/>
  <c r="J7" i="20" s="1"/>
  <c r="I7" i="19"/>
  <c r="G7" i="19"/>
  <c r="J7" i="19" s="1"/>
  <c r="F7" i="18"/>
  <c r="E7" i="18"/>
  <c r="I7" i="17"/>
  <c r="G7" i="17"/>
  <c r="J7" i="17" s="1"/>
  <c r="F7" i="16"/>
  <c r="E7" i="16"/>
  <c r="K10" i="15"/>
  <c r="E7" i="15"/>
  <c r="F7" i="15"/>
  <c r="H7" i="15" s="1"/>
  <c r="G6" i="14"/>
  <c r="J6" i="14" s="1"/>
  <c r="I6" i="14"/>
  <c r="H6" i="14"/>
  <c r="K6" i="13"/>
  <c r="G5" i="12"/>
  <c r="J5" i="12" s="1"/>
  <c r="I5" i="12"/>
  <c r="K5" i="12" s="1"/>
  <c r="H5" i="12"/>
  <c r="E7" i="11"/>
  <c r="F7" i="11"/>
  <c r="H7" i="11" s="1"/>
  <c r="K6" i="10"/>
  <c r="E7" i="9"/>
  <c r="F7" i="9"/>
  <c r="I7" i="8"/>
  <c r="G7" i="8"/>
  <c r="J7" i="8" s="1"/>
  <c r="E7" i="7"/>
  <c r="F7" i="7"/>
  <c r="H7" i="7" s="1"/>
  <c r="K6" i="6"/>
  <c r="G4" i="5"/>
  <c r="J4" i="5" s="1"/>
  <c r="I4" i="5"/>
  <c r="G4" i="4"/>
  <c r="J4" i="4" s="1"/>
  <c r="K4" i="4" s="1"/>
  <c r="F5" i="4" s="1"/>
  <c r="I4" i="4"/>
  <c r="K4" i="3"/>
  <c r="H4" i="4"/>
  <c r="E7" i="33" l="1"/>
  <c r="F7" i="33"/>
  <c r="H7" i="33" s="1"/>
  <c r="K15" i="32"/>
  <c r="K6" i="32"/>
  <c r="I7" i="31"/>
  <c r="G7" i="31"/>
  <c r="J7" i="31" s="1"/>
  <c r="E7" i="30"/>
  <c r="F7" i="30"/>
  <c r="E7" i="29"/>
  <c r="F7" i="29"/>
  <c r="H7" i="29" s="1"/>
  <c r="G7" i="28"/>
  <c r="J7" i="28" s="1"/>
  <c r="I7" i="28"/>
  <c r="K7" i="28" s="1"/>
  <c r="H7" i="27"/>
  <c r="I7" i="27"/>
  <c r="G7" i="27"/>
  <c r="J7" i="27" s="1"/>
  <c r="E7" i="26"/>
  <c r="F7" i="26"/>
  <c r="I14" i="25"/>
  <c r="G14" i="25"/>
  <c r="J14" i="25" s="1"/>
  <c r="K7" i="25"/>
  <c r="K6" i="24"/>
  <c r="E7" i="23"/>
  <c r="F7" i="23"/>
  <c r="H7" i="23" s="1"/>
  <c r="K6" i="22"/>
  <c r="K14" i="21"/>
  <c r="K7" i="21"/>
  <c r="K7" i="20"/>
  <c r="K7" i="19"/>
  <c r="G7" i="18"/>
  <c r="J7" i="18" s="1"/>
  <c r="I7" i="18"/>
  <c r="K7" i="18" s="1"/>
  <c r="H7" i="18"/>
  <c r="K7" i="17"/>
  <c r="G7" i="16"/>
  <c r="J7" i="16" s="1"/>
  <c r="I7" i="16"/>
  <c r="K7" i="16" s="1"/>
  <c r="H7" i="16"/>
  <c r="F11" i="15"/>
  <c r="H11" i="15" s="1"/>
  <c r="E11" i="15"/>
  <c r="I7" i="15"/>
  <c r="G7" i="15"/>
  <c r="J7" i="15" s="1"/>
  <c r="K6" i="14"/>
  <c r="E7" i="13"/>
  <c r="F7" i="13"/>
  <c r="H7" i="13" s="1"/>
  <c r="E6" i="12"/>
  <c r="F6" i="12"/>
  <c r="H6" i="12" s="1"/>
  <c r="I7" i="11"/>
  <c r="G7" i="11"/>
  <c r="J7" i="11" s="1"/>
  <c r="F7" i="10"/>
  <c r="H7" i="10" s="1"/>
  <c r="E7" i="10"/>
  <c r="I7" i="9"/>
  <c r="G7" i="9"/>
  <c r="J7" i="9" s="1"/>
  <c r="H7" i="9"/>
  <c r="K7" i="8"/>
  <c r="G7" i="7"/>
  <c r="J7" i="7" s="1"/>
  <c r="I7" i="7"/>
  <c r="K7" i="7" s="1"/>
  <c r="E7" i="6"/>
  <c r="F7" i="6"/>
  <c r="K4" i="5"/>
  <c r="E5" i="4"/>
  <c r="F5" i="3"/>
  <c r="E5" i="3"/>
  <c r="G7" i="33" l="1"/>
  <c r="J7" i="33" s="1"/>
  <c r="I7" i="33"/>
  <c r="K7" i="33" s="1"/>
  <c r="E7" i="32"/>
  <c r="F7" i="32"/>
  <c r="K7" i="31"/>
  <c r="I7" i="30"/>
  <c r="G7" i="30"/>
  <c r="J7" i="30" s="1"/>
  <c r="H7" i="30"/>
  <c r="G7" i="29"/>
  <c r="J7" i="29" s="1"/>
  <c r="I7" i="29"/>
  <c r="E8" i="28"/>
  <c r="F8" i="28"/>
  <c r="H8" i="28" s="1"/>
  <c r="K7" i="27"/>
  <c r="I7" i="26"/>
  <c r="K7" i="26" s="1"/>
  <c r="G7" i="26"/>
  <c r="J7" i="26" s="1"/>
  <c r="H7" i="26"/>
  <c r="K14" i="25"/>
  <c r="E8" i="25"/>
  <c r="F8" i="25"/>
  <c r="H8" i="25" s="1"/>
  <c r="E7" i="24"/>
  <c r="F7" i="24"/>
  <c r="H7" i="24" s="1"/>
  <c r="G7" i="23"/>
  <c r="J7" i="23" s="1"/>
  <c r="I7" i="23"/>
  <c r="K7" i="23" s="1"/>
  <c r="E7" i="22"/>
  <c r="F7" i="22"/>
  <c r="H7" i="22" s="1"/>
  <c r="E8" i="21"/>
  <c r="F8" i="21"/>
  <c r="H8" i="21" s="1"/>
  <c r="E8" i="20"/>
  <c r="F8" i="20"/>
  <c r="H8" i="20" s="1"/>
  <c r="E8" i="19"/>
  <c r="F8" i="19"/>
  <c r="E8" i="18"/>
  <c r="F8" i="18"/>
  <c r="H8" i="18" s="1"/>
  <c r="E8" i="17"/>
  <c r="F8" i="17"/>
  <c r="E8" i="16"/>
  <c r="F8" i="16"/>
  <c r="H8" i="16" s="1"/>
  <c r="G11" i="15"/>
  <c r="J11" i="15" s="1"/>
  <c r="I11" i="15"/>
  <c r="K7" i="15"/>
  <c r="E7" i="14"/>
  <c r="F7" i="14"/>
  <c r="H7" i="14" s="1"/>
  <c r="I7" i="13"/>
  <c r="G7" i="13"/>
  <c r="J7" i="13" s="1"/>
  <c r="G6" i="12"/>
  <c r="J6" i="12" s="1"/>
  <c r="I6" i="12"/>
  <c r="K6" i="12" s="1"/>
  <c r="K7" i="11"/>
  <c r="I7" i="10"/>
  <c r="G7" i="10"/>
  <c r="J7" i="10" s="1"/>
  <c r="K7" i="9"/>
  <c r="E8" i="8"/>
  <c r="F8" i="8"/>
  <c r="H8" i="8" s="1"/>
  <c r="E8" i="7"/>
  <c r="F8" i="7"/>
  <c r="H8" i="7" s="1"/>
  <c r="H7" i="6"/>
  <c r="I7" i="6"/>
  <c r="G7" i="6"/>
  <c r="J7" i="6" s="1"/>
  <c r="E5" i="5"/>
  <c r="F5" i="5"/>
  <c r="H5" i="5" s="1"/>
  <c r="G5" i="4"/>
  <c r="J5" i="4" s="1"/>
  <c r="I5" i="4"/>
  <c r="H5" i="4"/>
  <c r="G5" i="3"/>
  <c r="J5" i="3" s="1"/>
  <c r="I5" i="3"/>
  <c r="H5" i="3"/>
  <c r="E8" i="33" l="1"/>
  <c r="F8" i="33"/>
  <c r="H8" i="33" s="1"/>
  <c r="I7" i="32"/>
  <c r="K7" i="32" s="1"/>
  <c r="G7" i="32"/>
  <c r="J7" i="32" s="1"/>
  <c r="H7" i="32"/>
  <c r="E8" i="31"/>
  <c r="F8" i="31"/>
  <c r="H8" i="31" s="1"/>
  <c r="K7" i="30"/>
  <c r="K7" i="29"/>
  <c r="I8" i="28"/>
  <c r="G8" i="28"/>
  <c r="J8" i="28" s="1"/>
  <c r="E8" i="27"/>
  <c r="F8" i="27"/>
  <c r="H8" i="27" s="1"/>
  <c r="E8" i="26"/>
  <c r="F8" i="26"/>
  <c r="H8" i="26" s="1"/>
  <c r="I8" i="25"/>
  <c r="G8" i="25"/>
  <c r="J8" i="25" s="1"/>
  <c r="I7" i="24"/>
  <c r="K7" i="24" s="1"/>
  <c r="G7" i="24"/>
  <c r="J7" i="24" s="1"/>
  <c r="E8" i="23"/>
  <c r="F8" i="23"/>
  <c r="H8" i="23" s="1"/>
  <c r="I7" i="22"/>
  <c r="G7" i="22"/>
  <c r="J7" i="22" s="1"/>
  <c r="I8" i="21"/>
  <c r="G8" i="21"/>
  <c r="J8" i="21" s="1"/>
  <c r="I8" i="20"/>
  <c r="G8" i="20"/>
  <c r="J8" i="20" s="1"/>
  <c r="I8" i="19"/>
  <c r="K8" i="19" s="1"/>
  <c r="G8" i="19"/>
  <c r="J8" i="19" s="1"/>
  <c r="H8" i="19"/>
  <c r="I8" i="18"/>
  <c r="G8" i="18"/>
  <c r="J8" i="18" s="1"/>
  <c r="I8" i="17"/>
  <c r="G8" i="17"/>
  <c r="J8" i="17" s="1"/>
  <c r="H8" i="17"/>
  <c r="I8" i="16"/>
  <c r="G8" i="16"/>
  <c r="J8" i="16" s="1"/>
  <c r="K11" i="15"/>
  <c r="I7" i="14"/>
  <c r="G7" i="14"/>
  <c r="J7" i="14" s="1"/>
  <c r="K7" i="13"/>
  <c r="E7" i="12"/>
  <c r="F7" i="12"/>
  <c r="H7" i="12" s="1"/>
  <c r="E8" i="11"/>
  <c r="F8" i="11"/>
  <c r="H8" i="11" s="1"/>
  <c r="K7" i="10"/>
  <c r="F8" i="9"/>
  <c r="E8" i="9"/>
  <c r="I8" i="8"/>
  <c r="G8" i="8"/>
  <c r="J8" i="8" s="1"/>
  <c r="G8" i="7"/>
  <c r="J8" i="7" s="1"/>
  <c r="I8" i="7"/>
  <c r="K8" i="7" s="1"/>
  <c r="K7" i="6"/>
  <c r="G5" i="5"/>
  <c r="J5" i="5" s="1"/>
  <c r="I5" i="5"/>
  <c r="K5" i="5" s="1"/>
  <c r="K5" i="4"/>
  <c r="K5" i="3"/>
  <c r="I8" i="33" l="1"/>
  <c r="G8" i="33"/>
  <c r="J8" i="33" s="1"/>
  <c r="E8" i="32"/>
  <c r="F8" i="32"/>
  <c r="H8" i="32" s="1"/>
  <c r="I8" i="31"/>
  <c r="G8" i="31"/>
  <c r="J8" i="31" s="1"/>
  <c r="F8" i="30"/>
  <c r="E8" i="30"/>
  <c r="K8" i="28"/>
  <c r="I8" i="27"/>
  <c r="G8" i="27"/>
  <c r="J8" i="27" s="1"/>
  <c r="I8" i="26"/>
  <c r="K8" i="26" s="1"/>
  <c r="G8" i="26"/>
  <c r="J8" i="26" s="1"/>
  <c r="K8" i="25"/>
  <c r="E8" i="24"/>
  <c r="F8" i="24"/>
  <c r="H8" i="24" s="1"/>
  <c r="I8" i="23"/>
  <c r="G8" i="23"/>
  <c r="J8" i="23" s="1"/>
  <c r="K7" i="22"/>
  <c r="K8" i="21"/>
  <c r="K8" i="20"/>
  <c r="F9" i="19"/>
  <c r="H9" i="19" s="1"/>
  <c r="E9" i="19"/>
  <c r="K8" i="18"/>
  <c r="K8" i="17"/>
  <c r="K8" i="16"/>
  <c r="E12" i="15"/>
  <c r="F12" i="15"/>
  <c r="H12" i="15" s="1"/>
  <c r="K7" i="14"/>
  <c r="E8" i="13"/>
  <c r="F8" i="13"/>
  <c r="H8" i="13" s="1"/>
  <c r="I7" i="12"/>
  <c r="G7" i="12"/>
  <c r="J7" i="12" s="1"/>
  <c r="I8" i="11"/>
  <c r="G8" i="11"/>
  <c r="J8" i="11" s="1"/>
  <c r="E8" i="10"/>
  <c r="F8" i="10"/>
  <c r="H8" i="10" s="1"/>
  <c r="H8" i="9"/>
  <c r="G8" i="9"/>
  <c r="J8" i="9" s="1"/>
  <c r="I8" i="9"/>
  <c r="K8" i="9" s="1"/>
  <c r="K8" i="8"/>
  <c r="F9" i="7"/>
  <c r="E9" i="7"/>
  <c r="F8" i="6"/>
  <c r="E8" i="6"/>
  <c r="E6" i="5"/>
  <c r="F6" i="5"/>
  <c r="H6" i="5" s="1"/>
  <c r="E6" i="4"/>
  <c r="F6" i="4"/>
  <c r="H6" i="4" s="1"/>
  <c r="F6" i="3"/>
  <c r="E6" i="3"/>
  <c r="K8" i="33" l="1"/>
  <c r="I8" i="32"/>
  <c r="G8" i="32"/>
  <c r="J8" i="32" s="1"/>
  <c r="K8" i="31"/>
  <c r="I8" i="30"/>
  <c r="G8" i="30"/>
  <c r="J8" i="30" s="1"/>
  <c r="H8" i="30"/>
  <c r="F9" i="28"/>
  <c r="E9" i="28"/>
  <c r="K8" i="27"/>
  <c r="F9" i="25"/>
  <c r="E9" i="25"/>
  <c r="I8" i="24"/>
  <c r="G8" i="24"/>
  <c r="J8" i="24" s="1"/>
  <c r="K8" i="23"/>
  <c r="E8" i="22"/>
  <c r="F8" i="22"/>
  <c r="H8" i="22" s="1"/>
  <c r="F9" i="21"/>
  <c r="E9" i="21"/>
  <c r="F9" i="20"/>
  <c r="E9" i="20"/>
  <c r="G9" i="19"/>
  <c r="J9" i="19" s="1"/>
  <c r="I9" i="19"/>
  <c r="F9" i="18"/>
  <c r="E9" i="18"/>
  <c r="F9" i="17"/>
  <c r="H9" i="17" s="1"/>
  <c r="E9" i="17"/>
  <c r="F9" i="16"/>
  <c r="E9" i="16"/>
  <c r="I12" i="15"/>
  <c r="G12" i="15"/>
  <c r="J12" i="15" s="1"/>
  <c r="E8" i="14"/>
  <c r="F8" i="14"/>
  <c r="I8" i="13"/>
  <c r="G8" i="13"/>
  <c r="J8" i="13" s="1"/>
  <c r="K7" i="12"/>
  <c r="K8" i="11"/>
  <c r="I8" i="10"/>
  <c r="G8" i="10"/>
  <c r="J8" i="10" s="1"/>
  <c r="F9" i="9"/>
  <c r="H9" i="9" s="1"/>
  <c r="E9" i="9"/>
  <c r="F9" i="8"/>
  <c r="E9" i="8"/>
  <c r="I9" i="7"/>
  <c r="K9" i="7" s="1"/>
  <c r="G9" i="7"/>
  <c r="J9" i="7" s="1"/>
  <c r="H9" i="7"/>
  <c r="I8" i="6"/>
  <c r="G8" i="6"/>
  <c r="J8" i="6" s="1"/>
  <c r="H8" i="6"/>
  <c r="G6" i="5"/>
  <c r="J6" i="5" s="1"/>
  <c r="I6" i="5"/>
  <c r="K6" i="5" s="1"/>
  <c r="I6" i="4"/>
  <c r="G6" i="4"/>
  <c r="J6" i="4" s="1"/>
  <c r="K6" i="4" s="1"/>
  <c r="I6" i="3"/>
  <c r="G6" i="3"/>
  <c r="J6" i="3" s="1"/>
  <c r="K6" i="3" s="1"/>
  <c r="H6" i="3"/>
  <c r="F9" i="33" l="1"/>
  <c r="E9" i="33"/>
  <c r="K8" i="32"/>
  <c r="F9" i="31"/>
  <c r="E9" i="31"/>
  <c r="K8" i="30"/>
  <c r="G9" i="28"/>
  <c r="J9" i="28" s="1"/>
  <c r="I9" i="28"/>
  <c r="K9" i="28" s="1"/>
  <c r="H9" i="28"/>
  <c r="F9" i="27"/>
  <c r="E9" i="27"/>
  <c r="I9" i="25"/>
  <c r="G9" i="25"/>
  <c r="J9" i="25" s="1"/>
  <c r="H9" i="25"/>
  <c r="K8" i="24"/>
  <c r="F9" i="23"/>
  <c r="E9" i="23"/>
  <c r="I8" i="22"/>
  <c r="G8" i="22"/>
  <c r="J8" i="22" s="1"/>
  <c r="I9" i="21"/>
  <c r="G9" i="21"/>
  <c r="J9" i="21" s="1"/>
  <c r="H9" i="21"/>
  <c r="G9" i="20"/>
  <c r="J9" i="20" s="1"/>
  <c r="I9" i="20"/>
  <c r="K9" i="20" s="1"/>
  <c r="H9" i="20"/>
  <c r="K9" i="19"/>
  <c r="G9" i="18"/>
  <c r="J9" i="18" s="1"/>
  <c r="I9" i="18"/>
  <c r="K9" i="18" s="1"/>
  <c r="H9" i="18"/>
  <c r="G9" i="17"/>
  <c r="J9" i="17" s="1"/>
  <c r="I9" i="17"/>
  <c r="K9" i="17" s="1"/>
  <c r="G9" i="16"/>
  <c r="J9" i="16" s="1"/>
  <c r="I9" i="16"/>
  <c r="K9" i="16" s="1"/>
  <c r="H9" i="16"/>
  <c r="K12" i="15"/>
  <c r="I8" i="14"/>
  <c r="K8" i="14" s="1"/>
  <c r="G8" i="14"/>
  <c r="J8" i="14" s="1"/>
  <c r="H8" i="14"/>
  <c r="K8" i="13"/>
  <c r="E8" i="12"/>
  <c r="F8" i="12"/>
  <c r="H8" i="12" s="1"/>
  <c r="F9" i="11"/>
  <c r="E9" i="11"/>
  <c r="K8" i="10"/>
  <c r="G9" i="9"/>
  <c r="J9" i="9" s="1"/>
  <c r="I9" i="9"/>
  <c r="G9" i="8"/>
  <c r="J9" i="8" s="1"/>
  <c r="I9" i="8"/>
  <c r="K9" i="8" s="1"/>
  <c r="H9" i="8"/>
  <c r="E10" i="7"/>
  <c r="F10" i="7"/>
  <c r="H10" i="7" s="1"/>
  <c r="K8" i="6"/>
  <c r="F7" i="5"/>
  <c r="E7" i="5"/>
  <c r="F7" i="4"/>
  <c r="E7" i="4"/>
  <c r="F7" i="3"/>
  <c r="E7" i="3"/>
  <c r="G9" i="33" l="1"/>
  <c r="J9" i="33" s="1"/>
  <c r="I9" i="33"/>
  <c r="K9" i="33" s="1"/>
  <c r="H9" i="33"/>
  <c r="F9" i="32"/>
  <c r="E9" i="32"/>
  <c r="I9" i="31"/>
  <c r="G9" i="31"/>
  <c r="J9" i="31" s="1"/>
  <c r="H9" i="31"/>
  <c r="E9" i="30"/>
  <c r="F9" i="30"/>
  <c r="H9" i="30" s="1"/>
  <c r="F10" i="28"/>
  <c r="E10" i="28"/>
  <c r="G9" i="27"/>
  <c r="J9" i="27" s="1"/>
  <c r="I9" i="27"/>
  <c r="K9" i="27" s="1"/>
  <c r="H9" i="27"/>
  <c r="K9" i="25"/>
  <c r="F9" i="24"/>
  <c r="E9" i="24"/>
  <c r="G9" i="23"/>
  <c r="J9" i="23" s="1"/>
  <c r="I9" i="23"/>
  <c r="K9" i="23" s="1"/>
  <c r="H9" i="23"/>
  <c r="K8" i="22"/>
  <c r="K9" i="21"/>
  <c r="E10" i="20"/>
  <c r="F10" i="20"/>
  <c r="H10" i="20" s="1"/>
  <c r="E10" i="19"/>
  <c r="F10" i="19"/>
  <c r="F10" i="18"/>
  <c r="H10" i="18" s="1"/>
  <c r="E10" i="18"/>
  <c r="E10" i="17"/>
  <c r="F10" i="17"/>
  <c r="H10" i="17" s="1"/>
  <c r="E10" i="16"/>
  <c r="F10" i="16"/>
  <c r="H10" i="16" s="1"/>
  <c r="F13" i="15"/>
  <c r="E13" i="15"/>
  <c r="F9" i="14"/>
  <c r="H9" i="14" s="1"/>
  <c r="E9" i="14"/>
  <c r="F9" i="13"/>
  <c r="E9" i="13"/>
  <c r="I8" i="12"/>
  <c r="G8" i="12"/>
  <c r="J8" i="12" s="1"/>
  <c r="G9" i="11"/>
  <c r="J9" i="11" s="1"/>
  <c r="I9" i="11"/>
  <c r="K9" i="11" s="1"/>
  <c r="H9" i="11"/>
  <c r="K9" i="9"/>
  <c r="F10" i="8"/>
  <c r="E10" i="8"/>
  <c r="G10" i="7"/>
  <c r="J10" i="7" s="1"/>
  <c r="I10" i="7"/>
  <c r="K10" i="7" s="1"/>
  <c r="F9" i="6"/>
  <c r="E9" i="6"/>
  <c r="G7" i="5"/>
  <c r="J7" i="5" s="1"/>
  <c r="I7" i="5"/>
  <c r="H7" i="5"/>
  <c r="I7" i="4"/>
  <c r="G7" i="4"/>
  <c r="J7" i="4" s="1"/>
  <c r="K7" i="4" s="1"/>
  <c r="H7" i="4"/>
  <c r="G7" i="3"/>
  <c r="J7" i="3" s="1"/>
  <c r="K7" i="3" s="1"/>
  <c r="I7" i="3"/>
  <c r="H7" i="3"/>
  <c r="F10" i="33" l="1"/>
  <c r="E10" i="33"/>
  <c r="I9" i="32"/>
  <c r="G9" i="32"/>
  <c r="J9" i="32" s="1"/>
  <c r="H9" i="32"/>
  <c r="K9" i="31"/>
  <c r="G9" i="30"/>
  <c r="J9" i="30" s="1"/>
  <c r="I9" i="30"/>
  <c r="K9" i="30" s="1"/>
  <c r="G10" i="28"/>
  <c r="J10" i="28" s="1"/>
  <c r="I10" i="28"/>
  <c r="K10" i="28" s="1"/>
  <c r="H10" i="28"/>
  <c r="E10" i="27"/>
  <c r="F10" i="27"/>
  <c r="H10" i="27" s="1"/>
  <c r="E10" i="25"/>
  <c r="F10" i="25"/>
  <c r="H10" i="25" s="1"/>
  <c r="G9" i="24"/>
  <c r="J9" i="24" s="1"/>
  <c r="I9" i="24"/>
  <c r="K9" i="24" s="1"/>
  <c r="H9" i="24"/>
  <c r="E10" i="23"/>
  <c r="F10" i="23"/>
  <c r="H10" i="23" s="1"/>
  <c r="F10" i="21"/>
  <c r="E10" i="21"/>
  <c r="G10" i="20"/>
  <c r="J10" i="20" s="1"/>
  <c r="I10" i="20"/>
  <c r="K10" i="20" s="1"/>
  <c r="H10" i="19"/>
  <c r="G10" i="19"/>
  <c r="J10" i="19" s="1"/>
  <c r="I10" i="19"/>
  <c r="G10" i="18"/>
  <c r="J10" i="18" s="1"/>
  <c r="I10" i="18"/>
  <c r="G10" i="17"/>
  <c r="J10" i="17" s="1"/>
  <c r="I10" i="17"/>
  <c r="K10" i="17" s="1"/>
  <c r="G10" i="16"/>
  <c r="J10" i="16" s="1"/>
  <c r="I10" i="16"/>
  <c r="K10" i="16" s="1"/>
  <c r="I13" i="15"/>
  <c r="K13" i="15" s="1"/>
  <c r="G13" i="15"/>
  <c r="J13" i="15" s="1"/>
  <c r="H13" i="15"/>
  <c r="G9" i="14"/>
  <c r="J9" i="14" s="1"/>
  <c r="I9" i="14"/>
  <c r="G9" i="13"/>
  <c r="J9" i="13" s="1"/>
  <c r="I9" i="13"/>
  <c r="K9" i="13" s="1"/>
  <c r="H9" i="13"/>
  <c r="K8" i="12"/>
  <c r="E10" i="11"/>
  <c r="F10" i="11"/>
  <c r="H10" i="11" s="1"/>
  <c r="G10" i="8"/>
  <c r="J10" i="8" s="1"/>
  <c r="I10" i="8"/>
  <c r="K10" i="8" s="1"/>
  <c r="H10" i="8"/>
  <c r="G9" i="6"/>
  <c r="J9" i="6" s="1"/>
  <c r="I9" i="6"/>
  <c r="K9" i="6" s="1"/>
  <c r="H9" i="6"/>
  <c r="K7" i="5"/>
  <c r="E8" i="5"/>
  <c r="F8" i="5"/>
  <c r="H8" i="5" s="1"/>
  <c r="F8" i="4"/>
  <c r="E8" i="4"/>
  <c r="F8" i="3"/>
  <c r="E8" i="3"/>
  <c r="G10" i="33" l="1"/>
  <c r="J10" i="33" s="1"/>
  <c r="I10" i="33"/>
  <c r="K10" i="33" s="1"/>
  <c r="H10" i="33"/>
  <c r="K9" i="32"/>
  <c r="F10" i="31"/>
  <c r="E10" i="31"/>
  <c r="F10" i="30"/>
  <c r="E10" i="30"/>
  <c r="G10" i="27"/>
  <c r="J10" i="27" s="1"/>
  <c r="I10" i="27"/>
  <c r="K10" i="27" s="1"/>
  <c r="G10" i="25"/>
  <c r="J10" i="25" s="1"/>
  <c r="I10" i="25"/>
  <c r="K10" i="25" s="1"/>
  <c r="G10" i="23"/>
  <c r="J10" i="23" s="1"/>
  <c r="I10" i="23"/>
  <c r="K10" i="23" s="1"/>
  <c r="G10" i="21"/>
  <c r="J10" i="21" s="1"/>
  <c r="I10" i="21"/>
  <c r="K10" i="21" s="1"/>
  <c r="H10" i="21"/>
  <c r="K10" i="19"/>
  <c r="K10" i="18"/>
  <c r="K9" i="14"/>
  <c r="E10" i="13"/>
  <c r="F10" i="13"/>
  <c r="H10" i="13" s="1"/>
  <c r="F9" i="12"/>
  <c r="E9" i="12"/>
  <c r="G10" i="11"/>
  <c r="J10" i="11" s="1"/>
  <c r="I10" i="11"/>
  <c r="K10" i="11" s="1"/>
  <c r="E10" i="6"/>
  <c r="F10" i="6"/>
  <c r="H10" i="6" s="1"/>
  <c r="I8" i="5"/>
  <c r="G8" i="5"/>
  <c r="J8" i="5" s="1"/>
  <c r="G8" i="4"/>
  <c r="J8" i="4" s="1"/>
  <c r="I8" i="4"/>
  <c r="H8" i="4"/>
  <c r="I8" i="3"/>
  <c r="G8" i="3"/>
  <c r="J8" i="3" s="1"/>
  <c r="K8" i="3" s="1"/>
  <c r="H8" i="3"/>
  <c r="G10" i="31" l="1"/>
  <c r="J10" i="31" s="1"/>
  <c r="I10" i="31"/>
  <c r="K10" i="31" s="1"/>
  <c r="H10" i="31"/>
  <c r="G10" i="30"/>
  <c r="J10" i="30" s="1"/>
  <c r="I10" i="30"/>
  <c r="K10" i="30" s="1"/>
  <c r="H10" i="30"/>
  <c r="E10" i="14"/>
  <c r="F10" i="14"/>
  <c r="H10" i="14" s="1"/>
  <c r="G10" i="13"/>
  <c r="J10" i="13" s="1"/>
  <c r="I10" i="13"/>
  <c r="K10" i="13" s="1"/>
  <c r="I9" i="12"/>
  <c r="G9" i="12"/>
  <c r="J9" i="12" s="1"/>
  <c r="H9" i="12"/>
  <c r="G10" i="6"/>
  <c r="J10" i="6" s="1"/>
  <c r="I10" i="6"/>
  <c r="K10" i="6" s="1"/>
  <c r="K8" i="5"/>
  <c r="K8" i="4"/>
  <c r="F9" i="3"/>
  <c r="E9" i="3"/>
  <c r="G10" i="14" l="1"/>
  <c r="J10" i="14" s="1"/>
  <c r="I10" i="14"/>
  <c r="K10" i="14" s="1"/>
  <c r="K9" i="12"/>
  <c r="F9" i="5"/>
  <c r="E9" i="5"/>
  <c r="F9" i="4"/>
  <c r="E9" i="4"/>
  <c r="I9" i="3"/>
  <c r="G9" i="3"/>
  <c r="J9" i="3" s="1"/>
  <c r="K9" i="3" s="1"/>
  <c r="H9" i="3"/>
  <c r="F10" i="12" l="1"/>
  <c r="E10" i="12"/>
  <c r="I9" i="5"/>
  <c r="G9" i="5"/>
  <c r="J9" i="5" s="1"/>
  <c r="H9" i="5"/>
  <c r="J9" i="4"/>
  <c r="I9" i="4"/>
  <c r="H9" i="4"/>
  <c r="E10" i="3"/>
  <c r="F10" i="3"/>
  <c r="H10" i="3" s="1"/>
  <c r="I10" i="12" l="1"/>
  <c r="G10" i="12"/>
  <c r="J10" i="12" s="1"/>
  <c r="H10" i="12"/>
  <c r="K9" i="5"/>
  <c r="K9" i="4"/>
  <c r="G10" i="3"/>
  <c r="J10" i="3" s="1"/>
  <c r="I10" i="3"/>
  <c r="K10" i="12" l="1"/>
  <c r="E10" i="5"/>
  <c r="F10" i="5"/>
  <c r="K10" i="3"/>
  <c r="E11" i="12" l="1"/>
  <c r="F11" i="12"/>
  <c r="H11" i="12" s="1"/>
  <c r="H10" i="5"/>
  <c r="G10" i="5"/>
  <c r="J10" i="5" s="1"/>
  <c r="I10" i="5"/>
  <c r="K10" i="5" s="1"/>
  <c r="F11" i="3"/>
  <c r="E11" i="3"/>
  <c r="B12" i="2"/>
  <c r="B11" i="2"/>
  <c r="B10" i="2"/>
  <c r="B9" i="2"/>
  <c r="B8" i="2"/>
  <c r="B7" i="2"/>
  <c r="B6" i="2"/>
  <c r="B5" i="2"/>
  <c r="B4" i="2"/>
  <c r="B3" i="2"/>
  <c r="K2" i="2"/>
  <c r="F2" i="2"/>
  <c r="H2" i="2" s="1"/>
  <c r="E2" i="2"/>
  <c r="G2" i="2" s="1"/>
  <c r="J2" i="2" s="1"/>
  <c r="B2" i="2"/>
  <c r="B11" i="1"/>
  <c r="B10" i="1"/>
  <c r="B9" i="1"/>
  <c r="B8" i="1"/>
  <c r="B7" i="1"/>
  <c r="B6" i="1"/>
  <c r="B5" i="1"/>
  <c r="B4" i="1"/>
  <c r="B3" i="1"/>
  <c r="F2" i="1"/>
  <c r="E2" i="1"/>
  <c r="B2" i="1"/>
  <c r="G11" i="12" l="1"/>
  <c r="J11" i="12" s="1"/>
  <c r="I11" i="12"/>
  <c r="K11" i="12" s="1"/>
  <c r="F11" i="5"/>
  <c r="E11" i="5"/>
  <c r="G11" i="3"/>
  <c r="J11" i="3" s="1"/>
  <c r="I11" i="3"/>
  <c r="H11" i="3"/>
  <c r="H2" i="1"/>
  <c r="G2" i="1"/>
  <c r="J2" i="1" s="1"/>
  <c r="E3" i="2"/>
  <c r="F3" i="2"/>
  <c r="H3" i="2" s="1"/>
  <c r="I2" i="1"/>
  <c r="F12" i="12" l="1"/>
  <c r="E12" i="12"/>
  <c r="G11" i="5"/>
  <c r="J11" i="5" s="1"/>
  <c r="I11" i="5"/>
  <c r="H11" i="5"/>
  <c r="K11" i="3"/>
  <c r="K2" i="1"/>
  <c r="G3" i="2"/>
  <c r="J3" i="2" s="1"/>
  <c r="K3" i="2" s="1"/>
  <c r="F3" i="1"/>
  <c r="E3" i="1"/>
  <c r="G12" i="12" l="1"/>
  <c r="J12" i="12" s="1"/>
  <c r="I12" i="12"/>
  <c r="K12" i="12" s="1"/>
  <c r="H12" i="12"/>
  <c r="K11" i="5"/>
  <c r="E12" i="5"/>
  <c r="F12" i="5"/>
  <c r="H12" i="5" s="1"/>
  <c r="F12" i="3"/>
  <c r="E12" i="3"/>
  <c r="E4" i="2"/>
  <c r="I4" i="2" s="1"/>
  <c r="F4" i="2"/>
  <c r="H4" i="2" s="1"/>
  <c r="G3" i="1"/>
  <c r="J3" i="1" s="1"/>
  <c r="I3" i="1"/>
  <c r="K3" i="1" s="1"/>
  <c r="H3" i="1"/>
  <c r="E13" i="12" l="1"/>
  <c r="F13" i="12"/>
  <c r="H13" i="12" s="1"/>
  <c r="G12" i="5"/>
  <c r="J12" i="5" s="1"/>
  <c r="I12" i="5"/>
  <c r="K12" i="5" s="1"/>
  <c r="I12" i="3"/>
  <c r="G12" i="3"/>
  <c r="J12" i="3" s="1"/>
  <c r="K12" i="3" s="1"/>
  <c r="H12" i="3"/>
  <c r="G4" i="2"/>
  <c r="J4" i="2" s="1"/>
  <c r="K4" i="2" s="1"/>
  <c r="F4" i="1"/>
  <c r="E4" i="1"/>
  <c r="G13" i="12" l="1"/>
  <c r="J13" i="12" s="1"/>
  <c r="I13" i="12"/>
  <c r="K13" i="12" s="1"/>
  <c r="E13" i="5"/>
  <c r="F13" i="5"/>
  <c r="H13" i="5" s="1"/>
  <c r="E13" i="3"/>
  <c r="F13" i="3"/>
  <c r="H13" i="3" s="1"/>
  <c r="F5" i="2"/>
  <c r="E5" i="2"/>
  <c r="G4" i="1"/>
  <c r="J4" i="1" s="1"/>
  <c r="I4" i="1"/>
  <c r="K4" i="1" s="1"/>
  <c r="H4" i="1"/>
  <c r="F14" i="12" l="1"/>
  <c r="E14" i="12"/>
  <c r="I13" i="5"/>
  <c r="G13" i="5"/>
  <c r="J13" i="5" s="1"/>
  <c r="I13" i="3"/>
  <c r="G13" i="3"/>
  <c r="J13" i="3" s="1"/>
  <c r="K13" i="3" s="1"/>
  <c r="G5" i="2"/>
  <c r="J5" i="2" s="1"/>
  <c r="I5" i="2"/>
  <c r="H5" i="2"/>
  <c r="G14" i="12" l="1"/>
  <c r="J14" i="12" s="1"/>
  <c r="I14" i="12"/>
  <c r="K14" i="12" s="1"/>
  <c r="H14" i="12"/>
  <c r="K13" i="5"/>
  <c r="F14" i="3"/>
  <c r="E14" i="3"/>
  <c r="K5" i="2"/>
  <c r="E15" i="12" l="1"/>
  <c r="F15" i="12"/>
  <c r="H15" i="12" s="1"/>
  <c r="F14" i="5"/>
  <c r="E14" i="5"/>
  <c r="G14" i="3"/>
  <c r="J14" i="3" s="1"/>
  <c r="I14" i="3"/>
  <c r="H14" i="3"/>
  <c r="F6" i="2"/>
  <c r="H6" i="2" s="1"/>
  <c r="E6" i="2"/>
  <c r="G15" i="12" l="1"/>
  <c r="J15" i="12" s="1"/>
  <c r="I15" i="12"/>
  <c r="K15" i="12" s="1"/>
  <c r="I14" i="5"/>
  <c r="G14" i="5"/>
  <c r="J14" i="5" s="1"/>
  <c r="H14" i="5"/>
  <c r="K14" i="3"/>
  <c r="G6" i="2"/>
  <c r="J6" i="2" s="1"/>
  <c r="K6" i="2" s="1"/>
  <c r="I6" i="2"/>
  <c r="K14" i="5" l="1"/>
  <c r="F15" i="3"/>
  <c r="E15" i="3"/>
  <c r="F7" i="2"/>
  <c r="H7" i="2" s="1"/>
  <c r="E7" i="2"/>
  <c r="I15" i="3" l="1"/>
  <c r="G15" i="3"/>
  <c r="J15" i="3" s="1"/>
  <c r="K15" i="3" s="1"/>
  <c r="H15" i="3"/>
  <c r="I7" i="2"/>
  <c r="G7" i="2"/>
  <c r="J7" i="2" s="1"/>
  <c r="K7" i="2" l="1"/>
  <c r="E8" i="2" l="1"/>
  <c r="F8" i="2"/>
  <c r="H8" i="2" l="1"/>
  <c r="I8" i="2"/>
  <c r="G8" i="2"/>
  <c r="J8" i="2" s="1"/>
  <c r="K8" i="2" s="1"/>
  <c r="F9" i="2" l="1"/>
  <c r="H9" i="2" s="1"/>
  <c r="E9" i="2"/>
  <c r="G9" i="2" l="1"/>
  <c r="J9" i="2" s="1"/>
  <c r="K9" i="2" s="1"/>
  <c r="I9" i="2"/>
  <c r="E10" i="2" l="1"/>
  <c r="F10" i="2"/>
  <c r="I10" i="2" l="1"/>
  <c r="G10" i="2"/>
  <c r="J10" i="2" s="1"/>
  <c r="K10" i="2" s="1"/>
  <c r="H10" i="2"/>
  <c r="F11" i="2" l="1"/>
  <c r="H11" i="2" s="1"/>
  <c r="E11" i="2"/>
  <c r="G11" i="2" l="1"/>
  <c r="J11" i="2" s="1"/>
  <c r="K11" i="2" s="1"/>
  <c r="I11" i="2"/>
  <c r="F12" i="2" l="1"/>
  <c r="H12" i="2" s="1"/>
  <c r="E12" i="2"/>
  <c r="G12" i="2" l="1"/>
  <c r="J12" i="2" s="1"/>
  <c r="I12" i="2"/>
  <c r="K12" i="2" l="1"/>
  <c r="E13" i="2" l="1"/>
  <c r="F13" i="2"/>
  <c r="H13" i="2" s="1"/>
  <c r="I13" i="2" l="1"/>
  <c r="G13" i="2"/>
  <c r="J13" i="2" s="1"/>
  <c r="K13" i="2" s="1"/>
  <c r="E14" i="2" l="1"/>
  <c r="F14" i="2"/>
  <c r="G14" i="2" l="1"/>
  <c r="J14" i="2" s="1"/>
  <c r="I14" i="2"/>
  <c r="H14" i="2"/>
  <c r="K14" i="2" l="1"/>
  <c r="F15" i="2" l="1"/>
  <c r="H15" i="2" s="1"/>
  <c r="E15" i="2"/>
  <c r="G15" i="2" l="1"/>
  <c r="J15" i="2" s="1"/>
  <c r="K15" i="2" s="1"/>
  <c r="I15" i="2"/>
  <c r="J2" i="16"/>
  <c r="K2" i="16" s="1"/>
</calcChain>
</file>

<file path=xl/sharedStrings.xml><?xml version="1.0" encoding="utf-8"?>
<sst xmlns="http://schemas.openxmlformats.org/spreadsheetml/2006/main" count="297" uniqueCount="10">
  <si>
    <t>x</t>
  </si>
  <si>
    <t>y</t>
  </si>
  <si>
    <t>a</t>
  </si>
  <si>
    <t>b</t>
  </si>
  <si>
    <t>c</t>
  </si>
  <si>
    <t>b-a</t>
  </si>
  <si>
    <t>f(a)</t>
  </si>
  <si>
    <t>f©</t>
  </si>
  <si>
    <t>f(a)*f©</t>
  </si>
  <si>
    <t>f(a)*F©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</si>
</sst>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164" fontId="0" fillId="0" borderId="9" xfId="0" applyNumberFormat="1" applyBorder="1"/>
    <xf numFmtId="0" fontId="1" fillId="0" borderId="9" xfId="0" applyFont="1" applyBorder="1"/>
    <xf numFmtId="0" fontId="0" fillId="2" borderId="9" xfId="0" applyFill="1" applyBorder="1"/>
    <xf numFmtId="0" fontId="0" fillId="0" borderId="9" xfId="0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2" sqref="B2"/>
    </sheetView>
  </sheetViews>
  <sheetFormatPr defaultRowHeight="14.4" x14ac:dyDescent="0.3"/>
  <cols>
    <col min="1" max="1" width="10.21875" customWidth="1"/>
    <col min="2" max="2" width="10" customWidth="1"/>
    <col min="6" max="6" width="9.44140625" bestFit="1" customWidth="1"/>
    <col min="11" max="11" width="9.33203125" customWidth="1"/>
    <col min="13" max="13" width="9.6640625" customWidth="1"/>
  </cols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4">
        <v>0.1</v>
      </c>
      <c r="B2" s="5">
        <f t="shared" ref="B2:B11" si="0">LN(A2)+(A2+1)^3</f>
        <v>-0.97158509299404505</v>
      </c>
      <c r="E2" s="2">
        <f>A2</f>
        <v>0.1</v>
      </c>
      <c r="F2" s="1">
        <f>A3</f>
        <v>0.2</v>
      </c>
      <c r="G2" s="1">
        <f>(E2+F2)/2</f>
        <v>0.15000000000000002</v>
      </c>
      <c r="H2" s="1">
        <f>F2-E2</f>
        <v>0.1</v>
      </c>
      <c r="I2" s="1">
        <f>LN(E2)+(E2+1)^3</f>
        <v>-0.97158509299404505</v>
      </c>
      <c r="J2" s="1">
        <f>LN(G2)+(G2+1)^3</f>
        <v>-0.37624498488588154</v>
      </c>
      <c r="K2" s="3">
        <f>I2*J2</f>
        <v>0.36555401862889231</v>
      </c>
    </row>
    <row r="3" spans="1:11" x14ac:dyDescent="0.3">
      <c r="A3" s="4">
        <v>0.2</v>
      </c>
      <c r="B3" s="5">
        <f t="shared" si="0"/>
        <v>0.1185620875658997</v>
      </c>
      <c r="E3" s="2">
        <f>IF(K2&gt;0,G2,E2)</f>
        <v>0.15000000000000002</v>
      </c>
      <c r="F3" s="1">
        <f>IF(K2&gt;0,F2,G2)</f>
        <v>0.2</v>
      </c>
      <c r="G3" s="1">
        <f>(E3+F3)/2</f>
        <v>0.17500000000000002</v>
      </c>
      <c r="H3" s="16">
        <f>F3-E3</f>
        <v>4.9999999999999989E-2</v>
      </c>
      <c r="I3" s="1">
        <f>LN(E3)+(E3+1)^3</f>
        <v>-0.37624498488588154</v>
      </c>
      <c r="J3" s="1">
        <f>LN(G3)+(G3+1)^3</f>
        <v>-0.12073493005862246</v>
      </c>
      <c r="K3" s="3">
        <f>I3*J3</f>
        <v>4.5425911935104368E-2</v>
      </c>
    </row>
    <row r="4" spans="1:11" ht="15" thickBot="1" x14ac:dyDescent="0.35">
      <c r="A4" s="17">
        <v>0.3</v>
      </c>
      <c r="B4" s="3">
        <f t="shared" si="0"/>
        <v>0.99302719567406439</v>
      </c>
      <c r="E4" s="6">
        <f t="shared" ref="E4" si="1">IF(K3&gt;0,G3,E3)</f>
        <v>0.17500000000000002</v>
      </c>
      <c r="F4" s="15">
        <f t="shared" ref="F4" si="2">IF(K3&lt;0,F3,G3)</f>
        <v>0.17500000000000002</v>
      </c>
      <c r="G4" s="13">
        <f t="shared" ref="G4" si="3">(E4+F4)/2</f>
        <v>0.17500000000000002</v>
      </c>
      <c r="H4" s="14">
        <f t="shared" ref="H4" si="4">F4-E4</f>
        <v>0</v>
      </c>
      <c r="I4" s="15">
        <f t="shared" ref="I4" si="5">LN(E4)+(E4+1)^3</f>
        <v>-0.12073493005862246</v>
      </c>
      <c r="J4" s="15">
        <f t="shared" ref="J4" si="6">LN(G4)+(G4+1)^3</f>
        <v>-0.12073493005862246</v>
      </c>
      <c r="K4" s="7">
        <f t="shared" ref="K4" si="7">I4*J4</f>
        <v>1.4576923336260457E-2</v>
      </c>
    </row>
    <row r="5" spans="1:11" x14ac:dyDescent="0.3">
      <c r="A5" s="17">
        <v>0.4</v>
      </c>
      <c r="B5" s="3">
        <f t="shared" si="0"/>
        <v>1.8277092681258442</v>
      </c>
    </row>
    <row r="6" spans="1:11" x14ac:dyDescent="0.3">
      <c r="A6" s="17">
        <v>0.5</v>
      </c>
      <c r="B6" s="3">
        <f t="shared" si="0"/>
        <v>2.6818528194400546</v>
      </c>
    </row>
    <row r="7" spans="1:11" x14ac:dyDescent="0.3">
      <c r="A7" s="17">
        <v>0.6</v>
      </c>
      <c r="B7" s="3">
        <f t="shared" si="0"/>
        <v>3.5851743762340105</v>
      </c>
    </row>
    <row r="8" spans="1:11" x14ac:dyDescent="0.3">
      <c r="A8" s="17">
        <v>0.7</v>
      </c>
      <c r="B8" s="3">
        <f t="shared" si="0"/>
        <v>4.5563250560612669</v>
      </c>
    </row>
    <row r="9" spans="1:11" x14ac:dyDescent="0.3">
      <c r="A9" s="17">
        <v>0.8</v>
      </c>
      <c r="B9" s="3">
        <f t="shared" si="0"/>
        <v>5.608856448685791</v>
      </c>
    </row>
    <row r="10" spans="1:11" x14ac:dyDescent="0.3">
      <c r="A10" s="17">
        <v>0.9</v>
      </c>
      <c r="B10" s="3">
        <f t="shared" si="0"/>
        <v>6.7536394843421732</v>
      </c>
    </row>
    <row r="11" spans="1:11" ht="15" thickBot="1" x14ac:dyDescent="0.35">
      <c r="A11" s="18">
        <v>1</v>
      </c>
      <c r="B11" s="7">
        <f t="shared" si="0"/>
        <v>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M8" sqref="M8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9</v>
      </c>
    </row>
    <row r="2" spans="1:11" x14ac:dyDescent="0.3">
      <c r="A2" s="2">
        <v>0</v>
      </c>
      <c r="B2" s="3">
        <f t="shared" ref="B2:B12" si="0">A2^3-2*A2^2+A2-3</f>
        <v>-3</v>
      </c>
      <c r="E2" s="2">
        <f>A6</f>
        <v>2</v>
      </c>
      <c r="F2" s="1">
        <f>A7</f>
        <v>2.5</v>
      </c>
      <c r="G2" s="1">
        <f>(E2+F2)/2</f>
        <v>2.25</v>
      </c>
      <c r="H2" s="1">
        <f>F2-E2</f>
        <v>0.5</v>
      </c>
      <c r="I2" s="1">
        <f>E2^3-2*E2^2+E2-3</f>
        <v>-1</v>
      </c>
      <c r="J2" s="1">
        <f>G2^3-2*G2^2+G2-3</f>
        <v>0.515625</v>
      </c>
      <c r="K2" s="3">
        <f>I2*J2</f>
        <v>-0.515625</v>
      </c>
    </row>
    <row r="3" spans="1:11" x14ac:dyDescent="0.3">
      <c r="A3" s="2">
        <v>0.5</v>
      </c>
      <c r="B3" s="3">
        <f t="shared" si="0"/>
        <v>-2.875</v>
      </c>
      <c r="E3" s="2">
        <f>IF(K2&lt;0,E2,G2)</f>
        <v>2</v>
      </c>
      <c r="F3" s="1">
        <f>IF(K2&lt;0,G2,F2)</f>
        <v>2.25</v>
      </c>
      <c r="G3" s="1">
        <f>(E3+F3)/2</f>
        <v>2.125</v>
      </c>
      <c r="H3" s="1">
        <f>F3-E3</f>
        <v>0.25</v>
      </c>
      <c r="I3" s="1">
        <f>E3^3-2*E3^2+E3-3</f>
        <v>-1</v>
      </c>
      <c r="J3" s="1">
        <f>G3^3-2*G3^2+G3-3</f>
        <v>-0.310546875</v>
      </c>
      <c r="K3" s="3">
        <f>I3*J3</f>
        <v>0.310546875</v>
      </c>
    </row>
    <row r="4" spans="1:11" x14ac:dyDescent="0.3">
      <c r="A4" s="2">
        <v>1</v>
      </c>
      <c r="B4" s="3">
        <f t="shared" si="0"/>
        <v>-3</v>
      </c>
      <c r="E4" s="2">
        <f t="shared" ref="E4:E8" si="1">IF(K3&lt;0,E3,G3)</f>
        <v>2.125</v>
      </c>
      <c r="F4" s="1">
        <f t="shared" ref="F4:F8" si="2">IF(K3&lt;0,G3,F3)</f>
        <v>2.25</v>
      </c>
      <c r="G4" s="1">
        <f t="shared" ref="G4:G8" si="3">(E4+F4)/2</f>
        <v>2.1875</v>
      </c>
      <c r="H4" s="1">
        <f t="shared" ref="H4:H8" si="4">F4-E4</f>
        <v>0.125</v>
      </c>
      <c r="I4" s="1">
        <f t="shared" ref="I4:I8" si="5">E4^3-2*E4^2+E4-3</f>
        <v>-0.310546875</v>
      </c>
      <c r="J4" s="1">
        <f t="shared" ref="J4:J8" si="6">G4^3-2*G4^2+G4-3</f>
        <v>8.4716796875E-2</v>
      </c>
      <c r="K4" s="3">
        <f t="shared" ref="K4:K8" si="7">I4*J4</f>
        <v>-2.6308536529541016E-2</v>
      </c>
    </row>
    <row r="5" spans="1:11" x14ac:dyDescent="0.3">
      <c r="A5" s="2">
        <v>1.5</v>
      </c>
      <c r="B5" s="3">
        <f t="shared" si="0"/>
        <v>-2.625</v>
      </c>
      <c r="E5" s="2">
        <f t="shared" si="1"/>
        <v>2.125</v>
      </c>
      <c r="F5" s="1">
        <f t="shared" si="2"/>
        <v>2.1875</v>
      </c>
      <c r="G5" s="1">
        <f t="shared" si="3"/>
        <v>2.15625</v>
      </c>
      <c r="H5" s="1">
        <f t="shared" si="4"/>
        <v>6.25E-2</v>
      </c>
      <c r="I5" s="1">
        <f t="shared" si="5"/>
        <v>-0.310546875</v>
      </c>
      <c r="J5" s="1">
        <f t="shared" si="6"/>
        <v>-0.117279052734375</v>
      </c>
      <c r="K5" s="3">
        <f t="shared" si="7"/>
        <v>3.6420643329620361E-2</v>
      </c>
    </row>
    <row r="6" spans="1:11" x14ac:dyDescent="0.3">
      <c r="A6" s="4">
        <v>2</v>
      </c>
      <c r="B6" s="5">
        <f t="shared" si="0"/>
        <v>-1</v>
      </c>
      <c r="E6" s="2">
        <f t="shared" si="1"/>
        <v>2.15625</v>
      </c>
      <c r="F6" s="1">
        <f t="shared" si="2"/>
        <v>2.1875</v>
      </c>
      <c r="G6" s="1">
        <f t="shared" si="3"/>
        <v>2.171875</v>
      </c>
      <c r="H6" s="1">
        <f t="shared" si="4"/>
        <v>3.125E-2</v>
      </c>
      <c r="I6" s="1">
        <f t="shared" si="5"/>
        <v>-0.117279052734375</v>
      </c>
      <c r="J6" s="1">
        <f t="shared" si="6"/>
        <v>-1.7383575439453125E-2</v>
      </c>
      <c r="K6" s="3">
        <f t="shared" si="7"/>
        <v>2.0387292606756091E-3</v>
      </c>
    </row>
    <row r="7" spans="1:11" x14ac:dyDescent="0.3">
      <c r="A7" s="4">
        <v>2.5</v>
      </c>
      <c r="B7" s="5">
        <f t="shared" si="0"/>
        <v>2.625</v>
      </c>
      <c r="E7" s="2">
        <f t="shared" si="1"/>
        <v>2.171875</v>
      </c>
      <c r="F7" s="1">
        <f t="shared" si="2"/>
        <v>2.1875</v>
      </c>
      <c r="G7" s="1">
        <f t="shared" si="3"/>
        <v>2.1796875</v>
      </c>
      <c r="H7" s="1">
        <f t="shared" si="4"/>
        <v>1.5625E-2</v>
      </c>
      <c r="I7" s="1">
        <f t="shared" si="5"/>
        <v>-1.7383575439453125E-2</v>
      </c>
      <c r="J7" s="1">
        <f t="shared" si="6"/>
        <v>3.3389568328857422E-2</v>
      </c>
      <c r="K7" s="3">
        <f t="shared" si="7"/>
        <v>-5.804300799354678E-4</v>
      </c>
    </row>
    <row r="8" spans="1:11" x14ac:dyDescent="0.3">
      <c r="A8" s="2">
        <v>3</v>
      </c>
      <c r="B8" s="3">
        <f t="shared" si="0"/>
        <v>9</v>
      </c>
      <c r="E8" s="2">
        <f t="shared" si="1"/>
        <v>2.171875</v>
      </c>
      <c r="F8" s="1">
        <f t="shared" si="2"/>
        <v>2.1796875</v>
      </c>
      <c r="G8" s="1">
        <f t="shared" si="3"/>
        <v>2.17578125</v>
      </c>
      <c r="H8" s="1">
        <f t="shared" si="4"/>
        <v>7.8125E-3</v>
      </c>
      <c r="I8" s="1">
        <f t="shared" si="5"/>
        <v>-1.7383575439453125E-2</v>
      </c>
      <c r="J8" s="1">
        <f t="shared" si="6"/>
        <v>7.9339146614074707E-3</v>
      </c>
      <c r="K8" s="3">
        <f t="shared" si="7"/>
        <v>-1.3791980404675996E-4</v>
      </c>
    </row>
    <row r="9" spans="1:11" x14ac:dyDescent="0.3">
      <c r="A9" s="2">
        <v>3.5</v>
      </c>
      <c r="B9" s="3">
        <f t="shared" si="0"/>
        <v>18.875</v>
      </c>
      <c r="E9" s="2">
        <f>IF(K8&lt;0,E8,G8)</f>
        <v>2.171875</v>
      </c>
      <c r="F9" s="1">
        <f>IF(K8&lt;0,G8,F8)</f>
        <v>2.17578125</v>
      </c>
      <c r="G9" s="1">
        <f>(E9+F9)/2</f>
        <v>2.173828125</v>
      </c>
      <c r="H9" s="1">
        <f>F9-E9</f>
        <v>3.90625E-3</v>
      </c>
      <c r="I9" s="1">
        <f>E9^3-2*E9^2+E9-3</f>
        <v>-1.7383575439453125E-2</v>
      </c>
      <c r="J9" s="1">
        <f>G9^3-2*G9^2+G9-3</f>
        <v>-4.7420784831047058E-3</v>
      </c>
      <c r="K9" s="3">
        <f>I9*J9</f>
        <v>8.2434279050858095E-5</v>
      </c>
    </row>
    <row r="10" spans="1:11" x14ac:dyDescent="0.3">
      <c r="A10" s="2">
        <v>4</v>
      </c>
      <c r="B10" s="3">
        <f t="shared" si="0"/>
        <v>33</v>
      </c>
      <c r="E10" s="2">
        <f t="shared" ref="E10" si="8">IF(K9&lt;0,E9,G9)</f>
        <v>2.173828125</v>
      </c>
      <c r="F10" s="1">
        <f t="shared" ref="F10" si="9">IF(K9&lt;0,G9,F9)</f>
        <v>2.17578125</v>
      </c>
      <c r="G10" s="1">
        <f t="shared" ref="G10" si="10">(E10+F10)/2</f>
        <v>2.1748046875</v>
      </c>
      <c r="H10" s="1">
        <f t="shared" ref="H10" si="11">F10-E10</f>
        <v>1.953125E-3</v>
      </c>
      <c r="I10" s="1">
        <f t="shared" ref="I10" si="12">E10^3-2*E10^2+E10-3</f>
        <v>-4.7420784831047058E-3</v>
      </c>
      <c r="J10" s="1">
        <f t="shared" ref="J10" si="13">G10^3-2*G10^2+G10-3</f>
        <v>1.5916032716631889E-3</v>
      </c>
      <c r="K10" s="3">
        <f t="shared" ref="K10" si="14">I10*J10</f>
        <v>-7.547507628193062E-6</v>
      </c>
    </row>
    <row r="11" spans="1:11" x14ac:dyDescent="0.3">
      <c r="A11" s="2">
        <v>4.5</v>
      </c>
      <c r="B11" s="3">
        <f t="shared" si="0"/>
        <v>52.125</v>
      </c>
      <c r="E11" s="2">
        <f>IF(K10&lt;0,E10,G10)</f>
        <v>2.173828125</v>
      </c>
      <c r="F11" s="1">
        <f>IF(K10&lt;0,G10,F10)</f>
        <v>2.1748046875</v>
      </c>
      <c r="G11" s="1">
        <f>(E11+F11)/2</f>
        <v>2.17431640625</v>
      </c>
      <c r="H11" s="1">
        <f>F11-E11</f>
        <v>9.765625E-4</v>
      </c>
      <c r="I11" s="1">
        <f>E11^3-2*E11^2+E11-3</f>
        <v>-4.7420784831047058E-3</v>
      </c>
      <c r="J11" s="1">
        <f>G11^3-2*G11^2+G11-3</f>
        <v>-1.5763159608468413E-3</v>
      </c>
      <c r="K11" s="3">
        <f>I11*J11</f>
        <v>7.4750140005063262E-6</v>
      </c>
    </row>
    <row r="12" spans="1:11" ht="15" thickBot="1" x14ac:dyDescent="0.35">
      <c r="A12" s="6">
        <v>5</v>
      </c>
      <c r="B12" s="7">
        <f t="shared" si="0"/>
        <v>77</v>
      </c>
      <c r="E12" s="2">
        <f t="shared" ref="E12" si="15">IF(K11&lt;0,E11,G11)</f>
        <v>2.17431640625</v>
      </c>
      <c r="F12" s="1">
        <f t="shared" ref="F12" si="16">IF(K11&lt;0,G11,F11)</f>
        <v>2.1748046875</v>
      </c>
      <c r="G12" s="1">
        <f t="shared" ref="G12" si="17">(E12+F12)/2</f>
        <v>2.174560546875</v>
      </c>
      <c r="H12" s="1">
        <f t="shared" ref="H12" si="18">F12-E12</f>
        <v>4.8828125E-4</v>
      </c>
      <c r="I12" s="1">
        <f t="shared" ref="I12" si="19">E12^3-2*E12^2+E12-3</f>
        <v>-1.5763159608468413E-3</v>
      </c>
      <c r="J12" s="1">
        <f t="shared" ref="J12" si="20">G12^3-2*G12^2+G12-3</f>
        <v>7.3740229709073901E-6</v>
      </c>
      <c r="K12" s="3">
        <f t="shared" ref="K12" si="21">I12*J12</f>
        <v>-1.1623790104692562E-8</v>
      </c>
    </row>
    <row r="13" spans="1:11" x14ac:dyDescent="0.3">
      <c r="E13" s="2">
        <f>IF(K12&lt;0,E12,G12)</f>
        <v>2.17431640625</v>
      </c>
      <c r="F13" s="1">
        <f>IF(K12&lt;0,G12,F12)</f>
        <v>2.174560546875</v>
      </c>
      <c r="G13" s="1">
        <f>(E13+F13)/2</f>
        <v>2.1744384765625</v>
      </c>
      <c r="H13" s="1">
        <f>F13-E13</f>
        <v>2.44140625E-4</v>
      </c>
      <c r="I13" s="1">
        <f>E13^3-2*E13^2+E13-3</f>
        <v>-1.5763159608468413E-3</v>
      </c>
      <c r="J13" s="1">
        <f>G13^3-2*G13^2+G13-3</f>
        <v>-7.8453837159031536E-4</v>
      </c>
      <c r="K13" s="3">
        <f>I13*J13</f>
        <v>1.2366803570346042E-6</v>
      </c>
    </row>
    <row r="14" spans="1:11" x14ac:dyDescent="0.3">
      <c r="E14" s="2">
        <f t="shared" ref="E14" si="22">IF(K13&lt;0,E13,G13)</f>
        <v>2.1744384765625</v>
      </c>
      <c r="F14" s="1">
        <f t="shared" ref="F14" si="23">IF(K13&lt;0,G13,F13)</f>
        <v>2.174560546875</v>
      </c>
      <c r="G14" s="1">
        <f t="shared" ref="G14" si="24">(E14+F14)/2</f>
        <v>2.17449951171875</v>
      </c>
      <c r="H14" s="1">
        <f t="shared" ref="H14" si="25">F14-E14</f>
        <v>1.220703125E-4</v>
      </c>
      <c r="I14" s="1">
        <f t="shared" ref="I14" si="26">E14^3-2*E14^2+E14-3</f>
        <v>-7.8453837159031536E-4</v>
      </c>
      <c r="J14" s="1">
        <f t="shared" ref="J14" si="27">G14^3-2*G14^2+G14-3</f>
        <v>-3.8859902565491211E-4</v>
      </c>
      <c r="K14" s="3">
        <f t="shared" ref="K14" si="28">I14*J14</f>
        <v>3.0487084678888795E-7</v>
      </c>
    </row>
    <row r="15" spans="1:11" ht="15" thickBot="1" x14ac:dyDescent="0.35">
      <c r="E15" s="6">
        <f>IF(K14&lt;0,E14,G14)</f>
        <v>2.17449951171875</v>
      </c>
      <c r="F15" s="15">
        <f>IF(K14&lt;0,G14,F14)</f>
        <v>2.174560546875</v>
      </c>
      <c r="G15" s="13">
        <f>(E15+F15)/2</f>
        <v>2.174530029296875</v>
      </c>
      <c r="H15" s="14">
        <f>F15-E15</f>
        <v>6.103515625E-5</v>
      </c>
      <c r="I15" s="15">
        <f>E15^3-2*E15^2+E15-3</f>
        <v>-3.8859902565491211E-4</v>
      </c>
      <c r="J15" s="15">
        <f>G15^3-2*G15^2+G15-3</f>
        <v>-1.9061671426356952E-4</v>
      </c>
      <c r="K15" s="7">
        <f>I15*J15</f>
        <v>7.4073469436363897E-8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5" sqref="G15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>A2^2-A2-0.2</f>
        <v>-0.2</v>
      </c>
      <c r="E2" s="2">
        <f>A4</f>
        <v>1</v>
      </c>
      <c r="F2" s="1">
        <f>A5</f>
        <v>1.5</v>
      </c>
      <c r="G2" s="1">
        <f>(E2+F2)/2</f>
        <v>1.25</v>
      </c>
      <c r="H2" s="1">
        <f>F2-E2</f>
        <v>0.5</v>
      </c>
      <c r="I2" s="1">
        <f>E2^2-E2-0.2</f>
        <v>-0.2</v>
      </c>
      <c r="J2" s="1">
        <f>G2^2-G2-0.2</f>
        <v>0.11249999999999999</v>
      </c>
      <c r="K2" s="3">
        <f>I2*J2</f>
        <v>-2.2499999999999999E-2</v>
      </c>
    </row>
    <row r="3" spans="1:11" x14ac:dyDescent="0.3">
      <c r="A3" s="2">
        <v>0.5</v>
      </c>
      <c r="B3" s="3">
        <f t="shared" ref="B3:B12" si="0">A3^2-A3-0.2</f>
        <v>-0.45</v>
      </c>
      <c r="E3" s="2">
        <f>IF(K2&lt;0,E2,G2)</f>
        <v>1</v>
      </c>
      <c r="F3" s="1">
        <f>IF(K2&lt;0,G2,F2)</f>
        <v>1.25</v>
      </c>
      <c r="G3" s="1">
        <f>(E3+F3)/2</f>
        <v>1.125</v>
      </c>
      <c r="H3" s="1">
        <f>F3-E3</f>
        <v>0.25</v>
      </c>
      <c r="I3" s="1">
        <f>E3^2-E3-0.2</f>
        <v>-0.2</v>
      </c>
      <c r="J3" s="1">
        <f>G3^2-G3-0.2</f>
        <v>-5.9375000000000011E-2</v>
      </c>
      <c r="K3" s="3">
        <f>I3*J3</f>
        <v>1.1875000000000004E-2</v>
      </c>
    </row>
    <row r="4" spans="1:11" x14ac:dyDescent="0.3">
      <c r="A4" s="4">
        <v>1</v>
      </c>
      <c r="B4" s="5">
        <f t="shared" si="0"/>
        <v>-0.2</v>
      </c>
      <c r="E4" s="2">
        <f t="shared" ref="E4:E10" si="1">IF(K3&lt;0,E3,G3)</f>
        <v>1.125</v>
      </c>
      <c r="F4" s="1">
        <f t="shared" ref="F4:F10" si="2">IF(K3&lt;0,G3,F3)</f>
        <v>1.25</v>
      </c>
      <c r="G4" s="1">
        <f t="shared" ref="G4:G10" si="3">(E4+F4)/2</f>
        <v>1.1875</v>
      </c>
      <c r="H4" s="1">
        <f t="shared" ref="H4:H10" si="4">F4-E4</f>
        <v>0.125</v>
      </c>
      <c r="I4" s="1">
        <f t="shared" ref="I4:I10" si="5">E4^2-E4-0.2</f>
        <v>-5.9375000000000011E-2</v>
      </c>
      <c r="J4" s="1">
        <f t="shared" ref="J4:J10" si="6">G4^2-G4-0.2</f>
        <v>2.2656249999999989E-2</v>
      </c>
      <c r="K4" s="3">
        <f t="shared" ref="K4:K10" si="7">I4*J4</f>
        <v>-1.3452148437499995E-3</v>
      </c>
    </row>
    <row r="5" spans="1:11" x14ac:dyDescent="0.3">
      <c r="A5" s="4">
        <v>1.5</v>
      </c>
      <c r="B5" s="5">
        <f t="shared" si="0"/>
        <v>0.55000000000000004</v>
      </c>
      <c r="E5" s="2">
        <f t="shared" si="1"/>
        <v>1.125</v>
      </c>
      <c r="F5" s="1">
        <f t="shared" si="2"/>
        <v>1.1875</v>
      </c>
      <c r="G5" s="1">
        <f t="shared" si="3"/>
        <v>1.15625</v>
      </c>
      <c r="H5" s="1">
        <f t="shared" si="4"/>
        <v>6.25E-2</v>
      </c>
      <c r="I5" s="1">
        <f t="shared" si="5"/>
        <v>-5.9375000000000011E-2</v>
      </c>
      <c r="J5" s="1">
        <f t="shared" si="6"/>
        <v>-1.9335937500000011E-2</v>
      </c>
      <c r="K5" s="3">
        <f t="shared" si="7"/>
        <v>1.1480712890625008E-3</v>
      </c>
    </row>
    <row r="6" spans="1:11" x14ac:dyDescent="0.3">
      <c r="A6" s="2">
        <v>2</v>
      </c>
      <c r="B6" s="3">
        <f t="shared" si="0"/>
        <v>1.8</v>
      </c>
      <c r="E6" s="2">
        <f t="shared" si="1"/>
        <v>1.15625</v>
      </c>
      <c r="F6" s="1">
        <f t="shared" si="2"/>
        <v>1.1875</v>
      </c>
      <c r="G6" s="1">
        <f t="shared" si="3"/>
        <v>1.171875</v>
      </c>
      <c r="H6" s="1">
        <f t="shared" si="4"/>
        <v>3.125E-2</v>
      </c>
      <c r="I6" s="1">
        <f t="shared" si="5"/>
        <v>-1.9335937500000011E-2</v>
      </c>
      <c r="J6" s="1">
        <f t="shared" si="6"/>
        <v>1.4160156249999889E-3</v>
      </c>
      <c r="K6" s="3">
        <f t="shared" si="7"/>
        <v>-2.7379989624023238E-5</v>
      </c>
    </row>
    <row r="7" spans="1:11" x14ac:dyDescent="0.3">
      <c r="A7" s="2">
        <v>2.5</v>
      </c>
      <c r="B7" s="3">
        <f t="shared" si="0"/>
        <v>3.55</v>
      </c>
      <c r="E7" s="2">
        <f t="shared" si="1"/>
        <v>1.15625</v>
      </c>
      <c r="F7" s="1">
        <f t="shared" si="2"/>
        <v>1.171875</v>
      </c>
      <c r="G7" s="1">
        <f t="shared" si="3"/>
        <v>1.1640625</v>
      </c>
      <c r="H7" s="1">
        <f t="shared" si="4"/>
        <v>1.5625E-2</v>
      </c>
      <c r="I7" s="1">
        <f t="shared" si="5"/>
        <v>-1.9335937500000011E-2</v>
      </c>
      <c r="J7" s="1">
        <f t="shared" si="6"/>
        <v>-9.0209960937500111E-3</v>
      </c>
      <c r="K7" s="3">
        <f t="shared" si="7"/>
        <v>1.7442941665649444E-4</v>
      </c>
    </row>
    <row r="8" spans="1:11" x14ac:dyDescent="0.3">
      <c r="A8" s="2">
        <v>3</v>
      </c>
      <c r="B8" s="3">
        <f t="shared" si="0"/>
        <v>5.8</v>
      </c>
      <c r="E8" s="2">
        <f t="shared" si="1"/>
        <v>1.1640625</v>
      </c>
      <c r="F8" s="1">
        <f t="shared" si="2"/>
        <v>1.171875</v>
      </c>
      <c r="G8" s="1">
        <f t="shared" si="3"/>
        <v>1.16796875</v>
      </c>
      <c r="H8" s="1">
        <f t="shared" si="4"/>
        <v>7.8125E-3</v>
      </c>
      <c r="I8" s="1">
        <f t="shared" si="5"/>
        <v>-9.0209960937500111E-3</v>
      </c>
      <c r="J8" s="1">
        <f t="shared" si="6"/>
        <v>-3.8177490234375111E-3</v>
      </c>
      <c r="K8" s="3">
        <f t="shared" si="7"/>
        <v>3.4439899027347705E-5</v>
      </c>
    </row>
    <row r="9" spans="1:11" x14ac:dyDescent="0.3">
      <c r="A9" s="2">
        <v>3.5</v>
      </c>
      <c r="B9" s="3">
        <f t="shared" si="0"/>
        <v>8.5500000000000007</v>
      </c>
      <c r="E9" s="2">
        <f t="shared" si="1"/>
        <v>1.16796875</v>
      </c>
      <c r="F9" s="1">
        <f t="shared" si="2"/>
        <v>1.171875</v>
      </c>
      <c r="G9" s="1">
        <f t="shared" si="3"/>
        <v>1.169921875</v>
      </c>
      <c r="H9" s="1">
        <f t="shared" si="4"/>
        <v>3.90625E-3</v>
      </c>
      <c r="I9" s="1">
        <f t="shared" si="5"/>
        <v>-3.8177490234375111E-3</v>
      </c>
      <c r="J9" s="1">
        <f t="shared" si="6"/>
        <v>-1.2046813964843861E-3</v>
      </c>
      <c r="K9" s="3">
        <f t="shared" si="7"/>
        <v>4.5991712249816025E-6</v>
      </c>
    </row>
    <row r="10" spans="1:11" x14ac:dyDescent="0.3">
      <c r="A10" s="2">
        <v>4</v>
      </c>
      <c r="B10" s="3">
        <f t="shared" si="0"/>
        <v>11.8</v>
      </c>
      <c r="E10" s="2">
        <f t="shared" si="1"/>
        <v>1.169921875</v>
      </c>
      <c r="F10" s="1">
        <f t="shared" si="2"/>
        <v>1.171875</v>
      </c>
      <c r="G10" s="1">
        <f t="shared" si="3"/>
        <v>1.1708984375</v>
      </c>
      <c r="H10" s="1">
        <f t="shared" si="4"/>
        <v>1.953125E-3</v>
      </c>
      <c r="I10" s="1">
        <f t="shared" si="5"/>
        <v>-1.2046813964843861E-3</v>
      </c>
      <c r="J10" s="1">
        <f t="shared" si="6"/>
        <v>1.0471343994139515E-4</v>
      </c>
      <c r="K10" s="3">
        <f t="shared" si="7"/>
        <v>-1.261463330592838E-7</v>
      </c>
    </row>
    <row r="11" spans="1:11" x14ac:dyDescent="0.3">
      <c r="A11" s="2">
        <v>4.5</v>
      </c>
      <c r="B11" s="3">
        <f t="shared" si="0"/>
        <v>15.55</v>
      </c>
      <c r="E11" s="2">
        <f>IF(K10&lt;0,E10,G10)</f>
        <v>1.169921875</v>
      </c>
      <c r="F11" s="1">
        <f>IF(K10&lt;0,G10,F10)</f>
        <v>1.1708984375</v>
      </c>
      <c r="G11" s="1">
        <f>(E11+F11)/2</f>
        <v>1.17041015625</v>
      </c>
      <c r="H11" s="1">
        <f>F11-E11</f>
        <v>9.765625E-4</v>
      </c>
      <c r="I11" s="1">
        <f>E11^2-E11-0.2</f>
        <v>-1.2046813964843861E-3</v>
      </c>
      <c r="J11" s="1">
        <f>G11^2-G11-0.2</f>
        <v>-5.5022239685059704E-4</v>
      </c>
      <c r="K11" s="3">
        <f>I11*J11</f>
        <v>6.6284268541496332E-7</v>
      </c>
    </row>
    <row r="12" spans="1:11" ht="15" thickBot="1" x14ac:dyDescent="0.35">
      <c r="A12" s="6">
        <v>5</v>
      </c>
      <c r="B12" s="7">
        <f t="shared" si="0"/>
        <v>19.8</v>
      </c>
      <c r="E12" s="2">
        <f t="shared" ref="E12" si="8">IF(K11&lt;0,E11,G11)</f>
        <v>1.17041015625</v>
      </c>
      <c r="F12" s="1">
        <f t="shared" ref="F12" si="9">IF(K11&lt;0,G11,F11)</f>
        <v>1.1708984375</v>
      </c>
      <c r="G12" s="1">
        <f t="shared" ref="G12" si="10">(E12+F12)/2</f>
        <v>1.170654296875</v>
      </c>
      <c r="H12" s="1">
        <f t="shared" ref="H12" si="11">F12-E12</f>
        <v>4.8828125E-4</v>
      </c>
      <c r="I12" s="1">
        <f t="shared" ref="I12" si="12">E12^2-E12-0.2</f>
        <v>-5.5022239685059704E-4</v>
      </c>
      <c r="J12" s="1">
        <f t="shared" ref="J12" si="13">G12^2-G12-0.2</f>
        <v>-2.2281408309937634E-4</v>
      </c>
      <c r="K12" s="3">
        <f t="shared" ref="K12" si="14">I12*J12</f>
        <v>1.2259729885500696E-7</v>
      </c>
    </row>
    <row r="13" spans="1:11" x14ac:dyDescent="0.3">
      <c r="E13" s="2">
        <f>IF(K12&lt;0,E12,G12)</f>
        <v>1.170654296875</v>
      </c>
      <c r="F13" s="1">
        <f>IF(K12&lt;0,G12,F12)</f>
        <v>1.1708984375</v>
      </c>
      <c r="G13" s="1">
        <f>(E13+F13)/2</f>
        <v>1.1707763671875</v>
      </c>
      <c r="H13" s="1">
        <f>F13-E13</f>
        <v>2.44140625E-4</v>
      </c>
      <c r="I13" s="1">
        <f>E13^2-E13-0.2</f>
        <v>-2.2281408309937634E-4</v>
      </c>
      <c r="J13" s="1">
        <f>G13^2-G13-0.2</f>
        <v>-5.9065222740184442E-5</v>
      </c>
      <c r="K13" s="3">
        <f>I13*J13</f>
        <v>1.316056344791463E-8</v>
      </c>
    </row>
    <row r="14" spans="1:11" x14ac:dyDescent="0.3">
      <c r="E14" s="2">
        <f>IF(K13&lt;0,E13,G13)</f>
        <v>1.1707763671875</v>
      </c>
      <c r="F14" s="1">
        <f>IF(K13&lt;0,G13,F13)</f>
        <v>1.1708984375</v>
      </c>
      <c r="G14" s="1">
        <f>(E14+F14)/2</f>
        <v>1.17083740234375</v>
      </c>
      <c r="H14" s="1">
        <f>F14-E14</f>
        <v>1.220703125E-4</v>
      </c>
      <c r="I14" s="1">
        <f>E14^2-E14-0.2</f>
        <v>-5.9065222740184442E-5</v>
      </c>
      <c r="J14" s="1">
        <f>G14^2-G14-0.2</f>
        <v>2.2820383310306891E-5</v>
      </c>
      <c r="K14" s="3">
        <f>I14*J14</f>
        <v>-1.347891023239664E-9</v>
      </c>
    </row>
    <row r="15" spans="1:11" ht="15" thickBot="1" x14ac:dyDescent="0.35">
      <c r="E15" s="6">
        <f t="shared" ref="E15" si="15">IF(K14&lt;0,E14,G14)</f>
        <v>1.1707763671875</v>
      </c>
      <c r="F15" s="15">
        <f t="shared" ref="F15" si="16">IF(K14&lt;0,G14,F14)</f>
        <v>1.17083740234375</v>
      </c>
      <c r="G15" s="13">
        <f t="shared" ref="G15" si="17">(E15+F15)/2</f>
        <v>1.170806884765625</v>
      </c>
      <c r="H15" s="14">
        <f t="shared" ref="H15" si="18">F15-E15</f>
        <v>6.103515625E-5</v>
      </c>
      <c r="I15" s="15">
        <f t="shared" ref="I15" si="19">E15^2-E15-0.2</f>
        <v>-5.9065222740184442E-5</v>
      </c>
      <c r="J15" s="15">
        <f t="shared" ref="J15" si="20">G15^2-G15-0.2</f>
        <v>-1.8123351037513391E-5</v>
      </c>
      <c r="K15" s="7">
        <f t="shared" ref="K15" si="21">I15*J15</f>
        <v>1.0704597658292812E-9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3" sqref="F3"/>
    </sheetView>
  </sheetViews>
  <sheetFormatPr defaultRowHeight="14.4" x14ac:dyDescent="0.3"/>
  <cols>
    <col min="2" max="2" width="9.109375" customWidth="1"/>
  </cols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0.5</v>
      </c>
      <c r="B2" s="3">
        <f>LOG10(2*A2)-SIN(3.14*A2/3)</f>
        <v>-0.4997701026431024</v>
      </c>
      <c r="E2" s="2">
        <f>A5</f>
        <v>2</v>
      </c>
      <c r="F2" s="1">
        <f>A6</f>
        <v>2.5</v>
      </c>
      <c r="G2" s="1">
        <f>(E2+F2)/2</f>
        <v>2.25</v>
      </c>
      <c r="H2" s="1">
        <f>F2-E2</f>
        <v>0.5</v>
      </c>
      <c r="I2" s="1">
        <f>LOG10(2*E2)-SIN(3.14*E2/3)</f>
        <v>-0.26449580872830336</v>
      </c>
      <c r="J2" s="1">
        <f>LOG10(2*G2)-SIN(3.14*G2/3)</f>
        <v>-5.4738394873088403E-2</v>
      </c>
      <c r="K2" s="3">
        <f>I2*J2</f>
        <v>1.4478076020446732E-2</v>
      </c>
    </row>
    <row r="3" spans="1:11" x14ac:dyDescent="0.3">
      <c r="A3" s="2">
        <v>1</v>
      </c>
      <c r="B3" s="3">
        <f>LOG10(2*A3)-SIN(3.14*A3/3)</f>
        <v>-0.56472984382836322</v>
      </c>
      <c r="E3" s="2">
        <f>IF(K2&gt;0,G2,E2)</f>
        <v>2.25</v>
      </c>
      <c r="F3" s="1">
        <f>IF(K2&gt;0,F2,G2)</f>
        <v>2.5</v>
      </c>
      <c r="G3" s="1">
        <f>(E3+F3)/2</f>
        <v>2.375</v>
      </c>
      <c r="H3" s="1">
        <f>F3-E3</f>
        <v>0.25</v>
      </c>
      <c r="I3" s="1">
        <f>LOG10(2*E3)-SIN(3.14*E3/3)</f>
        <v>-5.4738394873088403E-2</v>
      </c>
      <c r="J3" s="1">
        <f>LOG10(2*G3)-SIN(3.14*G3/3)</f>
        <v>6.6932364607793615E-2</v>
      </c>
      <c r="K3" s="3">
        <f>I3*J3</f>
        <v>-3.6637702036909337E-3</v>
      </c>
    </row>
    <row r="4" spans="1:11" x14ac:dyDescent="0.3">
      <c r="A4" s="2">
        <v>1.5</v>
      </c>
      <c r="B4" s="3">
        <f>LOG10(2*A4)-SIN(3.14*A4/3)</f>
        <v>-0.52287842821217212</v>
      </c>
      <c r="E4" s="2">
        <f t="shared" ref="E4:E10" si="0">IF(K3&gt;0,E3,G3)</f>
        <v>2.375</v>
      </c>
      <c r="F4" s="1">
        <f t="shared" ref="F4:F10" si="1">IF(K3&gt;0,G3,F3)</f>
        <v>2.5</v>
      </c>
      <c r="G4" s="1">
        <f t="shared" ref="G4:G10" si="2">(E4+F4)/2</f>
        <v>2.4375</v>
      </c>
      <c r="H4" s="1">
        <f t="shared" ref="H4:H10" si="3">F4-E4</f>
        <v>0.125</v>
      </c>
      <c r="I4" s="1">
        <f t="shared" ref="I4:I10" si="4">LOG10(2*E4)-SIN(3.14*E4/3)</f>
        <v>6.6932364607793615E-2</v>
      </c>
      <c r="J4" s="1">
        <f t="shared" ref="J4:J10" si="5">LOG10(2*G4)-SIN(3.14*G4/3)</f>
        <v>0.13132890498233063</v>
      </c>
      <c r="K4" s="3">
        <f t="shared" ref="K4:K10" si="6">I4*J4</f>
        <v>8.7901541518196364E-3</v>
      </c>
    </row>
    <row r="5" spans="1:11" x14ac:dyDescent="0.3">
      <c r="A5" s="4">
        <v>2</v>
      </c>
      <c r="B5" s="5">
        <f>LOG10(2*A5)-SIN(3.14*A5/3)</f>
        <v>-0.26449580872830336</v>
      </c>
      <c r="E5" s="2">
        <f t="shared" si="0"/>
        <v>2.375</v>
      </c>
      <c r="F5" s="1">
        <f t="shared" si="1"/>
        <v>2.4375</v>
      </c>
      <c r="G5" s="1">
        <f t="shared" si="2"/>
        <v>2.40625</v>
      </c>
      <c r="H5" s="1">
        <f t="shared" si="3"/>
        <v>6.25E-2</v>
      </c>
      <c r="I5" s="1">
        <f t="shared" si="4"/>
        <v>6.6932364607793615E-2</v>
      </c>
      <c r="J5" s="1">
        <f t="shared" si="5"/>
        <v>9.8855157590298948E-2</v>
      </c>
      <c r="K5" s="3">
        <f t="shared" si="6"/>
        <v>6.6166094511947854E-3</v>
      </c>
    </row>
    <row r="6" spans="1:11" x14ac:dyDescent="0.3">
      <c r="A6" s="4">
        <v>2.5</v>
      </c>
      <c r="B6" s="5">
        <f>LOG10(2*A6)-SIN(3.14*A6/3)</f>
        <v>0.19782104632238062</v>
      </c>
      <c r="E6" s="2">
        <f t="shared" si="0"/>
        <v>2.375</v>
      </c>
      <c r="F6" s="1">
        <f t="shared" si="1"/>
        <v>2.40625</v>
      </c>
      <c r="G6" s="1">
        <f t="shared" si="2"/>
        <v>2.390625</v>
      </c>
      <c r="H6" s="1">
        <f t="shared" si="3"/>
        <v>3.125E-2</v>
      </c>
      <c r="I6" s="1">
        <f t="shared" si="4"/>
        <v>6.6932364607793615E-2</v>
      </c>
      <c r="J6" s="1">
        <f t="shared" si="5"/>
        <v>8.2823240545869425E-2</v>
      </c>
      <c r="K6" s="3">
        <f t="shared" si="6"/>
        <v>5.5435553342151282E-3</v>
      </c>
    </row>
    <row r="7" spans="1:11" x14ac:dyDescent="0.3">
      <c r="A7" s="2">
        <v>3</v>
      </c>
      <c r="B7" s="3">
        <f>LOG10(2*A7)-SIN(3.14*A7/3)</f>
        <v>0.77655859746715683</v>
      </c>
      <c r="E7" s="2">
        <f t="shared" si="0"/>
        <v>2.375</v>
      </c>
      <c r="F7" s="1">
        <f t="shared" si="1"/>
        <v>2.390625</v>
      </c>
      <c r="G7" s="1">
        <f t="shared" si="2"/>
        <v>2.3828125</v>
      </c>
      <c r="H7" s="1">
        <f t="shared" si="3"/>
        <v>1.5625E-2</v>
      </c>
      <c r="I7" s="1">
        <f t="shared" si="4"/>
        <v>6.6932364607793615E-2</v>
      </c>
      <c r="J7" s="1">
        <f t="shared" si="5"/>
        <v>7.4859968597281279E-2</v>
      </c>
      <c r="K7" s="3">
        <f t="shared" si="6"/>
        <v>5.0105547126812113E-3</v>
      </c>
    </row>
    <row r="8" spans="1:11" x14ac:dyDescent="0.3">
      <c r="A8" s="2">
        <v>3.5</v>
      </c>
      <c r="B8" s="3">
        <f>LOG10(2*A8)-SIN(3.14*A8/3)</f>
        <v>1.3434880195975081</v>
      </c>
      <c r="E8" s="2">
        <f t="shared" si="0"/>
        <v>2.375</v>
      </c>
      <c r="F8" s="1">
        <f t="shared" si="1"/>
        <v>2.3828125</v>
      </c>
      <c r="G8" s="1">
        <f t="shared" si="2"/>
        <v>2.37890625</v>
      </c>
      <c r="H8" s="1">
        <f t="shared" si="3"/>
        <v>7.8125E-3</v>
      </c>
      <c r="I8" s="1">
        <f t="shared" si="4"/>
        <v>6.6932364607793615E-2</v>
      </c>
      <c r="J8" s="1">
        <f t="shared" si="5"/>
        <v>7.0891682790551025E-2</v>
      </c>
      <c r="K8" s="3">
        <f t="shared" si="6"/>
        <v>4.7449479601972093E-3</v>
      </c>
    </row>
    <row r="9" spans="1:11" x14ac:dyDescent="0.3">
      <c r="A9" s="2">
        <v>4</v>
      </c>
      <c r="B9" s="3">
        <f>LOG10(2*A9)-SIN(3.14*A9/3)</f>
        <v>1.7680516698816429</v>
      </c>
      <c r="E9" s="2">
        <f t="shared" si="0"/>
        <v>2.375</v>
      </c>
      <c r="F9" s="1">
        <f t="shared" si="1"/>
        <v>2.37890625</v>
      </c>
      <c r="G9" s="1">
        <f t="shared" si="2"/>
        <v>2.376953125</v>
      </c>
      <c r="H9" s="1">
        <f t="shared" si="3"/>
        <v>3.90625E-3</v>
      </c>
      <c r="I9" s="1">
        <f t="shared" si="4"/>
        <v>6.6932364607793615E-2</v>
      </c>
      <c r="J9" s="1">
        <f t="shared" si="5"/>
        <v>6.8910899591814512E-2</v>
      </c>
      <c r="K9" s="3">
        <f t="shared" si="6"/>
        <v>4.6123694569303849E-3</v>
      </c>
    </row>
    <row r="10" spans="1:11" x14ac:dyDescent="0.3">
      <c r="A10" s="2">
        <v>4.5</v>
      </c>
      <c r="B10" s="3">
        <f>LOG10(2*A10)-SIN(3.14*A10/3)</f>
        <v>1.9542396558270427</v>
      </c>
      <c r="E10" s="2">
        <f t="shared" si="0"/>
        <v>2.375</v>
      </c>
      <c r="F10" s="1">
        <f t="shared" si="1"/>
        <v>2.376953125</v>
      </c>
      <c r="G10" s="1">
        <f t="shared" si="2"/>
        <v>2.3759765625</v>
      </c>
      <c r="H10" s="1">
        <f t="shared" si="3"/>
        <v>1.953125E-3</v>
      </c>
      <c r="I10" s="1">
        <f t="shared" si="4"/>
        <v>6.6932364607793615E-2</v>
      </c>
      <c r="J10" s="1">
        <f t="shared" si="5"/>
        <v>6.7921350679314374E-2</v>
      </c>
      <c r="K10" s="3">
        <f t="shared" si="6"/>
        <v>4.5461366083216805E-3</v>
      </c>
    </row>
    <row r="11" spans="1:11" ht="15" thickBot="1" x14ac:dyDescent="0.35">
      <c r="A11" s="6">
        <v>5</v>
      </c>
      <c r="B11" s="7">
        <f>LOG10(2*A11)-SIN(3.14*A11/3)</f>
        <v>1.8673495625624736</v>
      </c>
      <c r="E11" s="2">
        <f>IF(K10&gt;0,E10,G10)</f>
        <v>2.375</v>
      </c>
      <c r="F11" s="1">
        <f>IF(K10&gt;0,G10,F10)</f>
        <v>2.3759765625</v>
      </c>
      <c r="G11" s="1">
        <f>(E11+F11)/2</f>
        <v>2.37548828125</v>
      </c>
      <c r="H11" s="1">
        <f>F11-E11</f>
        <v>9.765625E-4</v>
      </c>
      <c r="I11" s="1">
        <f>LOG10(2*E11)-SIN(3.14*E11/3)</f>
        <v>6.6932364607793615E-2</v>
      </c>
      <c r="J11" s="1">
        <f>LOG10(2*G11)-SIN(3.14*G11/3)</f>
        <v>6.7426787239265873E-2</v>
      </c>
      <c r="K11" s="3">
        <f>I11*J11</f>
        <v>4.5130343078306689E-3</v>
      </c>
    </row>
    <row r="12" spans="1:11" x14ac:dyDescent="0.3">
      <c r="E12" s="2">
        <f t="shared" ref="E12" si="7">IF(K11&gt;0,E11,G11)</f>
        <v>2.375</v>
      </c>
      <c r="F12" s="1">
        <f t="shared" ref="F12" si="8">IF(K11&gt;0,G11,F11)</f>
        <v>2.37548828125</v>
      </c>
      <c r="G12" s="1">
        <f t="shared" ref="G12" si="9">(E12+F12)/2</f>
        <v>2.375244140625</v>
      </c>
      <c r="H12" s="1">
        <f t="shared" ref="H12" si="10">F12-E12</f>
        <v>4.8828125E-4</v>
      </c>
      <c r="I12" s="1">
        <f t="shared" ref="I12" si="11">LOG10(2*E12)-SIN(3.14*E12/3)</f>
        <v>6.6932364607793615E-2</v>
      </c>
      <c r="J12" s="1">
        <f t="shared" ref="J12" si="12">LOG10(2*G12)-SIN(3.14*G12/3)</f>
        <v>6.7179558316314503E-2</v>
      </c>
      <c r="K12" s="3">
        <f t="shared" ref="K12" si="13">I12*J12</f>
        <v>4.4964866914180964E-3</v>
      </c>
    </row>
    <row r="13" spans="1:11" x14ac:dyDescent="0.3">
      <c r="E13" s="2">
        <f>IF(K12&gt;0,E12,G12)</f>
        <v>2.375</v>
      </c>
      <c r="F13" s="1">
        <f>IF(K12&gt;0,G12,F12)</f>
        <v>2.375244140625</v>
      </c>
      <c r="G13" s="1">
        <f>(E13+F13)/2</f>
        <v>2.3751220703125</v>
      </c>
      <c r="H13" s="1">
        <f>F13-E13</f>
        <v>2.44140625E-4</v>
      </c>
      <c r="I13" s="1">
        <f>LOG10(2*E13)-SIN(3.14*E13/3)</f>
        <v>6.6932364607793615E-2</v>
      </c>
      <c r="J13" s="1">
        <f>LOG10(2*G13)-SIN(3.14*G13/3)</f>
        <v>6.7055957059482529E-2</v>
      </c>
      <c r="K13" s="3">
        <f>I13*J13</f>
        <v>4.4882137670298368E-3</v>
      </c>
    </row>
    <row r="14" spans="1:11" x14ac:dyDescent="0.3">
      <c r="E14" s="2">
        <f>IF(K13&gt;0,E13,G13)</f>
        <v>2.375</v>
      </c>
      <c r="F14" s="1">
        <f>IF(K13&gt;0,G13,F13)</f>
        <v>2.3751220703125</v>
      </c>
      <c r="G14" s="1">
        <f>(E14+F14)/2</f>
        <v>2.37506103515625</v>
      </c>
      <c r="H14" s="1">
        <f>F14-E14</f>
        <v>1.220703125E-4</v>
      </c>
      <c r="I14" s="1">
        <f>LOG10(2*E14)-SIN(3.14*E14/3)</f>
        <v>6.6932364607793615E-2</v>
      </c>
      <c r="J14" s="1">
        <f>LOG10(2*G14)-SIN(3.14*G14/3)</f>
        <v>6.6994159732899239E-2</v>
      </c>
      <c r="K14" s="3">
        <f>I14*J14</f>
        <v>4.484077525835177E-3</v>
      </c>
    </row>
    <row r="15" spans="1:11" ht="15" thickBot="1" x14ac:dyDescent="0.35">
      <c r="E15" s="6">
        <f>IF(K14&gt;0,E14,G14)</f>
        <v>2.375</v>
      </c>
      <c r="F15" s="15">
        <f>IF(K14&gt;0,G14,F14)</f>
        <v>2.37506103515625</v>
      </c>
      <c r="G15" s="13">
        <f>(E15+F15)/2</f>
        <v>2.375030517578125</v>
      </c>
      <c r="H15" s="14">
        <f>F15-E15</f>
        <v>6.103515625E-5</v>
      </c>
      <c r="I15" s="15">
        <f>LOG10(2*E15)-SIN(3.14*E15/3)</f>
        <v>6.6932364607793615E-2</v>
      </c>
      <c r="J15" s="15">
        <f>LOG10(2*G15)-SIN(3.14*G15/3)</f>
        <v>6.6963261895149562E-2</v>
      </c>
      <c r="K15" s="7">
        <f>I15*J15</f>
        <v>4.4820094604933235E-3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L16" sqref="L16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>SIN(3.14*A2)+A2^2-2</f>
        <v>-2</v>
      </c>
      <c r="E2" s="2">
        <f>A5</f>
        <v>1.5</v>
      </c>
      <c r="F2" s="1">
        <f>A6</f>
        <v>2</v>
      </c>
      <c r="G2" s="1">
        <f>(E2+F2)/2</f>
        <v>1.75</v>
      </c>
      <c r="H2" s="1">
        <f>F2-E2</f>
        <v>0.5</v>
      </c>
      <c r="I2" s="1">
        <f>SIN(3.14*E2)+E2^2-2</f>
        <v>-0.74999714638771797</v>
      </c>
      <c r="J2" s="1">
        <f>SIN(3.14*G2)+G2^2-2</f>
        <v>0.35342515955778309</v>
      </c>
      <c r="K2" s="3">
        <f>I2*J2</f>
        <v>-0.26506786112996122</v>
      </c>
    </row>
    <row r="3" spans="1:11" x14ac:dyDescent="0.3">
      <c r="A3" s="2">
        <v>0.5</v>
      </c>
      <c r="B3" s="3">
        <f t="shared" ref="B3:B12" si="0">SIN(3.14*A3)+A3^2-2</f>
        <v>-0.7500003170681655</v>
      </c>
      <c r="E3" s="2">
        <f>IF(K2&lt;0,E2,G2)</f>
        <v>1.5</v>
      </c>
      <c r="F3" s="1">
        <f>IF(K2&lt;0,G2,F2)</f>
        <v>1.75</v>
      </c>
      <c r="G3" s="1">
        <f>(E3+F3)/2</f>
        <v>1.625</v>
      </c>
      <c r="H3" s="1">
        <f>F3-E3</f>
        <v>0.25</v>
      </c>
      <c r="I3" s="1">
        <f>SIN(3.14*E3)+E3^2-2</f>
        <v>-0.74999714638771797</v>
      </c>
      <c r="J3" s="1">
        <f>SIN(3.14*G3)+G3^2-2</f>
        <v>-0.28424184578589129</v>
      </c>
      <c r="K3" s="3">
        <f>I3*J3</f>
        <v>0.21318057322339626</v>
      </c>
    </row>
    <row r="4" spans="1:11" x14ac:dyDescent="0.3">
      <c r="A4" s="2">
        <v>1</v>
      </c>
      <c r="B4" s="3">
        <f t="shared" si="0"/>
        <v>-0.99840734708351309</v>
      </c>
      <c r="E4" s="2">
        <f t="shared" ref="E4:E10" si="1">IF(K3&lt;0,E3,G3)</f>
        <v>1.625</v>
      </c>
      <c r="F4" s="1">
        <f t="shared" ref="F4:F10" si="2">IF(K3&lt;0,G3,F3)</f>
        <v>1.75</v>
      </c>
      <c r="G4" s="1">
        <f t="shared" ref="G4:G10" si="3">(E4+F4)/2</f>
        <v>1.6875</v>
      </c>
      <c r="H4" s="1">
        <f t="shared" ref="H4:H10" si="4">F4-E4</f>
        <v>0.125</v>
      </c>
      <c r="I4" s="1">
        <f t="shared" ref="I4:I10" si="5">SIN(3.14*E4)+E4^2-2</f>
        <v>-0.28424184578589129</v>
      </c>
      <c r="J4" s="1">
        <f t="shared" ref="J4:J10" si="6">SIN(3.14*G4)+G4^2-2</f>
        <v>1.4696490245190041E-2</v>
      </c>
      <c r="K4" s="3">
        <f t="shared" ref="K4:K10" si="7">I4*J4</f>
        <v>-4.1773575138671637E-3</v>
      </c>
    </row>
    <row r="5" spans="1:11" x14ac:dyDescent="0.3">
      <c r="A5" s="4">
        <v>1.5</v>
      </c>
      <c r="B5" s="5">
        <f t="shared" si="0"/>
        <v>-0.74999714638771797</v>
      </c>
      <c r="E5" s="2">
        <f t="shared" si="1"/>
        <v>1.625</v>
      </c>
      <c r="F5" s="1">
        <f t="shared" si="2"/>
        <v>1.6875</v>
      </c>
      <c r="G5" s="1">
        <f t="shared" si="3"/>
        <v>1.65625</v>
      </c>
      <c r="H5" s="1">
        <f t="shared" si="4"/>
        <v>6.25E-2</v>
      </c>
      <c r="I5" s="1">
        <f t="shared" si="5"/>
        <v>-0.28424184578589129</v>
      </c>
      <c r="J5" s="1">
        <f t="shared" si="6"/>
        <v>-0.1399975977699226</v>
      </c>
      <c r="K5" s="3">
        <f t="shared" si="7"/>
        <v>3.9793175595713576E-2</v>
      </c>
    </row>
    <row r="6" spans="1:11" x14ac:dyDescent="0.3">
      <c r="A6" s="4">
        <v>2</v>
      </c>
      <c r="B6" s="5">
        <f t="shared" si="0"/>
        <v>1.9968146982068622</v>
      </c>
      <c r="E6" s="2">
        <f t="shared" si="1"/>
        <v>1.65625</v>
      </c>
      <c r="F6" s="1">
        <f t="shared" si="2"/>
        <v>1.6875</v>
      </c>
      <c r="G6" s="1">
        <f t="shared" si="3"/>
        <v>1.671875</v>
      </c>
      <c r="H6" s="1">
        <f t="shared" si="4"/>
        <v>3.125E-2</v>
      </c>
      <c r="I6" s="1">
        <f t="shared" si="5"/>
        <v>-0.1399975977699226</v>
      </c>
      <c r="J6" s="1">
        <f t="shared" si="6"/>
        <v>-6.3928462570464806E-2</v>
      </c>
      <c r="K6" s="3">
        <f t="shared" si="7"/>
        <v>8.9498311889894839E-3</v>
      </c>
    </row>
    <row r="7" spans="1:11" x14ac:dyDescent="0.3">
      <c r="A7" s="2">
        <v>2.5</v>
      </c>
      <c r="B7" s="3">
        <f t="shared" si="0"/>
        <v>5.2499920733059184</v>
      </c>
      <c r="E7" s="2">
        <f t="shared" si="1"/>
        <v>1.671875</v>
      </c>
      <c r="F7" s="1">
        <f t="shared" si="2"/>
        <v>1.6875</v>
      </c>
      <c r="G7" s="1">
        <f t="shared" si="3"/>
        <v>1.6796875</v>
      </c>
      <c r="H7" s="1">
        <f t="shared" si="4"/>
        <v>1.5625E-2</v>
      </c>
      <c r="I7" s="1">
        <f t="shared" si="5"/>
        <v>-6.3928462570464806E-2</v>
      </c>
      <c r="J7" s="1">
        <f t="shared" si="6"/>
        <v>-2.4931647205753471E-2</v>
      </c>
      <c r="K7" s="3">
        <f t="shared" si="7"/>
        <v>1.5938418752130443E-3</v>
      </c>
    </row>
    <row r="8" spans="1:11" x14ac:dyDescent="0.3">
      <c r="A8" s="2">
        <v>3</v>
      </c>
      <c r="B8" s="3">
        <f t="shared" si="0"/>
        <v>7.0047779425901293</v>
      </c>
      <c r="E8" s="2">
        <f t="shared" si="1"/>
        <v>1.6796875</v>
      </c>
      <c r="F8" s="1">
        <f t="shared" si="2"/>
        <v>1.6875</v>
      </c>
      <c r="G8" s="1">
        <f t="shared" si="3"/>
        <v>1.68359375</v>
      </c>
      <c r="H8" s="1">
        <f t="shared" si="4"/>
        <v>7.8125E-3</v>
      </c>
      <c r="I8" s="1">
        <f t="shared" si="5"/>
        <v>-2.4931647205753471E-2</v>
      </c>
      <c r="J8" s="1">
        <f t="shared" si="6"/>
        <v>-5.195999834448406E-3</v>
      </c>
      <c r="K8" s="3">
        <f t="shared" si="7"/>
        <v>1.2954483475362109E-4</v>
      </c>
    </row>
    <row r="9" spans="1:11" x14ac:dyDescent="0.3">
      <c r="A9" s="2">
        <v>3.5</v>
      </c>
      <c r="B9" s="3">
        <f t="shared" si="0"/>
        <v>9.2500155363006957</v>
      </c>
      <c r="E9" s="2">
        <f t="shared" si="1"/>
        <v>1.68359375</v>
      </c>
      <c r="F9" s="1">
        <f t="shared" si="2"/>
        <v>1.6875</v>
      </c>
      <c r="G9" s="1">
        <f t="shared" si="3"/>
        <v>1.685546875</v>
      </c>
      <c r="H9" s="1">
        <f t="shared" si="4"/>
        <v>3.90625E-3</v>
      </c>
      <c r="I9" s="1">
        <f t="shared" si="5"/>
        <v>-5.195999834448406E-3</v>
      </c>
      <c r="J9" s="1">
        <f t="shared" si="6"/>
        <v>4.7307026485841064E-3</v>
      </c>
      <c r="K9" s="3">
        <f t="shared" si="7"/>
        <v>-2.4580730178867651E-5</v>
      </c>
    </row>
    <row r="10" spans="1:11" x14ac:dyDescent="0.3">
      <c r="A10" s="2">
        <v>4</v>
      </c>
      <c r="B10" s="3">
        <f t="shared" si="0"/>
        <v>13.993629428732348</v>
      </c>
      <c r="E10" s="2">
        <f t="shared" si="1"/>
        <v>1.68359375</v>
      </c>
      <c r="F10" s="1">
        <f t="shared" si="2"/>
        <v>1.685546875</v>
      </c>
      <c r="G10" s="1">
        <f t="shared" si="3"/>
        <v>1.6845703125</v>
      </c>
      <c r="H10" s="1">
        <f t="shared" si="4"/>
        <v>1.953125E-3</v>
      </c>
      <c r="I10" s="1">
        <f t="shared" si="5"/>
        <v>-5.195999834448406E-3</v>
      </c>
      <c r="J10" s="1">
        <f t="shared" si="6"/>
        <v>-2.3754212619242487E-4</v>
      </c>
      <c r="K10" s="3">
        <f t="shared" si="7"/>
        <v>1.234268848370362E-6</v>
      </c>
    </row>
    <row r="11" spans="1:11" x14ac:dyDescent="0.3">
      <c r="A11" s="2">
        <v>4.5</v>
      </c>
      <c r="B11" s="3">
        <f t="shared" si="0"/>
        <v>19.249974317587178</v>
      </c>
      <c r="E11" s="2">
        <f>IF(K10&lt;0,E10,G10)</f>
        <v>1.6845703125</v>
      </c>
      <c r="F11" s="1">
        <f>IF(K10&lt;0,G10,F10)</f>
        <v>1.685546875</v>
      </c>
      <c r="G11" s="1">
        <f>(E11+F11)/2</f>
        <v>1.68505859375</v>
      </c>
      <c r="H11" s="1">
        <f>F11-E11</f>
        <v>9.765625E-4</v>
      </c>
      <c r="I11" s="1">
        <f>SIN(3.14*E11)+E11^2-2</f>
        <v>-2.3754212619242487E-4</v>
      </c>
      <c r="J11" s="1">
        <f>SIN(3.14*G11)+G11^2-2</f>
        <v>2.2453578617489534E-3</v>
      </c>
      <c r="K11" s="3">
        <f>I11*J11</f>
        <v>-5.3336708054272319E-7</v>
      </c>
    </row>
    <row r="12" spans="1:11" ht="15" thickBot="1" x14ac:dyDescent="0.35">
      <c r="A12" s="6">
        <v>5</v>
      </c>
      <c r="B12" s="7">
        <f t="shared" si="0"/>
        <v>23.007963183785936</v>
      </c>
      <c r="E12" s="2">
        <f t="shared" ref="E12" si="8">IF(K11&lt;0,E11,G11)</f>
        <v>1.6845703125</v>
      </c>
      <c r="F12" s="1">
        <f t="shared" ref="F12" si="9">IF(K11&lt;0,G11,F11)</f>
        <v>1.68505859375</v>
      </c>
      <c r="G12" s="1">
        <f t="shared" ref="G12" si="10">(E12+F12)/2</f>
        <v>1.684814453125</v>
      </c>
      <c r="H12" s="1">
        <f t="shared" ref="H12" si="11">F12-E12</f>
        <v>4.8828125E-4</v>
      </c>
      <c r="I12" s="1">
        <f t="shared" ref="I12" si="12">SIN(3.14*E12)+E12^2-2</f>
        <v>-2.3754212619242487E-4</v>
      </c>
      <c r="J12" s="1">
        <f t="shared" ref="J12" si="13">SIN(3.14*G12)+G12^2-2</f>
        <v>1.003602144751703E-3</v>
      </c>
      <c r="K12" s="3">
        <f t="shared" ref="K12" si="14">I12*J12</f>
        <v>-2.3839778731559729E-7</v>
      </c>
    </row>
    <row r="13" spans="1:11" x14ac:dyDescent="0.3">
      <c r="E13" s="2">
        <f>IF(K12&lt;0,E12,G12)</f>
        <v>1.6845703125</v>
      </c>
      <c r="F13" s="1">
        <f>IF(K12&lt;0,G12,F12)</f>
        <v>1.684814453125</v>
      </c>
      <c r="G13" s="1">
        <f>(E13+F13)/2</f>
        <v>1.6846923828125</v>
      </c>
      <c r="H13" s="1">
        <f>F13-E13</f>
        <v>2.44140625E-4</v>
      </c>
      <c r="I13" s="1">
        <f>SIN(3.14*E13)+E13^2-2</f>
        <v>-2.3754212619242487E-4</v>
      </c>
      <c r="J13" s="1">
        <f>SIN(3.14*G13)+G13^2-2</f>
        <v>3.8295356314321793E-4</v>
      </c>
      <c r="K13" s="3">
        <f>I13*J13</f>
        <v>-9.0967603622005026E-8</v>
      </c>
    </row>
    <row r="14" spans="1:11" x14ac:dyDescent="0.3">
      <c r="E14" s="2">
        <f t="shared" ref="E14" si="15">IF(K13&lt;0,E13,G13)</f>
        <v>1.6845703125</v>
      </c>
      <c r="F14" s="1">
        <f t="shared" ref="F14" si="16">IF(K13&lt;0,G13,F13)</f>
        <v>1.6846923828125</v>
      </c>
      <c r="G14" s="1">
        <f t="shared" ref="G14" si="17">(E14+F14)/2</f>
        <v>1.68463134765625</v>
      </c>
      <c r="H14" s="1">
        <f t="shared" ref="H14" si="18">F14-E14</f>
        <v>1.220703125E-4</v>
      </c>
      <c r="I14" s="1">
        <f t="shared" ref="I14" si="19">SIN(3.14*E14)+E14^2-2</f>
        <v>-2.3754212619242487E-4</v>
      </c>
      <c r="J14" s="1">
        <f t="shared" ref="J14" si="20">SIN(3.14*G14)+G14^2-2</f>
        <v>7.2686605020244599E-5</v>
      </c>
      <c r="K14" s="3">
        <f t="shared" ref="K14" si="21">I14*J14</f>
        <v>-1.7266130702217887E-8</v>
      </c>
    </row>
    <row r="15" spans="1:11" ht="15" thickBot="1" x14ac:dyDescent="0.35">
      <c r="E15" s="6">
        <f>IF(K14&lt;0,E14,G14)</f>
        <v>1.6845703125</v>
      </c>
      <c r="F15" s="15">
        <f>IF(K14&lt;0,G14,F14)</f>
        <v>1.68463134765625</v>
      </c>
      <c r="G15" s="13">
        <f>(E15+F15)/2</f>
        <v>1.684600830078125</v>
      </c>
      <c r="H15" s="14">
        <f>F15-E15</f>
        <v>6.103515625E-5</v>
      </c>
      <c r="I15" s="15">
        <f>SIN(3.14*E15)+E15^2-2</f>
        <v>-2.3754212619242487E-4</v>
      </c>
      <c r="J15" s="15">
        <f>SIN(3.14*G15)+G15^2-2</f>
        <v>-8.2432539190158138E-5</v>
      </c>
      <c r="K15" s="7">
        <f>I15*J15</f>
        <v>1.9581200626670552E-8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15" sqref="J15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0.1</v>
      </c>
      <c r="B2" s="3">
        <f>2/A2-3.14*COS(3*A2)</f>
        <v>17.000243424145598</v>
      </c>
      <c r="E2" s="2">
        <f>A17</f>
        <v>1.6</v>
      </c>
      <c r="F2" s="1">
        <f>A18</f>
        <v>1.7</v>
      </c>
      <c r="G2" s="1">
        <f>(E2+F2)/2</f>
        <v>1.65</v>
      </c>
      <c r="H2" s="1">
        <f>F2-E2</f>
        <v>9.9999999999999867E-2</v>
      </c>
      <c r="I2" s="1">
        <f>2/E2-3.14*COS(3*E2)</f>
        <v>0.97525319200013549</v>
      </c>
      <c r="J2" s="1">
        <f>2/G2-3.14*COS(3*G2)</f>
        <v>0.4730234812442381</v>
      </c>
      <c r="K2" s="3">
        <f>I2*J2</f>
        <v>0.46131765997445945</v>
      </c>
    </row>
    <row r="3" spans="1:11" x14ac:dyDescent="0.3">
      <c r="A3" s="2">
        <v>0.2</v>
      </c>
      <c r="B3" s="3">
        <f t="shared" ref="B3:B21" si="0">2/A3-3.14*COS(3*A3)</f>
        <v>7.4084461691836108</v>
      </c>
      <c r="E3" s="2">
        <f>IF(K2&gt;0,G2,E2)</f>
        <v>1.65</v>
      </c>
      <c r="F3" s="1">
        <f>IF(K2&gt;0,F2,G2)</f>
        <v>1.7</v>
      </c>
      <c r="G3" s="1">
        <f>(E3+F3)/2</f>
        <v>1.6749999999999998</v>
      </c>
      <c r="H3" s="1">
        <f>F3-E3</f>
        <v>5.0000000000000044E-2</v>
      </c>
      <c r="I3" s="1">
        <f>2/E3-3.14*COS(3*E3)</f>
        <v>0.4730234812442381</v>
      </c>
      <c r="J3" s="1">
        <f>2/G3-3.14*COS(3*G3)</f>
        <v>0.22834120281208325</v>
      </c>
      <c r="K3" s="3">
        <f>I3*J3</f>
        <v>0.10801075066566823</v>
      </c>
    </row>
    <row r="4" spans="1:11" x14ac:dyDescent="0.3">
      <c r="A4" s="2">
        <v>0.3</v>
      </c>
      <c r="B4" s="3">
        <f t="shared" si="0"/>
        <v>4.7148113662967805</v>
      </c>
      <c r="E4" s="2">
        <f t="shared" ref="E4:E10" si="1">IF(K3&gt;0,G3,E3)</f>
        <v>1.6749999999999998</v>
      </c>
      <c r="F4" s="1">
        <f t="shared" ref="F4:F10" si="2">IF(K3&gt;0,F3,G3)</f>
        <v>1.7</v>
      </c>
      <c r="G4" s="1">
        <f t="shared" ref="G4:G10" si="3">(E4+F4)/2</f>
        <v>1.6875</v>
      </c>
      <c r="H4" s="1">
        <f t="shared" ref="H4:H10" si="4">F4-E4</f>
        <v>2.5000000000000133E-2</v>
      </c>
      <c r="I4" s="1">
        <f t="shared" ref="I4:I10" si="5">2/E4-3.14*COS(3*E4)</f>
        <v>0.22834120281208325</v>
      </c>
      <c r="J4" s="1">
        <f t="shared" ref="J4:J10" si="6">2/G4-3.14*COS(3*G4)</f>
        <v>0.10815860958784063</v>
      </c>
      <c r="K4" s="3">
        <f t="shared" ref="K4:K10" si="7">I4*J4</f>
        <v>2.4697067007770048E-2</v>
      </c>
    </row>
    <row r="5" spans="1:11" x14ac:dyDescent="0.3">
      <c r="A5" s="2">
        <v>0.4</v>
      </c>
      <c r="B5" s="3">
        <f t="shared" si="0"/>
        <v>3.8621966509432455</v>
      </c>
      <c r="E5" s="2">
        <f t="shared" si="1"/>
        <v>1.6875</v>
      </c>
      <c r="F5" s="1">
        <f t="shared" si="2"/>
        <v>1.7</v>
      </c>
      <c r="G5" s="1">
        <f t="shared" si="3"/>
        <v>1.6937500000000001</v>
      </c>
      <c r="H5" s="1">
        <f t="shared" si="4"/>
        <v>1.2499999999999956E-2</v>
      </c>
      <c r="I5" s="1">
        <f t="shared" si="5"/>
        <v>0.10815860958784063</v>
      </c>
      <c r="J5" s="1">
        <f t="shared" si="6"/>
        <v>4.8674461572339123E-2</v>
      </c>
      <c r="K5" s="3">
        <f t="shared" si="7"/>
        <v>5.2645620861009783E-3</v>
      </c>
    </row>
    <row r="6" spans="1:11" x14ac:dyDescent="0.3">
      <c r="A6" s="2">
        <v>0.5</v>
      </c>
      <c r="B6" s="3">
        <f t="shared" si="0"/>
        <v>3.7778851867634127</v>
      </c>
      <c r="E6" s="2">
        <f t="shared" si="1"/>
        <v>1.6937500000000001</v>
      </c>
      <c r="F6" s="1">
        <f t="shared" si="2"/>
        <v>1.7</v>
      </c>
      <c r="G6" s="1">
        <f t="shared" si="3"/>
        <v>1.6968749999999999</v>
      </c>
      <c r="H6" s="1">
        <f t="shared" si="4"/>
        <v>6.2499999999998668E-3</v>
      </c>
      <c r="I6" s="1">
        <f t="shared" si="5"/>
        <v>4.8674461572339123E-2</v>
      </c>
      <c r="J6" s="1">
        <f t="shared" si="6"/>
        <v>1.9092515224054196E-2</v>
      </c>
      <c r="K6" s="3">
        <f t="shared" si="7"/>
        <v>9.2931789859252562E-4</v>
      </c>
    </row>
    <row r="7" spans="1:11" x14ac:dyDescent="0.3">
      <c r="A7" s="2">
        <v>0.6</v>
      </c>
      <c r="B7" s="3">
        <f t="shared" si="0"/>
        <v>4.0467479106696267</v>
      </c>
      <c r="E7" s="2">
        <f t="shared" si="1"/>
        <v>1.6968749999999999</v>
      </c>
      <c r="F7" s="1">
        <f t="shared" si="2"/>
        <v>1.7</v>
      </c>
      <c r="G7" s="1">
        <f t="shared" si="3"/>
        <v>1.6984374999999998</v>
      </c>
      <c r="H7" s="1">
        <f t="shared" si="4"/>
        <v>3.1250000000000444E-3</v>
      </c>
      <c r="I7" s="1">
        <f t="shared" si="5"/>
        <v>1.9092515224054196E-2</v>
      </c>
      <c r="J7" s="1">
        <f t="shared" si="6"/>
        <v>4.3426098188255047E-3</v>
      </c>
      <c r="K7" s="3">
        <f t="shared" si="7"/>
        <v>8.2911344078053179E-5</v>
      </c>
    </row>
    <row r="8" spans="1:11" x14ac:dyDescent="0.3">
      <c r="A8" s="2">
        <v>0.7</v>
      </c>
      <c r="B8" s="3">
        <f t="shared" si="0"/>
        <v>4.4423596255864091</v>
      </c>
      <c r="E8" s="2">
        <f t="shared" si="1"/>
        <v>1.6984374999999998</v>
      </c>
      <c r="F8" s="1">
        <f t="shared" si="2"/>
        <v>1.7</v>
      </c>
      <c r="G8" s="1">
        <f t="shared" si="3"/>
        <v>1.69921875</v>
      </c>
      <c r="H8" s="1">
        <f t="shared" si="4"/>
        <v>1.5625000000001332E-3</v>
      </c>
      <c r="I8" s="1">
        <f t="shared" si="5"/>
        <v>4.3426098188255047E-3</v>
      </c>
      <c r="J8" s="1">
        <f t="shared" si="6"/>
        <v>-3.021946896298644E-3</v>
      </c>
      <c r="K8" s="3">
        <f t="shared" si="7"/>
        <v>-1.312313626383575E-5</v>
      </c>
    </row>
    <row r="9" spans="1:11" x14ac:dyDescent="0.3">
      <c r="A9" s="2">
        <v>0.8</v>
      </c>
      <c r="B9" s="3">
        <f t="shared" si="0"/>
        <v>4.8154162667995113</v>
      </c>
      <c r="E9" s="2">
        <f t="shared" si="1"/>
        <v>1.6984374999999998</v>
      </c>
      <c r="F9" s="1">
        <f t="shared" si="2"/>
        <v>1.69921875</v>
      </c>
      <c r="G9" s="1">
        <f t="shared" si="3"/>
        <v>1.6988281249999999</v>
      </c>
      <c r="H9" s="1">
        <f t="shared" si="4"/>
        <v>7.8125000000017764E-4</v>
      </c>
      <c r="I9" s="1">
        <f t="shared" si="5"/>
        <v>4.3426098188255047E-3</v>
      </c>
      <c r="J9" s="1">
        <f t="shared" si="6"/>
        <v>6.5946129407334908E-4</v>
      </c>
      <c r="K9" s="3">
        <f t="shared" si="7"/>
        <v>2.8637830907782995E-6</v>
      </c>
    </row>
    <row r="10" spans="1:11" x14ac:dyDescent="0.3">
      <c r="A10" s="2">
        <v>0.9</v>
      </c>
      <c r="B10" s="3">
        <f t="shared" si="0"/>
        <v>5.0610087481557944</v>
      </c>
      <c r="E10" s="2">
        <f t="shared" si="1"/>
        <v>1.6988281249999999</v>
      </c>
      <c r="F10" s="1">
        <f t="shared" si="2"/>
        <v>1.69921875</v>
      </c>
      <c r="G10" s="1">
        <f t="shared" si="3"/>
        <v>1.6990234375</v>
      </c>
      <c r="H10" s="1">
        <f t="shared" si="4"/>
        <v>3.9062500000008882E-4</v>
      </c>
      <c r="I10" s="1">
        <f t="shared" si="5"/>
        <v>6.5946129407334908E-4</v>
      </c>
      <c r="J10" s="1">
        <f t="shared" si="6"/>
        <v>-1.1814606303446329E-3</v>
      </c>
      <c r="K10" s="3">
        <f t="shared" si="7"/>
        <v>-7.7912755618378634E-7</v>
      </c>
    </row>
    <row r="11" spans="1:11" x14ac:dyDescent="0.3">
      <c r="A11" s="2">
        <v>1</v>
      </c>
      <c r="B11" s="3">
        <f t="shared" si="0"/>
        <v>5.1085764393253985</v>
      </c>
      <c r="E11" s="2">
        <f>IF(K10&gt;0,G10,E10)</f>
        <v>1.6988281249999999</v>
      </c>
      <c r="F11" s="1">
        <f>IF(K10&gt;0,F10,G10)</f>
        <v>1.6990234375</v>
      </c>
      <c r="G11" s="1">
        <f>(E11+F11)/2</f>
        <v>1.6989257812499998</v>
      </c>
      <c r="H11" s="1">
        <f>F11-E11</f>
        <v>1.9531250000004441E-4</v>
      </c>
      <c r="I11" s="1">
        <f>2/E11-3.14*COS(3*E11)</f>
        <v>6.5946129407334908E-4</v>
      </c>
      <c r="J11" s="1">
        <f>2/G11-3.14*COS(3*G11)</f>
        <v>-2.6105408951981879E-4</v>
      </c>
      <c r="K11" s="3">
        <f>I11*J11</f>
        <v>-1.721550676978796E-7</v>
      </c>
    </row>
    <row r="12" spans="1:11" ht="15" thickBot="1" x14ac:dyDescent="0.35">
      <c r="A12" s="2">
        <v>1.1000000000000001</v>
      </c>
      <c r="B12" s="3">
        <f t="shared" si="0"/>
        <v>4.9188682956956535</v>
      </c>
      <c r="E12" s="6">
        <f>IF(K11&gt;0,G11,E11)</f>
        <v>1.6988281249999999</v>
      </c>
      <c r="F12" s="15">
        <f>IF(K11&gt;0,F11,G11)</f>
        <v>1.6989257812499998</v>
      </c>
      <c r="G12" s="13">
        <f>(E12+F12)/2</f>
        <v>1.6988769531249999</v>
      </c>
      <c r="H12" s="14">
        <f>F12-E12</f>
        <v>9.7656249999911182E-5</v>
      </c>
      <c r="I12" s="15">
        <f>2/E12-3.14*COS(3*E12)</f>
        <v>6.5946129407334908E-4</v>
      </c>
      <c r="J12" s="15">
        <f>2/G12-3.14*COS(3*G12)</f>
        <v>1.9919000142043508E-4</v>
      </c>
      <c r="K12" s="7">
        <f>I12*J12</f>
        <v>1.3135809610319236E-7</v>
      </c>
    </row>
    <row r="13" spans="1:11" x14ac:dyDescent="0.3">
      <c r="A13" s="2">
        <v>1.2</v>
      </c>
      <c r="B13" s="3">
        <f t="shared" si="0"/>
        <v>4.4824880939558893</v>
      </c>
    </row>
    <row r="14" spans="1:11" x14ac:dyDescent="0.3">
      <c r="A14" s="2">
        <v>1.3</v>
      </c>
      <c r="B14" s="3">
        <f t="shared" si="0"/>
        <v>3.8178889736499775</v>
      </c>
    </row>
    <row r="15" spans="1:11" x14ac:dyDescent="0.3">
      <c r="A15" s="2">
        <v>1.4</v>
      </c>
      <c r="B15" s="3">
        <f t="shared" si="0"/>
        <v>2.9679904075812273</v>
      </c>
    </row>
    <row r="16" spans="1:11" x14ac:dyDescent="0.3">
      <c r="A16" s="2">
        <v>1.5</v>
      </c>
      <c r="B16" s="3">
        <f t="shared" si="0"/>
        <v>1.9952321435459814</v>
      </c>
    </row>
    <row r="17" spans="1:2" x14ac:dyDescent="0.3">
      <c r="A17" s="4">
        <v>1.6</v>
      </c>
      <c r="B17" s="5">
        <f t="shared" si="0"/>
        <v>0.97525319200013549</v>
      </c>
    </row>
    <row r="18" spans="1:2" x14ac:dyDescent="0.3">
      <c r="A18" s="4">
        <v>1.7</v>
      </c>
      <c r="B18" s="5">
        <f t="shared" si="0"/>
        <v>-1.0379523883463859E-2</v>
      </c>
    </row>
    <row r="19" spans="1:2" x14ac:dyDescent="0.3">
      <c r="A19" s="2">
        <v>1.8</v>
      </c>
      <c r="B19" s="3">
        <f t="shared" si="0"/>
        <v>-0.88182451934876172</v>
      </c>
    </row>
    <row r="20" spans="1:2" x14ac:dyDescent="0.3">
      <c r="A20" s="2">
        <v>1.9</v>
      </c>
      <c r="B20" s="3">
        <f t="shared" si="0"/>
        <v>-1.5683665654475922</v>
      </c>
    </row>
    <row r="21" spans="1:2" ht="15" thickBot="1" x14ac:dyDescent="0.35">
      <c r="A21" s="6">
        <v>2</v>
      </c>
      <c r="B21" s="7">
        <f t="shared" si="0"/>
        <v>-2.0149347000821494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P11" sqref="P11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 t="shared" ref="B2:B12" si="0">SQRT(A2+1)-3*COS(A2)</f>
        <v>-2</v>
      </c>
      <c r="E2" s="2">
        <f>A4</f>
        <v>1</v>
      </c>
      <c r="F2" s="1">
        <f>A5</f>
        <v>1.5</v>
      </c>
      <c r="G2" s="1">
        <f>(E2+F2)/2</f>
        <v>1.25</v>
      </c>
      <c r="H2" s="1">
        <f>F2-E2</f>
        <v>0.5</v>
      </c>
      <c r="I2" s="1">
        <f>SQRT(E2+1)-3*COS(E2)</f>
        <v>-0.20669335523132415</v>
      </c>
      <c r="J2" s="1">
        <f>SQRT(G2+1)-3*COS(G2)</f>
        <v>0.55403291281419398</v>
      </c>
      <c r="K2" s="3">
        <f>I2*J2</f>
        <v>-0.11451492165814944</v>
      </c>
    </row>
    <row r="3" spans="1:11" x14ac:dyDescent="0.3">
      <c r="A3" s="2">
        <v>0.5</v>
      </c>
      <c r="B3" s="3">
        <f t="shared" si="0"/>
        <v>-1.4080028142795293</v>
      </c>
      <c r="E3" s="2">
        <f>IF(K2&lt;0,E2,G2)</f>
        <v>1</v>
      </c>
      <c r="F3" s="1">
        <f>IF(K2&lt;0,G2,F2)</f>
        <v>1.25</v>
      </c>
      <c r="G3" s="1">
        <f>(E3+F3)/2</f>
        <v>1.125</v>
      </c>
      <c r="H3" s="1">
        <f>F3-E3</f>
        <v>0.25</v>
      </c>
      <c r="I3" s="1">
        <f>SQRT(E3+1)-3*COS(E3)</f>
        <v>-0.20669335523132415</v>
      </c>
      <c r="J3" s="1">
        <f>SQRT(G3+1)-3*COS(G3)</f>
        <v>0.1642084233153267</v>
      </c>
      <c r="K3" s="3">
        <f>I3*J3</f>
        <v>-3.3940789972290469E-2</v>
      </c>
    </row>
    <row r="4" spans="1:11" x14ac:dyDescent="0.3">
      <c r="A4" s="4">
        <v>1</v>
      </c>
      <c r="B4" s="5">
        <f t="shared" si="0"/>
        <v>-0.20669335523132415</v>
      </c>
      <c r="E4" s="2">
        <f t="shared" ref="E4:E7" si="1">IF(K3&lt;0,E3,G3)</f>
        <v>1</v>
      </c>
      <c r="F4" s="1">
        <f t="shared" ref="F4:F7" si="2">IF(K3&lt;0,G3,F3)</f>
        <v>1.125</v>
      </c>
      <c r="G4" s="1">
        <f t="shared" ref="G4:G7" si="3">(E4+F4)/2</f>
        <v>1.0625</v>
      </c>
      <c r="H4" s="1">
        <f t="shared" ref="H4:H7" si="4">F4-E4</f>
        <v>0.125</v>
      </c>
      <c r="I4" s="1">
        <f t="shared" ref="I4:I7" si="5">SQRT(E4+1)-3*COS(E4)</f>
        <v>-0.20669335523132415</v>
      </c>
      <c r="J4" s="1">
        <f t="shared" ref="J4:J7" si="6">SQRT(G4+1)-3*COS(G4)</f>
        <v>-2.3928341471382897E-2</v>
      </c>
      <c r="K4" s="3">
        <f t="shared" ref="K4:K7" si="7">I4*J4</f>
        <v>4.9458291838409708E-3</v>
      </c>
    </row>
    <row r="5" spans="1:11" x14ac:dyDescent="0.3">
      <c r="A5" s="4">
        <v>1.5</v>
      </c>
      <c r="B5" s="5">
        <f t="shared" si="0"/>
        <v>1.3689272250810811</v>
      </c>
      <c r="E5" s="2">
        <f t="shared" si="1"/>
        <v>1.0625</v>
      </c>
      <c r="F5" s="1">
        <f t="shared" si="2"/>
        <v>1.125</v>
      </c>
      <c r="G5" s="1">
        <f t="shared" si="3"/>
        <v>1.09375</v>
      </c>
      <c r="H5" s="1">
        <f t="shared" si="4"/>
        <v>6.25E-2</v>
      </c>
      <c r="I5" s="1">
        <f t="shared" si="5"/>
        <v>-2.3928341471382897E-2</v>
      </c>
      <c r="J5" s="1">
        <f t="shared" si="6"/>
        <v>6.9507797171865837E-2</v>
      </c>
      <c r="K5" s="3">
        <f t="shared" si="7"/>
        <v>-1.6632063056520282E-3</v>
      </c>
    </row>
    <row r="6" spans="1:11" x14ac:dyDescent="0.3">
      <c r="A6" s="2">
        <v>2</v>
      </c>
      <c r="B6" s="3">
        <f t="shared" si="0"/>
        <v>2.9804913172103045</v>
      </c>
      <c r="E6" s="2">
        <f t="shared" si="1"/>
        <v>1.0625</v>
      </c>
      <c r="F6" s="1">
        <f t="shared" si="2"/>
        <v>1.09375</v>
      </c>
      <c r="G6" s="1">
        <f t="shared" si="3"/>
        <v>1.078125</v>
      </c>
      <c r="H6" s="1">
        <f t="shared" si="4"/>
        <v>3.125E-2</v>
      </c>
      <c r="I6" s="1">
        <f t="shared" si="5"/>
        <v>-2.3928341471382897E-2</v>
      </c>
      <c r="J6" s="1">
        <f t="shared" si="6"/>
        <v>2.2626707575686744E-2</v>
      </c>
      <c r="K6" s="3">
        <f t="shared" si="7"/>
        <v>-5.4141958524415871E-4</v>
      </c>
    </row>
    <row r="7" spans="1:11" x14ac:dyDescent="0.3">
      <c r="A7" s="2">
        <v>2.5</v>
      </c>
      <c r="B7" s="3">
        <f t="shared" si="0"/>
        <v>4.2742595400277716</v>
      </c>
      <c r="E7" s="2">
        <f t="shared" si="1"/>
        <v>1.0625</v>
      </c>
      <c r="F7" s="1">
        <f t="shared" si="2"/>
        <v>1.078125</v>
      </c>
      <c r="G7" s="1">
        <f t="shared" si="3"/>
        <v>1.0703125</v>
      </c>
      <c r="H7" s="1">
        <f t="shared" si="4"/>
        <v>1.5625E-2</v>
      </c>
      <c r="I7" s="1">
        <f t="shared" si="5"/>
        <v>-2.3928341471382897E-2</v>
      </c>
      <c r="J7" s="1">
        <f t="shared" si="6"/>
        <v>-6.9218714286578553E-4</v>
      </c>
      <c r="K7" s="3">
        <f t="shared" si="7"/>
        <v>1.6562890316593414E-5</v>
      </c>
    </row>
    <row r="8" spans="1:11" x14ac:dyDescent="0.3">
      <c r="A8" s="2">
        <v>3</v>
      </c>
      <c r="B8" s="3">
        <f t="shared" si="0"/>
        <v>4.9699774898013365</v>
      </c>
      <c r="E8" s="2">
        <f t="shared" ref="E8:E14" si="8">IF(K7&lt;0,E7,G7)</f>
        <v>1.0703125</v>
      </c>
      <c r="F8" s="1">
        <f t="shared" ref="F8:F14" si="9">IF(K7&lt;0,G7,F7)</f>
        <v>1.078125</v>
      </c>
      <c r="G8" s="1">
        <f t="shared" ref="G8:G14" si="10">(E8+F8)/2</f>
        <v>1.07421875</v>
      </c>
      <c r="H8" s="1">
        <f t="shared" ref="H8:H14" si="11">F8-E8</f>
        <v>7.8125E-3</v>
      </c>
      <c r="I8" s="1">
        <f t="shared" ref="I8:I14" si="12">SQRT(E8+1)-3*COS(E8)</f>
        <v>-6.9218714286578553E-4</v>
      </c>
      <c r="J8" s="1">
        <f t="shared" ref="J8:J14" si="13">SQRT(G8+1)-3*COS(G8)</f>
        <v>1.0956994340484139E-2</v>
      </c>
      <c r="K8" s="3">
        <f t="shared" ref="K8:K14" si="14">I8*J8</f>
        <v>-7.5842906069362979E-6</v>
      </c>
    </row>
    <row r="9" spans="1:11" x14ac:dyDescent="0.3">
      <c r="A9" s="2">
        <v>3.5</v>
      </c>
      <c r="B9" s="3">
        <f t="shared" si="0"/>
        <v>4.9306904054320313</v>
      </c>
      <c r="E9" s="2">
        <f t="shared" si="8"/>
        <v>1.0703125</v>
      </c>
      <c r="F9" s="1">
        <f t="shared" si="9"/>
        <v>1.07421875</v>
      </c>
      <c r="G9" s="1">
        <f t="shared" si="10"/>
        <v>1.072265625</v>
      </c>
      <c r="H9" s="1">
        <f t="shared" si="11"/>
        <v>3.90625E-3</v>
      </c>
      <c r="I9" s="1">
        <f t="shared" si="12"/>
        <v>-6.9218714286578553E-4</v>
      </c>
      <c r="J9" s="1">
        <f t="shared" si="13"/>
        <v>5.1298275319930919E-3</v>
      </c>
      <c r="K9" s="3">
        <f t="shared" si="14"/>
        <v>-3.5508006627645421E-6</v>
      </c>
    </row>
    <row r="10" spans="1:11" x14ac:dyDescent="0.3">
      <c r="A10" s="2">
        <v>4</v>
      </c>
      <c r="B10" s="3">
        <f t="shared" si="0"/>
        <v>4.1969988400906253</v>
      </c>
      <c r="E10" s="2">
        <f t="shared" si="8"/>
        <v>1.0703125</v>
      </c>
      <c r="F10" s="1">
        <f t="shared" si="9"/>
        <v>1.072265625</v>
      </c>
      <c r="G10" s="1">
        <f t="shared" si="10"/>
        <v>1.0712890625</v>
      </c>
      <c r="H10" s="1">
        <f t="shared" si="11"/>
        <v>1.953125E-3</v>
      </c>
      <c r="I10" s="1">
        <f t="shared" si="12"/>
        <v>-6.9218714286578553E-4</v>
      </c>
      <c r="J10" s="1">
        <f t="shared" si="13"/>
        <v>2.2181749793279693E-3</v>
      </c>
      <c r="K10" s="3">
        <f t="shared" si="14"/>
        <v>-1.5353922013173999E-6</v>
      </c>
    </row>
    <row r="11" spans="1:11" x14ac:dyDescent="0.3">
      <c r="A11" s="2">
        <v>4.5</v>
      </c>
      <c r="B11" s="3">
        <f t="shared" si="0"/>
        <v>2.977595278204054</v>
      </c>
      <c r="E11" s="2">
        <f t="shared" si="8"/>
        <v>1.0703125</v>
      </c>
      <c r="F11" s="1">
        <f t="shared" si="9"/>
        <v>1.0712890625</v>
      </c>
      <c r="G11" s="1">
        <f t="shared" si="10"/>
        <v>1.07080078125</v>
      </c>
      <c r="H11" s="1">
        <f t="shared" si="11"/>
        <v>9.765625E-4</v>
      </c>
      <c r="I11" s="1">
        <f t="shared" si="12"/>
        <v>-6.9218714286578553E-4</v>
      </c>
      <c r="J11" s="1">
        <f t="shared" si="13"/>
        <v>7.6283246468111798E-4</v>
      </c>
      <c r="K11" s="3">
        <f t="shared" si="14"/>
        <v>-5.2802282421288835E-7</v>
      </c>
    </row>
    <row r="12" spans="1:11" ht="15" thickBot="1" x14ac:dyDescent="0.35">
      <c r="A12" s="6">
        <v>5</v>
      </c>
      <c r="B12" s="7">
        <f t="shared" si="0"/>
        <v>1.5985031863934991</v>
      </c>
      <c r="E12" s="2">
        <f t="shared" si="8"/>
        <v>1.0703125</v>
      </c>
      <c r="F12" s="1">
        <f t="shared" si="9"/>
        <v>1.07080078125</v>
      </c>
      <c r="G12" s="1">
        <f t="shared" si="10"/>
        <v>1.070556640625</v>
      </c>
      <c r="H12" s="1">
        <f t="shared" si="11"/>
        <v>4.8828125E-4</v>
      </c>
      <c r="I12" s="1">
        <f t="shared" si="12"/>
        <v>-6.9218714286578553E-4</v>
      </c>
      <c r="J12" s="1">
        <f t="shared" si="13"/>
        <v>3.5282278807002854E-5</v>
      </c>
      <c r="K12" s="3">
        <f t="shared" si="14"/>
        <v>-2.4421939761213361E-8</v>
      </c>
    </row>
    <row r="13" spans="1:11" x14ac:dyDescent="0.3">
      <c r="E13" s="2">
        <f t="shared" si="8"/>
        <v>1.0703125</v>
      </c>
      <c r="F13" s="1">
        <f t="shared" si="9"/>
        <v>1.070556640625</v>
      </c>
      <c r="G13" s="1">
        <f t="shared" si="10"/>
        <v>1.0704345703125</v>
      </c>
      <c r="H13" s="1">
        <f t="shared" si="11"/>
        <v>2.44140625E-4</v>
      </c>
      <c r="I13" s="1">
        <f t="shared" si="12"/>
        <v>-6.9218714286578553E-4</v>
      </c>
      <c r="J13" s="1">
        <f t="shared" si="13"/>
        <v>-3.2846252989315872E-4</v>
      </c>
      <c r="K13" s="3">
        <f t="shared" si="14"/>
        <v>2.2735754010521321E-7</v>
      </c>
    </row>
    <row r="14" spans="1:11" x14ac:dyDescent="0.3">
      <c r="E14" s="2">
        <f t="shared" si="8"/>
        <v>1.0704345703125</v>
      </c>
      <c r="F14" s="1">
        <f t="shared" si="9"/>
        <v>1.070556640625</v>
      </c>
      <c r="G14" s="1">
        <f t="shared" si="10"/>
        <v>1.07049560546875</v>
      </c>
      <c r="H14" s="1">
        <f t="shared" si="11"/>
        <v>1.220703125E-4</v>
      </c>
      <c r="I14" s="1">
        <f t="shared" si="12"/>
        <v>-3.2846252989315872E-4</v>
      </c>
      <c r="J14" s="1">
        <f t="shared" si="13"/>
        <v>-1.4659264971661479E-4</v>
      </c>
      <c r="K14" s="3">
        <f t="shared" si="14"/>
        <v>4.8150192589660927E-8</v>
      </c>
    </row>
    <row r="15" spans="1:11" ht="15" thickBot="1" x14ac:dyDescent="0.35">
      <c r="E15" s="6">
        <f t="shared" ref="E15" si="15">IF(K14&lt;0,E14,G14)</f>
        <v>1.07049560546875</v>
      </c>
      <c r="F15" s="15">
        <f t="shared" ref="F15" si="16">IF(K14&lt;0,G14,F14)</f>
        <v>1.070556640625</v>
      </c>
      <c r="G15" s="13">
        <f t="shared" ref="G15" si="17">(E15+F15)/2</f>
        <v>1.070526123046875</v>
      </c>
      <c r="H15" s="14">
        <f t="shared" ref="H15" si="18">F15-E15</f>
        <v>6.103515625E-5</v>
      </c>
      <c r="I15" s="15">
        <f t="shared" ref="I15" si="19">SQRT(E15+1)-3*COS(E15)</f>
        <v>-1.4659264971661479E-4</v>
      </c>
      <c r="J15" s="15">
        <f t="shared" ref="J15" si="20">SQRT(G15+1)-3*COS(G15)</f>
        <v>-5.5655816461719354E-5</v>
      </c>
      <c r="K15" s="7">
        <f t="shared" ref="K15" si="21">I15*J15</f>
        <v>8.158733607265028E-9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L17" sqref="L17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0.1</v>
      </c>
      <c r="B2" s="3">
        <f>2/A2-3.14*COS(3.14*A2)</f>
        <v>17.013528039402544</v>
      </c>
      <c r="E2" s="2">
        <f>A17</f>
        <v>1.6</v>
      </c>
      <c r="F2" s="1">
        <f>A18</f>
        <v>1.7</v>
      </c>
      <c r="G2" s="1">
        <f>(E2+F2)/2</f>
        <v>1.65</v>
      </c>
      <c r="H2" s="1">
        <f>F2-E2</f>
        <v>9.9999999999999867E-2</v>
      </c>
      <c r="I2" s="1">
        <f>2/E2-3.14*COS(3.14*E2)</f>
        <v>0.28729965057702678</v>
      </c>
      <c r="J2" s="1">
        <f>2/G2-3.14*COS(3.14*G2)</f>
        <v>-0.20605186893771266</v>
      </c>
      <c r="K2" s="3">
        <f>I2*J2</f>
        <v>-5.9198629946548162E-2</v>
      </c>
    </row>
    <row r="3" spans="1:11" x14ac:dyDescent="0.3">
      <c r="A3" s="2">
        <v>0.2</v>
      </c>
      <c r="B3" s="3">
        <f t="shared" ref="B3:B21" si="0">2/A3-3.14*COS(3.14*A3)</f>
        <v>7.459098871697579</v>
      </c>
      <c r="E3" s="2">
        <f>IF(K2&lt;0,E2,G2)</f>
        <v>1.6</v>
      </c>
      <c r="F3" s="1">
        <f>IF(K2&lt;0,G2,F2)</f>
        <v>1.65</v>
      </c>
      <c r="G3" s="1">
        <f>(E3+F3)/2</f>
        <v>1.625</v>
      </c>
      <c r="H3" s="1">
        <f>F3-E3</f>
        <v>4.9999999999999822E-2</v>
      </c>
      <c r="I3" s="1">
        <f>2/E3-3.14*COS(3.14*E3)</f>
        <v>0.28729965057702678</v>
      </c>
      <c r="J3" s="1">
        <f>2/G3-3.14*COS(3.14*G3)</f>
        <v>3.6655189869329252E-2</v>
      </c>
      <c r="K3" s="3">
        <f>I3*J3</f>
        <v>1.0531023241292866E-2</v>
      </c>
    </row>
    <row r="4" spans="1:11" x14ac:dyDescent="0.3">
      <c r="A4" s="2">
        <v>0.3</v>
      </c>
      <c r="B4" s="3">
        <f t="shared" si="0"/>
        <v>4.8198074334261491</v>
      </c>
      <c r="E4" s="2">
        <f t="shared" ref="E4:E10" si="1">IF(K3&lt;0,E3,G3)</f>
        <v>1.625</v>
      </c>
      <c r="F4" s="1">
        <f t="shared" ref="F4:F10" si="2">IF(K3&lt;0,G3,F3)</f>
        <v>1.65</v>
      </c>
      <c r="G4" s="1">
        <f t="shared" ref="G4:G10" si="3">(E4+F4)/2</f>
        <v>1.6375</v>
      </c>
      <c r="H4" s="1">
        <f t="shared" ref="H4:H10" si="4">F4-E4</f>
        <v>2.4999999999999911E-2</v>
      </c>
      <c r="I4" s="1">
        <f t="shared" ref="I4:I10" si="5">2/E4-3.14*COS(3.14*E4)</f>
        <v>3.6655189869329252E-2</v>
      </c>
      <c r="J4" s="1">
        <f t="shared" ref="J4:J10" si="6">2/G4-3.14*COS(3.14*G4)</f>
        <v>-8.5776259292857038E-2</v>
      </c>
      <c r="K4" s="3">
        <f t="shared" ref="K4:K10" si="7">I4*J4</f>
        <v>-3.1441450706604923E-3</v>
      </c>
    </row>
    <row r="5" spans="1:11" x14ac:dyDescent="0.3">
      <c r="A5" s="2">
        <v>0.4</v>
      </c>
      <c r="B5" s="3">
        <f t="shared" si="0"/>
        <v>4.0277843670009448</v>
      </c>
      <c r="E5" s="2">
        <f t="shared" si="1"/>
        <v>1.625</v>
      </c>
      <c r="F5" s="1">
        <f t="shared" si="2"/>
        <v>1.6375</v>
      </c>
      <c r="G5" s="1">
        <f t="shared" si="3"/>
        <v>1.6312500000000001</v>
      </c>
      <c r="H5" s="1">
        <f t="shared" si="4"/>
        <v>1.2499999999999956E-2</v>
      </c>
      <c r="I5" s="1">
        <f t="shared" si="5"/>
        <v>3.6655189869329252E-2</v>
      </c>
      <c r="J5" s="1">
        <f t="shared" si="6"/>
        <v>-2.4819406432831315E-2</v>
      </c>
      <c r="K5" s="3">
        <f t="shared" si="7"/>
        <v>-9.0976005523948369E-4</v>
      </c>
    </row>
    <row r="6" spans="1:11" x14ac:dyDescent="0.3">
      <c r="A6" s="2">
        <v>0.5</v>
      </c>
      <c r="B6" s="3">
        <f t="shared" si="0"/>
        <v>3.9974995341282975</v>
      </c>
      <c r="E6" s="2">
        <f t="shared" si="1"/>
        <v>1.625</v>
      </c>
      <c r="F6" s="1">
        <f t="shared" si="2"/>
        <v>1.6312500000000001</v>
      </c>
      <c r="G6" s="1">
        <f t="shared" si="3"/>
        <v>1.628125</v>
      </c>
      <c r="H6" s="1">
        <f t="shared" si="4"/>
        <v>6.2500000000000888E-3</v>
      </c>
      <c r="I6" s="1">
        <f t="shared" si="5"/>
        <v>3.6655189869329252E-2</v>
      </c>
      <c r="J6" s="1">
        <f t="shared" si="6"/>
        <v>5.8545098469537926E-3</v>
      </c>
      <c r="K6" s="3">
        <f t="shared" si="7"/>
        <v>2.14598170031949E-4</v>
      </c>
    </row>
    <row r="7" spans="1:11" x14ac:dyDescent="0.3">
      <c r="A7" s="2">
        <v>0.6</v>
      </c>
      <c r="B7" s="3">
        <f t="shared" si="0"/>
        <v>4.3007925515462295</v>
      </c>
      <c r="E7" s="2">
        <f t="shared" si="1"/>
        <v>1.628125</v>
      </c>
      <c r="F7" s="1">
        <f t="shared" si="2"/>
        <v>1.6312500000000001</v>
      </c>
      <c r="G7" s="1">
        <f t="shared" si="3"/>
        <v>1.6296875000000002</v>
      </c>
      <c r="H7" s="1">
        <f t="shared" si="4"/>
        <v>3.1250000000000444E-3</v>
      </c>
      <c r="I7" s="1">
        <f t="shared" si="5"/>
        <v>5.8545098469537926E-3</v>
      </c>
      <c r="J7" s="1">
        <f t="shared" si="6"/>
        <v>-9.4984612025241777E-3</v>
      </c>
      <c r="K7" s="3">
        <f t="shared" si="7"/>
        <v>-5.5608834641086361E-5</v>
      </c>
    </row>
    <row r="8" spans="1:11" x14ac:dyDescent="0.3">
      <c r="A8" s="2">
        <v>0.7</v>
      </c>
      <c r="B8" s="3">
        <f t="shared" si="0"/>
        <v>4.6999553155077756</v>
      </c>
      <c r="E8" s="2">
        <f t="shared" si="1"/>
        <v>1.628125</v>
      </c>
      <c r="F8" s="1">
        <f t="shared" si="2"/>
        <v>1.6296875000000002</v>
      </c>
      <c r="G8" s="1">
        <f t="shared" si="3"/>
        <v>1.62890625</v>
      </c>
      <c r="H8" s="1">
        <f t="shared" si="4"/>
        <v>1.5625000000001332E-3</v>
      </c>
      <c r="I8" s="1">
        <f t="shared" si="5"/>
        <v>5.8545098469537926E-3</v>
      </c>
      <c r="J8" s="1">
        <f t="shared" si="6"/>
        <v>-1.8259580017516708E-3</v>
      </c>
      <c r="K8" s="3">
        <f t="shared" si="7"/>
        <v>-1.0690089101379226E-5</v>
      </c>
    </row>
    <row r="9" spans="1:11" x14ac:dyDescent="0.3">
      <c r="A9" s="2">
        <v>0.8</v>
      </c>
      <c r="B9" s="3">
        <f t="shared" si="0"/>
        <v>5.0379597216256347</v>
      </c>
      <c r="E9" s="2">
        <f t="shared" si="1"/>
        <v>1.628125</v>
      </c>
      <c r="F9" s="1">
        <f t="shared" si="2"/>
        <v>1.62890625</v>
      </c>
      <c r="G9" s="1">
        <f t="shared" si="3"/>
        <v>1.6285156249999999</v>
      </c>
      <c r="H9" s="1">
        <f t="shared" si="4"/>
        <v>7.8124999999995559E-4</v>
      </c>
      <c r="I9" s="1">
        <f t="shared" si="5"/>
        <v>5.8545098469537926E-3</v>
      </c>
      <c r="J9" s="1">
        <f t="shared" si="6"/>
        <v>2.0132829568959565E-3</v>
      </c>
      <c r="K9" s="3">
        <f t="shared" si="7"/>
        <v>1.1786784895851625E-5</v>
      </c>
    </row>
    <row r="10" spans="1:11" x14ac:dyDescent="0.3">
      <c r="A10" s="2">
        <v>0.9</v>
      </c>
      <c r="B10" s="3">
        <f t="shared" si="0"/>
        <v>5.2071457802653773</v>
      </c>
      <c r="E10" s="2">
        <f t="shared" si="1"/>
        <v>1.6285156249999999</v>
      </c>
      <c r="F10" s="1">
        <f t="shared" si="2"/>
        <v>1.62890625</v>
      </c>
      <c r="G10" s="1">
        <f t="shared" si="3"/>
        <v>1.6287109375</v>
      </c>
      <c r="H10" s="1">
        <f t="shared" si="4"/>
        <v>3.9062500000008882E-4</v>
      </c>
      <c r="I10" s="1">
        <f t="shared" si="5"/>
        <v>2.0132829568959565E-3</v>
      </c>
      <c r="J10" s="1">
        <f t="shared" si="6"/>
        <v>9.3413909131312423E-5</v>
      </c>
      <c r="K10" s="3">
        <f t="shared" si="7"/>
        <v>1.8806863119109886E-7</v>
      </c>
    </row>
    <row r="11" spans="1:11" x14ac:dyDescent="0.3">
      <c r="A11" s="2">
        <v>1</v>
      </c>
      <c r="B11" s="3">
        <f t="shared" si="0"/>
        <v>5.1399960176244743</v>
      </c>
      <c r="E11" s="2">
        <f>IF(K10&lt;0,E10,G10)</f>
        <v>1.6287109375</v>
      </c>
      <c r="F11" s="1">
        <f>IF(K10&lt;0,G10,F10)</f>
        <v>1.62890625</v>
      </c>
      <c r="G11" s="1">
        <f>(E11+F11)/2</f>
        <v>1.6288085937500001</v>
      </c>
      <c r="H11" s="1">
        <f>F11-E11</f>
        <v>1.9531250000004441E-4</v>
      </c>
      <c r="I11" s="1">
        <f>2/E11-3.14*COS(3.14*E11)</f>
        <v>9.3413909131312423E-5</v>
      </c>
      <c r="J11" s="1">
        <f>2/G11-3.14*COS(3.14*G11)</f>
        <v>-8.6633422928850123E-4</v>
      </c>
      <c r="K11" s="3">
        <f>I11*J11</f>
        <v>-8.0927666972101638E-8</v>
      </c>
    </row>
    <row r="12" spans="1:11" ht="15" thickBot="1" x14ac:dyDescent="0.35">
      <c r="A12" s="2">
        <v>1.1000000000000001</v>
      </c>
      <c r="B12" s="3">
        <f t="shared" si="0"/>
        <v>4.8061946060132881</v>
      </c>
      <c r="E12" s="6">
        <f>IF(K11&lt;0,E11,G11)</f>
        <v>1.6287109375</v>
      </c>
      <c r="F12" s="15">
        <f>IF(K11&lt;0,G11,F11)</f>
        <v>1.6288085937500001</v>
      </c>
      <c r="G12" s="13">
        <f>(E12+F12)/2</f>
        <v>1.6287597656249999</v>
      </c>
      <c r="H12" s="14">
        <f>F12-E12</f>
        <v>9.7656250000133227E-5</v>
      </c>
      <c r="I12" s="15">
        <f>2/E12-3.14*COS(3.14*E12)</f>
        <v>9.3413909131312423E-5</v>
      </c>
      <c r="J12" s="15">
        <f>2/G12-3.14*COS(3.14*G12)</f>
        <v>-3.8647570071526083E-4</v>
      </c>
      <c r="K12" s="7">
        <f>I12*J12</f>
        <v>-3.6102205988075669E-8</v>
      </c>
    </row>
    <row r="13" spans="1:11" x14ac:dyDescent="0.3">
      <c r="A13" s="2">
        <v>1.2</v>
      </c>
      <c r="B13" s="3">
        <f t="shared" si="0"/>
        <v>4.2105027565360249</v>
      </c>
    </row>
    <row r="14" spans="1:11" x14ac:dyDescent="0.3">
      <c r="A14" s="2">
        <v>1.3</v>
      </c>
      <c r="B14" s="3">
        <f t="shared" si="0"/>
        <v>3.3893628619362457</v>
      </c>
    </row>
    <row r="15" spans="1:11" x14ac:dyDescent="0.3">
      <c r="A15" s="2">
        <v>1.4</v>
      </c>
      <c r="B15" s="3">
        <f t="shared" si="0"/>
        <v>2.4055410102880188</v>
      </c>
    </row>
    <row r="16" spans="1:11" x14ac:dyDescent="0.3">
      <c r="A16" s="2">
        <v>1.5</v>
      </c>
      <c r="B16" s="3">
        <f t="shared" si="0"/>
        <v>1.3408347246058974</v>
      </c>
    </row>
    <row r="17" spans="1:2" x14ac:dyDescent="0.3">
      <c r="A17" s="4">
        <v>1.6</v>
      </c>
      <c r="B17" s="5">
        <f t="shared" si="0"/>
        <v>0.28729965057702678</v>
      </c>
    </row>
    <row r="18" spans="1:2" x14ac:dyDescent="0.3">
      <c r="A18" s="4">
        <v>1.7</v>
      </c>
      <c r="B18" s="5">
        <f t="shared" si="0"/>
        <v>-0.66229042087744383</v>
      </c>
    </row>
    <row r="19" spans="1:2" x14ac:dyDescent="0.3">
      <c r="A19" s="2">
        <v>1.8</v>
      </c>
      <c r="B19" s="3">
        <f t="shared" si="0"/>
        <v>-1.4239007661888934</v>
      </c>
    </row>
    <row r="20" spans="1:2" x14ac:dyDescent="0.3">
      <c r="A20" s="2">
        <v>1.9</v>
      </c>
      <c r="B20" s="3">
        <f t="shared" si="0"/>
        <v>-1.9307360051487967</v>
      </c>
    </row>
    <row r="21" spans="1:2" ht="15" thickBot="1" x14ac:dyDescent="0.35">
      <c r="A21" s="6">
        <v>2</v>
      </c>
      <c r="B21" s="7">
        <f t="shared" si="0"/>
        <v>-2.1399840705079982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M12" sqref="M12"/>
    </sheetView>
  </sheetViews>
  <sheetFormatPr defaultRowHeight="14.4" x14ac:dyDescent="0.3"/>
  <cols>
    <col min="11" max="11" width="12" bestFit="1" customWidth="1"/>
  </cols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0.1</v>
      </c>
      <c r="B2" s="3">
        <f t="shared" ref="B2:B36" si="0">LOG10(A2)-7/(2*A2+6)</f>
        <v>-2.129032258064516</v>
      </c>
      <c r="E2" s="2">
        <f>A35</f>
        <v>3.4</v>
      </c>
      <c r="F2" s="1">
        <f>A36</f>
        <v>3.5</v>
      </c>
      <c r="G2" s="1">
        <f>(E2+F2)/2</f>
        <v>3.45</v>
      </c>
      <c r="H2" s="1">
        <f>F2-E2</f>
        <v>0.10000000000000009</v>
      </c>
      <c r="I2" s="1">
        <f>LOG10(E2)-7/(2*E2+6)</f>
        <v>-1.5396082957744861E-2</v>
      </c>
      <c r="J2" s="1">
        <f>LOG10(G2)-7/(2*G2+6)</f>
        <v>-4.8165638414544576E-3</v>
      </c>
      <c r="K2" s="3">
        <f>I2*J2</f>
        <v>7.4156216474307094E-5</v>
      </c>
    </row>
    <row r="3" spans="1:11" x14ac:dyDescent="0.3">
      <c r="A3" s="2">
        <v>0.2</v>
      </c>
      <c r="B3" s="3">
        <f t="shared" si="0"/>
        <v>-1.7927200043360187</v>
      </c>
      <c r="E3" s="2">
        <f>IF(K2&gt;0,G2,E2)</f>
        <v>3.45</v>
      </c>
      <c r="F3" s="1">
        <f>IF(K2&gt;0,F2,G2)</f>
        <v>3.5</v>
      </c>
      <c r="G3" s="1">
        <f>(E3+F3)/2</f>
        <v>3.4750000000000001</v>
      </c>
      <c r="H3" s="1">
        <f>F3-E3</f>
        <v>4.9999999999999822E-2</v>
      </c>
      <c r="I3" s="1">
        <f>LOG10(E3)-7/(2*E3+6)</f>
        <v>-4.8165638414544576E-3</v>
      </c>
      <c r="J3" s="1">
        <f>LOG10(G3)-7/(2*G3+6)</f>
        <v>4.1426838559210921E-4</v>
      </c>
      <c r="K3" s="3">
        <f>I3*J3</f>
        <v>-1.9953501267006662E-6</v>
      </c>
    </row>
    <row r="4" spans="1:11" x14ac:dyDescent="0.3">
      <c r="A4" s="2">
        <v>0.3</v>
      </c>
      <c r="B4" s="3">
        <f t="shared" si="0"/>
        <v>-1.5834848058863982</v>
      </c>
      <c r="E4" s="2">
        <f t="shared" ref="E4:E10" si="1">IF(K3&gt;0,G3,E3)</f>
        <v>3.45</v>
      </c>
      <c r="F4" s="1">
        <f t="shared" ref="F4:F10" si="2">IF(K3&gt;0,F3,G3)</f>
        <v>3.4750000000000001</v>
      </c>
      <c r="G4" s="1">
        <f t="shared" ref="G4:G10" si="3">(E4+F4)/2</f>
        <v>3.4625000000000004</v>
      </c>
      <c r="H4" s="1">
        <f t="shared" ref="H4:H10" si="4">F4-E4</f>
        <v>2.4999999999999911E-2</v>
      </c>
      <c r="I4" s="1">
        <f t="shared" ref="I4:I10" si="5">LOG10(E4)-7/(2*E4+6)</f>
        <v>-4.8165638414544576E-3</v>
      </c>
      <c r="J4" s="1">
        <f t="shared" ref="J4:J10" si="6">LOG10(G4)-7/(2*G4+6)</f>
        <v>-2.196291428462116E-3</v>
      </c>
      <c r="K4" s="3">
        <f t="shared" ref="K4:K10" si="7">I4*J4</f>
        <v>1.0578577879626988E-5</v>
      </c>
    </row>
    <row r="5" spans="1:11" x14ac:dyDescent="0.3">
      <c r="A5" s="2">
        <v>0.4</v>
      </c>
      <c r="B5" s="3">
        <f t="shared" si="0"/>
        <v>-1.4273517733779202</v>
      </c>
      <c r="E5" s="2">
        <f t="shared" si="1"/>
        <v>3.4625000000000004</v>
      </c>
      <c r="F5" s="1">
        <f t="shared" si="2"/>
        <v>3.4750000000000001</v>
      </c>
      <c r="G5" s="1">
        <f t="shared" si="3"/>
        <v>3.46875</v>
      </c>
      <c r="H5" s="1">
        <f t="shared" si="4"/>
        <v>1.2499999999999734E-2</v>
      </c>
      <c r="I5" s="1">
        <f t="shared" si="5"/>
        <v>-2.196291428462116E-3</v>
      </c>
      <c r="J5" s="1">
        <f t="shared" si="6"/>
        <v>-8.8980146561568052E-4</v>
      </c>
      <c r="K5" s="3">
        <f t="shared" si="7"/>
        <v>1.9542633319647474E-6</v>
      </c>
    </row>
    <row r="6" spans="1:11" x14ac:dyDescent="0.3">
      <c r="A6" s="2">
        <v>0.5</v>
      </c>
      <c r="B6" s="3">
        <f t="shared" si="0"/>
        <v>-1.3010299956639813</v>
      </c>
      <c r="E6" s="2">
        <f t="shared" si="1"/>
        <v>3.46875</v>
      </c>
      <c r="F6" s="1">
        <f t="shared" si="2"/>
        <v>3.4750000000000001</v>
      </c>
      <c r="G6" s="1">
        <f t="shared" si="3"/>
        <v>3.4718749999999998</v>
      </c>
      <c r="H6" s="1">
        <f t="shared" si="4"/>
        <v>6.2500000000000888E-3</v>
      </c>
      <c r="I6" s="1">
        <f t="shared" si="5"/>
        <v>-8.8980146561568052E-4</v>
      </c>
      <c r="J6" s="1">
        <f t="shared" si="6"/>
        <v>-2.3746452631023818E-4</v>
      </c>
      <c r="K6" s="3">
        <f t="shared" si="7"/>
        <v>2.1129628354258327E-7</v>
      </c>
    </row>
    <row r="7" spans="1:11" x14ac:dyDescent="0.3">
      <c r="A7" s="2">
        <v>0.6</v>
      </c>
      <c r="B7" s="3">
        <f t="shared" si="0"/>
        <v>-1.1940709718385787</v>
      </c>
      <c r="E7" s="2">
        <f t="shared" si="1"/>
        <v>3.4718749999999998</v>
      </c>
      <c r="F7" s="1">
        <f t="shared" si="2"/>
        <v>3.4750000000000001</v>
      </c>
      <c r="G7" s="1">
        <f t="shared" si="3"/>
        <v>3.4734375000000002</v>
      </c>
      <c r="H7" s="1">
        <f t="shared" si="4"/>
        <v>3.1250000000002665E-3</v>
      </c>
      <c r="I7" s="1">
        <f t="shared" si="5"/>
        <v>-2.3746452631023818E-4</v>
      </c>
      <c r="J7" s="1">
        <f t="shared" si="6"/>
        <v>8.8477370667083832E-5</v>
      </c>
      <c r="K7" s="3">
        <f t="shared" si="7"/>
        <v>-2.1010236914634425E-8</v>
      </c>
    </row>
    <row r="8" spans="1:11" x14ac:dyDescent="0.3">
      <c r="A8" s="2">
        <v>0.7</v>
      </c>
      <c r="B8" s="3">
        <f t="shared" si="0"/>
        <v>-1.1008479059316891</v>
      </c>
      <c r="E8" s="2">
        <f t="shared" si="1"/>
        <v>3.4718749999999998</v>
      </c>
      <c r="F8" s="1">
        <f t="shared" si="2"/>
        <v>3.4734375000000002</v>
      </c>
      <c r="G8" s="1">
        <f t="shared" si="3"/>
        <v>3.47265625</v>
      </c>
      <c r="H8" s="1">
        <f t="shared" si="4"/>
        <v>1.5625000000003553E-3</v>
      </c>
      <c r="I8" s="1">
        <f t="shared" si="5"/>
        <v>-2.3746452631023818E-4</v>
      </c>
      <c r="J8" s="1">
        <f t="shared" si="6"/>
        <v>-7.4474709771066294E-5</v>
      </c>
      <c r="K8" s="3">
        <f t="shared" si="7"/>
        <v>1.7685101677878726E-8</v>
      </c>
    </row>
    <row r="9" spans="1:11" x14ac:dyDescent="0.3">
      <c r="A9" s="2">
        <v>0.8</v>
      </c>
      <c r="B9" s="3">
        <f t="shared" si="0"/>
        <v>-1.0179626445870038</v>
      </c>
      <c r="E9" s="2">
        <f t="shared" si="1"/>
        <v>3.47265625</v>
      </c>
      <c r="F9" s="1">
        <f t="shared" si="2"/>
        <v>3.4734375000000002</v>
      </c>
      <c r="G9" s="1">
        <f t="shared" si="3"/>
        <v>3.4730468750000001</v>
      </c>
      <c r="H9" s="1">
        <f t="shared" si="4"/>
        <v>7.8125000000017764E-4</v>
      </c>
      <c r="I9" s="1">
        <f t="shared" si="5"/>
        <v>-7.4474709771066294E-5</v>
      </c>
      <c r="J9" s="1">
        <f t="shared" si="6"/>
        <v>7.0060464859578175E-6</v>
      </c>
      <c r="K9" s="3">
        <f t="shared" si="7"/>
        <v>-5.2177327868430738E-10</v>
      </c>
    </row>
    <row r="10" spans="1:11" x14ac:dyDescent="0.3">
      <c r="A10" s="2">
        <v>0.9</v>
      </c>
      <c r="B10" s="3">
        <f t="shared" si="0"/>
        <v>-0.9431933879965726</v>
      </c>
      <c r="E10" s="2">
        <f t="shared" si="1"/>
        <v>3.47265625</v>
      </c>
      <c r="F10" s="1">
        <f t="shared" si="2"/>
        <v>3.4730468750000001</v>
      </c>
      <c r="G10" s="1">
        <f t="shared" si="3"/>
        <v>3.4728515624999998</v>
      </c>
      <c r="H10" s="1">
        <f t="shared" si="4"/>
        <v>3.9062500000008882E-4</v>
      </c>
      <c r="I10" s="1">
        <f t="shared" si="5"/>
        <v>-7.4474709771066294E-5</v>
      </c>
      <c r="J10" s="1">
        <f t="shared" si="6"/>
        <v>-3.3733152511206121E-5</v>
      </c>
      <c r="K10" s="3">
        <f t="shared" si="7"/>
        <v>2.5122667429351921E-9</v>
      </c>
    </row>
    <row r="11" spans="1:11" x14ac:dyDescent="0.3">
      <c r="A11" s="2">
        <v>1</v>
      </c>
      <c r="B11" s="3">
        <f t="shared" si="0"/>
        <v>-0.875</v>
      </c>
      <c r="E11" s="2">
        <f>IF(K10&gt;0,G10,E10)</f>
        <v>3.4728515624999998</v>
      </c>
      <c r="F11" s="1">
        <f>IF(K10&gt;0,F10,G10)</f>
        <v>3.4730468750000001</v>
      </c>
      <c r="G11" s="1">
        <f>(E11+F11)/2</f>
        <v>3.4729492187500002</v>
      </c>
      <c r="H11" s="1">
        <f>F11-E11</f>
        <v>1.9531250000026645E-4</v>
      </c>
      <c r="I11" s="1">
        <f>LOG10(E11)-7/(2*E11+6)</f>
        <v>-3.3733152511206121E-5</v>
      </c>
      <c r="J11" s="1">
        <f>LOG10(G11)-7/(2*G11+6)</f>
        <v>-1.3363258244969423E-5</v>
      </c>
      <c r="K11" s="3">
        <f>I11*J11</f>
        <v>4.5078482842418617E-10</v>
      </c>
    </row>
    <row r="12" spans="1:11" ht="15" thickBot="1" x14ac:dyDescent="0.35">
      <c r="A12" s="2">
        <v>1.1000000000000001</v>
      </c>
      <c r="B12" s="3">
        <f t="shared" si="0"/>
        <v>-0.81226585142714092</v>
      </c>
      <c r="E12" s="6">
        <f>IF(K11&gt;0,G11,E11)</f>
        <v>3.4729492187500002</v>
      </c>
      <c r="F12" s="15">
        <f>IF(K11&gt;0,F11,G11)</f>
        <v>3.4730468750000001</v>
      </c>
      <c r="G12" s="13">
        <f>(E12+F12)/2</f>
        <v>3.4729980468750004</v>
      </c>
      <c r="H12" s="14">
        <f>F12-E12</f>
        <v>9.7656249999911182E-5</v>
      </c>
      <c r="I12" s="15">
        <f>LOG10(E12)-7/(2*E12+6)</f>
        <v>-1.3363258244969423E-5</v>
      </c>
      <c r="J12" s="15">
        <f>LOG10(G12)-7/(2*G12+6)</f>
        <v>-3.1785321894517438E-6</v>
      </c>
      <c r="K12" s="7">
        <f>I12*J12</f>
        <v>4.2475546487591725E-11</v>
      </c>
    </row>
    <row r="13" spans="1:11" x14ac:dyDescent="0.3">
      <c r="A13" s="2">
        <v>1.2</v>
      </c>
      <c r="B13" s="3">
        <f t="shared" si="0"/>
        <v>-0.75415208728570848</v>
      </c>
    </row>
    <row r="14" spans="1:11" x14ac:dyDescent="0.3">
      <c r="A14" s="2">
        <v>1.3</v>
      </c>
      <c r="B14" s="3">
        <f t="shared" si="0"/>
        <v>-0.70001013606525619</v>
      </c>
    </row>
    <row r="15" spans="1:11" x14ac:dyDescent="0.3">
      <c r="A15" s="2">
        <v>1.4</v>
      </c>
      <c r="B15" s="3">
        <f t="shared" si="0"/>
        <v>-0.64932650977630746</v>
      </c>
    </row>
    <row r="16" spans="1:11" x14ac:dyDescent="0.3">
      <c r="A16" s="2">
        <v>1.5</v>
      </c>
      <c r="B16" s="3">
        <f t="shared" si="0"/>
        <v>-0.60168651872209655</v>
      </c>
    </row>
    <row r="17" spans="1:2" x14ac:dyDescent="0.3">
      <c r="A17" s="2">
        <v>1.6</v>
      </c>
      <c r="B17" s="3">
        <f t="shared" si="0"/>
        <v>-0.55674958256146656</v>
      </c>
    </row>
    <row r="18" spans="1:2" x14ac:dyDescent="0.3">
      <c r="A18" s="2">
        <v>1.7</v>
      </c>
      <c r="B18" s="3">
        <f t="shared" si="0"/>
        <v>-0.51423192968555587</v>
      </c>
    </row>
    <row r="19" spans="1:2" x14ac:dyDescent="0.3">
      <c r="A19" s="2">
        <v>1.8</v>
      </c>
      <c r="B19" s="3">
        <f t="shared" si="0"/>
        <v>-0.47389416156336067</v>
      </c>
    </row>
    <row r="20" spans="1:2" x14ac:dyDescent="0.3">
      <c r="A20" s="2">
        <v>1.9</v>
      </c>
      <c r="B20" s="3">
        <f t="shared" si="0"/>
        <v>-0.43553211333288527</v>
      </c>
    </row>
    <row r="21" spans="1:2" x14ac:dyDescent="0.3">
      <c r="A21" s="2">
        <v>2</v>
      </c>
      <c r="B21" s="3">
        <f t="shared" si="0"/>
        <v>-0.39897000433601876</v>
      </c>
    </row>
    <row r="22" spans="1:2" x14ac:dyDescent="0.3">
      <c r="A22" s="2">
        <v>2.1</v>
      </c>
      <c r="B22" s="3">
        <f t="shared" si="0"/>
        <v>-0.36405521507000227</v>
      </c>
    </row>
    <row r="23" spans="1:2" x14ac:dyDescent="0.3">
      <c r="A23" s="2">
        <v>2.2000000000000002</v>
      </c>
      <c r="B23" s="3">
        <f t="shared" si="0"/>
        <v>-0.33065424225471673</v>
      </c>
    </row>
    <row r="24" spans="1:2" x14ac:dyDescent="0.3">
      <c r="A24" s="2">
        <v>2.2999999999999998</v>
      </c>
      <c r="B24" s="3">
        <f t="shared" si="0"/>
        <v>-0.29864952247297327</v>
      </c>
    </row>
    <row r="25" spans="1:2" x14ac:dyDescent="0.3">
      <c r="A25" s="2">
        <v>2.4</v>
      </c>
      <c r="B25" s="3">
        <f t="shared" si="0"/>
        <v>-0.26793690643654211</v>
      </c>
    </row>
    <row r="26" spans="1:2" x14ac:dyDescent="0.3">
      <c r="A26" s="2">
        <v>2.5</v>
      </c>
      <c r="B26" s="3">
        <f t="shared" si="0"/>
        <v>-0.23842362769159875</v>
      </c>
    </row>
    <row r="27" spans="1:2" x14ac:dyDescent="0.3">
      <c r="A27" s="2">
        <v>2.6</v>
      </c>
      <c r="B27" s="3">
        <f t="shared" si="0"/>
        <v>-0.21002665202918203</v>
      </c>
    </row>
    <row r="28" spans="1:2" x14ac:dyDescent="0.3">
      <c r="A28" s="2">
        <v>2.7</v>
      </c>
      <c r="B28" s="3">
        <f t="shared" si="0"/>
        <v>-0.18267132356031091</v>
      </c>
    </row>
    <row r="29" spans="1:2" x14ac:dyDescent="0.3">
      <c r="A29" s="2">
        <v>2.8</v>
      </c>
      <c r="B29" s="3">
        <f t="shared" si="0"/>
        <v>-0.15629024451984974</v>
      </c>
    </row>
    <row r="30" spans="1:2" x14ac:dyDescent="0.3">
      <c r="A30" s="2">
        <v>2.9</v>
      </c>
      <c r="B30" s="3">
        <f t="shared" si="0"/>
        <v>-0.13082234108409474</v>
      </c>
    </row>
    <row r="31" spans="1:2" x14ac:dyDescent="0.3">
      <c r="A31" s="2">
        <v>3</v>
      </c>
      <c r="B31" s="3">
        <f t="shared" si="0"/>
        <v>-0.10621207861367093</v>
      </c>
    </row>
    <row r="32" spans="1:2" x14ac:dyDescent="0.3">
      <c r="A32" s="2">
        <v>3.1</v>
      </c>
      <c r="B32" s="3">
        <f t="shared" si="0"/>
        <v>-8.2408797969006076E-2</v>
      </c>
    </row>
    <row r="33" spans="1:2" x14ac:dyDescent="0.3">
      <c r="A33" s="2">
        <v>3.2</v>
      </c>
      <c r="B33" s="3">
        <f t="shared" si="0"/>
        <v>-5.9366150712351962E-2</v>
      </c>
    </row>
    <row r="34" spans="1:2" x14ac:dyDescent="0.3">
      <c r="A34" s="2">
        <v>3.3</v>
      </c>
      <c r="B34" s="3">
        <f t="shared" si="0"/>
        <v>-3.7041615677668172E-2</v>
      </c>
    </row>
    <row r="35" spans="1:2" x14ac:dyDescent="0.3">
      <c r="A35" s="4">
        <v>3.4</v>
      </c>
      <c r="B35" s="5">
        <f t="shared" si="0"/>
        <v>-1.5396082957744861E-2</v>
      </c>
    </row>
    <row r="36" spans="1:2" ht="15" thickBot="1" x14ac:dyDescent="0.35">
      <c r="A36" s="20">
        <v>3.5</v>
      </c>
      <c r="B36" s="21">
        <f t="shared" si="0"/>
        <v>5.6065058887372343E-3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O12" sqref="O12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4">
        <v>0.1</v>
      </c>
      <c r="B2" s="5">
        <f>2.7^(-A2)-2*SQRT(A2)</f>
        <v>0.27299269690220362</v>
      </c>
      <c r="E2" s="2">
        <f>A2</f>
        <v>0.1</v>
      </c>
      <c r="F2" s="1">
        <f>A3</f>
        <v>0.2</v>
      </c>
      <c r="G2" s="1">
        <f>(E2+F2)/2</f>
        <v>0.15000000000000002</v>
      </c>
      <c r="H2" s="1">
        <f>F2-E2</f>
        <v>0.1</v>
      </c>
      <c r="I2" s="1">
        <f>2.7^(-E2)-2*SQRT(E2)</f>
        <v>0.27299269690220362</v>
      </c>
      <c r="J2" s="1">
        <f>2.7^(-G2)-2*SQRT(G2)</f>
        <v>8.6982986200252577E-2</v>
      </c>
      <c r="K2" s="3">
        <f>I2*J2</f>
        <v>2.3745719987414111E-2</v>
      </c>
    </row>
    <row r="3" spans="1:11" x14ac:dyDescent="0.3">
      <c r="A3" s="4">
        <v>0.2</v>
      </c>
      <c r="B3" s="5">
        <f t="shared" ref="B3:B11" si="0">2.7^(-A3)-2*SQRT(A3)</f>
        <v>-7.4590695716794775E-2</v>
      </c>
      <c r="E3" s="2">
        <f>IF(K2&gt;0,G2,E2)</f>
        <v>0.15000000000000002</v>
      </c>
      <c r="F3" s="1">
        <f>IF(K2&gt;0,F2,G2)</f>
        <v>0.2</v>
      </c>
      <c r="G3" s="1">
        <f>(E3+F3)/2</f>
        <v>0.17500000000000002</v>
      </c>
      <c r="H3" s="1">
        <f>F3-E3</f>
        <v>4.9999999999999989E-2</v>
      </c>
      <c r="I3" s="1">
        <f>2.7^(-E3)-2*SQRT(E3)</f>
        <v>8.6982986200252577E-2</v>
      </c>
      <c r="J3" s="1">
        <f>2.7^(-G3)-2*SQRT(G3)</f>
        <v>3.7889279685711097E-3</v>
      </c>
      <c r="K3" s="3">
        <f>I3*J3</f>
        <v>3.2957226920397187E-4</v>
      </c>
    </row>
    <row r="4" spans="1:11" x14ac:dyDescent="0.3">
      <c r="A4" s="2">
        <v>0.3</v>
      </c>
      <c r="B4" s="3">
        <f t="shared" si="0"/>
        <v>-0.35312561233923156</v>
      </c>
      <c r="E4" s="2">
        <f t="shared" ref="E4:E10" si="1">IF(K3&gt;0,G3,E3)</f>
        <v>0.17500000000000002</v>
      </c>
      <c r="F4" s="1">
        <f t="shared" ref="F4:F10" si="2">IF(K3&gt;0,F3,G3)</f>
        <v>0.2</v>
      </c>
      <c r="G4" s="1">
        <f t="shared" ref="G4:G10" si="3">(E4+F4)/2</f>
        <v>0.1875</v>
      </c>
      <c r="H4" s="1">
        <f t="shared" ref="H4:H10" si="4">F4-E4</f>
        <v>2.4999999999999994E-2</v>
      </c>
      <c r="I4" s="1">
        <f t="shared" ref="I4:I10" si="5">2.7^(-E4)-2*SQRT(E4)</f>
        <v>3.7889279685711097E-3</v>
      </c>
      <c r="J4" s="1">
        <f t="shared" ref="J4:J10" si="6">2.7^(-G4)-2*SQRT(G4)</f>
        <v>-3.5946657324915643E-2</v>
      </c>
      <c r="K4" s="3">
        <f t="shared" ref="K4:K10" si="7">I4*J4</f>
        <v>-1.3619929531501443E-4</v>
      </c>
    </row>
    <row r="5" spans="1:11" x14ac:dyDescent="0.3">
      <c r="A5" s="2">
        <v>0.4</v>
      </c>
      <c r="B5" s="3">
        <f t="shared" si="0"/>
        <v>-0.59277918506924077</v>
      </c>
      <c r="E5" s="2">
        <f t="shared" si="1"/>
        <v>0.17500000000000002</v>
      </c>
      <c r="F5" s="1">
        <f t="shared" si="2"/>
        <v>0.1875</v>
      </c>
      <c r="G5" s="1">
        <f t="shared" si="3"/>
        <v>0.18125000000000002</v>
      </c>
      <c r="H5" s="1">
        <f t="shared" si="4"/>
        <v>1.2499999999999983E-2</v>
      </c>
      <c r="I5" s="1">
        <f t="shared" si="5"/>
        <v>3.7889279685711097E-3</v>
      </c>
      <c r="J5" s="1">
        <f t="shared" si="6"/>
        <v>-1.6221561869058765E-2</v>
      </c>
      <c r="K5" s="3">
        <f t="shared" si="7"/>
        <v>-6.1462329459583396E-5</v>
      </c>
    </row>
    <row r="6" spans="1:11" x14ac:dyDescent="0.3">
      <c r="A6" s="2">
        <v>0.5</v>
      </c>
      <c r="B6" s="3">
        <f t="shared" si="0"/>
        <v>-0.80563294292291066</v>
      </c>
      <c r="E6" s="2">
        <f t="shared" si="1"/>
        <v>0.17500000000000002</v>
      </c>
      <c r="F6" s="1">
        <f t="shared" si="2"/>
        <v>0.18125000000000002</v>
      </c>
      <c r="G6" s="1">
        <f t="shared" si="3"/>
        <v>0.17812500000000003</v>
      </c>
      <c r="H6" s="1">
        <f t="shared" si="4"/>
        <v>6.2500000000000056E-3</v>
      </c>
      <c r="I6" s="1">
        <f t="shared" si="5"/>
        <v>3.7889279685711097E-3</v>
      </c>
      <c r="J6" s="1">
        <f t="shared" si="6"/>
        <v>-6.2528313535202829E-3</v>
      </c>
      <c r="K6" s="3">
        <f t="shared" si="7"/>
        <v>-2.3691527598111349E-5</v>
      </c>
    </row>
    <row r="7" spans="1:11" x14ac:dyDescent="0.3">
      <c r="A7" s="2">
        <v>0.6</v>
      </c>
      <c r="B7" s="3">
        <f t="shared" si="0"/>
        <v>-0.9981550944370966</v>
      </c>
      <c r="E7" s="2">
        <f t="shared" si="1"/>
        <v>0.17500000000000002</v>
      </c>
      <c r="F7" s="1">
        <f t="shared" si="2"/>
        <v>0.17812500000000003</v>
      </c>
      <c r="G7" s="1">
        <f t="shared" si="3"/>
        <v>0.17656250000000001</v>
      </c>
      <c r="H7" s="1">
        <f t="shared" si="4"/>
        <v>3.1250000000000167E-3</v>
      </c>
      <c r="I7" s="1">
        <f t="shared" si="5"/>
        <v>3.7889279685711097E-3</v>
      </c>
      <c r="J7" s="1">
        <f t="shared" si="6"/>
        <v>-1.2411892901412758E-3</v>
      </c>
      <c r="K7" s="3">
        <f t="shared" si="7"/>
        <v>-4.7027768157072017E-6</v>
      </c>
    </row>
    <row r="8" spans="1:11" x14ac:dyDescent="0.3">
      <c r="A8" s="2">
        <v>0.7</v>
      </c>
      <c r="B8" s="3">
        <f t="shared" si="0"/>
        <v>-1.174383450920881</v>
      </c>
      <c r="E8" s="2">
        <f t="shared" si="1"/>
        <v>0.17500000000000002</v>
      </c>
      <c r="F8" s="1">
        <f t="shared" si="2"/>
        <v>0.17656250000000001</v>
      </c>
      <c r="G8" s="1">
        <f t="shared" si="3"/>
        <v>0.17578125</v>
      </c>
      <c r="H8" s="1">
        <f t="shared" si="4"/>
        <v>1.5624999999999944E-3</v>
      </c>
      <c r="I8" s="1">
        <f t="shared" si="5"/>
        <v>3.7889279685711097E-3</v>
      </c>
      <c r="J8" s="1">
        <f t="shared" si="6"/>
        <v>1.2715460546696145E-3</v>
      </c>
      <c r="K8" s="3">
        <f t="shared" si="7"/>
        <v>4.8177964098639514E-6</v>
      </c>
    </row>
    <row r="9" spans="1:11" x14ac:dyDescent="0.3">
      <c r="A9" s="2">
        <v>0.8</v>
      </c>
      <c r="B9" s="3">
        <f t="shared" si="0"/>
        <v>-1.3370931192343005</v>
      </c>
      <c r="E9" s="2">
        <f t="shared" si="1"/>
        <v>0.17578125</v>
      </c>
      <c r="F9" s="1">
        <f t="shared" si="2"/>
        <v>0.17656250000000001</v>
      </c>
      <c r="G9" s="1">
        <f t="shared" si="3"/>
        <v>0.17617187500000001</v>
      </c>
      <c r="H9" s="1">
        <f t="shared" si="4"/>
        <v>7.812500000000111E-4</v>
      </c>
      <c r="I9" s="1">
        <f t="shared" si="5"/>
        <v>1.2715460546696145E-3</v>
      </c>
      <c r="J9" s="1">
        <f t="shared" si="6"/>
        <v>1.4599308633456154E-5</v>
      </c>
      <c r="K9" s="3">
        <f t="shared" si="7"/>
        <v>1.8563693293775214E-8</v>
      </c>
    </row>
    <row r="10" spans="1:11" x14ac:dyDescent="0.3">
      <c r="A10" s="2">
        <v>0.9</v>
      </c>
      <c r="B10" s="3">
        <f t="shared" si="0"/>
        <v>-1.4883201608281407</v>
      </c>
      <c r="E10" s="2">
        <f t="shared" si="1"/>
        <v>0.17617187500000001</v>
      </c>
      <c r="F10" s="1">
        <f t="shared" si="2"/>
        <v>0.17656250000000001</v>
      </c>
      <c r="G10" s="1">
        <f t="shared" si="3"/>
        <v>0.17636718750000002</v>
      </c>
      <c r="H10" s="1">
        <f t="shared" si="4"/>
        <v>3.9062500000000555E-4</v>
      </c>
      <c r="I10" s="1">
        <f t="shared" si="5"/>
        <v>1.4599308633456154E-5</v>
      </c>
      <c r="J10" s="1">
        <f t="shared" si="6"/>
        <v>-6.1343954176873439E-4</v>
      </c>
      <c r="K10" s="3">
        <f t="shared" si="7"/>
        <v>-8.9557931982476703E-9</v>
      </c>
    </row>
    <row r="11" spans="1:11" ht="15" thickBot="1" x14ac:dyDescent="0.35">
      <c r="A11" s="6">
        <v>1</v>
      </c>
      <c r="B11" s="7">
        <f t="shared" si="0"/>
        <v>-1.6296296296296298</v>
      </c>
      <c r="E11" s="2">
        <f>IF(K10&gt;0,G10,E10)</f>
        <v>0.17617187500000001</v>
      </c>
      <c r="F11" s="1">
        <f>IF(K10&gt;0,F10,G10)</f>
        <v>0.17636718750000002</v>
      </c>
      <c r="G11" s="1">
        <f>(E11+F11)/2</f>
        <v>0.17626953125</v>
      </c>
      <c r="H11" s="1">
        <f>F11-E11</f>
        <v>1.9531250000001665E-4</v>
      </c>
      <c r="I11" s="1">
        <f>2.7^(-E11)-2*SQRT(E11)</f>
        <v>1.4599308633456154E-5</v>
      </c>
      <c r="J11" s="1">
        <f>2.7^(-G11)-2*SQRT(G11)</f>
        <v>-2.9945628144900649E-4</v>
      </c>
      <c r="K11" s="3">
        <f>I11*J11</f>
        <v>-4.3718546751011565E-9</v>
      </c>
    </row>
    <row r="12" spans="1:11" ht="15" thickBot="1" x14ac:dyDescent="0.35">
      <c r="E12" s="6">
        <f>IF(K11&gt;0,G11,E11)</f>
        <v>0.17617187500000001</v>
      </c>
      <c r="F12" s="15">
        <f>IF(K11&gt;0,F11,G11)</f>
        <v>0.17626953125</v>
      </c>
      <c r="G12" s="13">
        <f>(E12+F12)/2</f>
        <v>0.17622070312499999</v>
      </c>
      <c r="H12" s="14">
        <f>F12-E12</f>
        <v>9.7656249999994449E-5</v>
      </c>
      <c r="I12" s="15">
        <f>2.7^(-E12)-2*SQRT(E12)</f>
        <v>1.4599308633456154E-5</v>
      </c>
      <c r="J12" s="15">
        <f>2.7^(-G12)-2*SQRT(G12)</f>
        <v>-1.4243753102305412E-4</v>
      </c>
      <c r="K12" s="7">
        <f>I12*J12</f>
        <v>-2.0794894763930529E-9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P15" sqref="P15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>(A2-1)^2-1/2*2.7^A2</f>
        <v>0.5</v>
      </c>
      <c r="E2" s="2">
        <f>A4</f>
        <v>0.2</v>
      </c>
      <c r="F2" s="1">
        <f>A5</f>
        <v>0.3</v>
      </c>
      <c r="G2" s="1">
        <f>(E2+F2)/2</f>
        <v>0.25</v>
      </c>
      <c r="H2" s="1">
        <f>F2-E2</f>
        <v>9.9999999999999978E-2</v>
      </c>
      <c r="I2" s="1">
        <f>(E2-1)^2-1/2*2.7^E2</f>
        <v>3.0122295266532761E-2</v>
      </c>
      <c r="J2" s="1">
        <f>(G2-1)^2-1/2*2.7^G2</f>
        <v>-7.8430509594351161E-2</v>
      </c>
      <c r="K2" s="3">
        <f>I2*J2</f>
        <v>-2.3625069679056765E-3</v>
      </c>
    </row>
    <row r="3" spans="1:11" x14ac:dyDescent="0.3">
      <c r="A3" s="2">
        <v>0.1</v>
      </c>
      <c r="B3" s="3">
        <f t="shared" ref="B3:B12" si="0">(A3-1)^2-1/2*2.7^A3</f>
        <v>0.25778731238160268</v>
      </c>
      <c r="E3" s="2">
        <f>IF(K2&lt;0,E2,G2)</f>
        <v>0.2</v>
      </c>
      <c r="F3" s="1">
        <f>IF(K2&lt;0,G2,F2)</f>
        <v>0.25</v>
      </c>
      <c r="G3" s="1">
        <f>(E3+F3)/2</f>
        <v>0.22500000000000001</v>
      </c>
      <c r="H3" s="1">
        <f>F3-E3</f>
        <v>4.9999999999999989E-2</v>
      </c>
      <c r="I3" s="1">
        <f>(E3-1)^2-1/2*2.7^E3</f>
        <v>3.0122295266532761E-2</v>
      </c>
      <c r="J3" s="1">
        <f>(G3-1)^2-1/2*2.7^G3</f>
        <v>-2.4586346734089881E-2</v>
      </c>
      <c r="K3" s="3">
        <f>I3*J3</f>
        <v>-7.4059719584960884E-4</v>
      </c>
    </row>
    <row r="4" spans="1:11" x14ac:dyDescent="0.3">
      <c r="A4" s="4">
        <v>0.2</v>
      </c>
      <c r="B4" s="5">
        <f t="shared" si="0"/>
        <v>3.0122295266532761E-2</v>
      </c>
      <c r="E4" s="2">
        <f t="shared" ref="E4:E10" si="1">IF(K3&lt;0,E3,G3)</f>
        <v>0.2</v>
      </c>
      <c r="F4" s="1">
        <f t="shared" ref="F4:F10" si="2">IF(K3&lt;0,G3,F3)</f>
        <v>0.22500000000000001</v>
      </c>
      <c r="G4" s="1">
        <f t="shared" ref="G4:G10" si="3">(E4+F4)/2</f>
        <v>0.21250000000000002</v>
      </c>
      <c r="H4" s="1">
        <f t="shared" ref="H4:H10" si="4">F4-E4</f>
        <v>2.4999999999999994E-2</v>
      </c>
      <c r="I4" s="1">
        <f t="shared" ref="I4:I10" si="5">(E4-1)^2-1/2*2.7^E4</f>
        <v>3.0122295266532761E-2</v>
      </c>
      <c r="J4" s="1">
        <f t="shared" ref="J4:J10" si="6">(G4-1)^2-1/2*2.7^G4</f>
        <v>2.6593179270488765E-3</v>
      </c>
      <c r="K4" s="3">
        <f t="shared" ref="K4:K10" si="7">I4*J4</f>
        <v>8.0104759806150089E-5</v>
      </c>
    </row>
    <row r="5" spans="1:11" x14ac:dyDescent="0.3">
      <c r="A5" s="4">
        <v>0.3</v>
      </c>
      <c r="B5" s="5">
        <f t="shared" si="0"/>
        <v>-0.18356441289881481</v>
      </c>
      <c r="E5" s="2">
        <f t="shared" si="1"/>
        <v>0.21250000000000002</v>
      </c>
      <c r="F5" s="1">
        <f t="shared" si="2"/>
        <v>0.22500000000000001</v>
      </c>
      <c r="G5" s="1">
        <f t="shared" si="3"/>
        <v>0.21875</v>
      </c>
      <c r="H5" s="1">
        <f t="shared" si="4"/>
        <v>1.2499999999999983E-2</v>
      </c>
      <c r="I5" s="1">
        <f t="shared" si="5"/>
        <v>2.6593179270488765E-3</v>
      </c>
      <c r="J5" s="1">
        <f t="shared" si="6"/>
        <v>-1.0990604510656588E-2</v>
      </c>
      <c r="K5" s="3">
        <f t="shared" si="7"/>
        <v>-2.9227511604293309E-5</v>
      </c>
    </row>
    <row r="6" spans="1:11" x14ac:dyDescent="0.3">
      <c r="A6" s="2">
        <v>0.4</v>
      </c>
      <c r="B6" s="3">
        <f t="shared" si="0"/>
        <v>-0.38390162946192474</v>
      </c>
      <c r="E6" s="2">
        <f t="shared" si="1"/>
        <v>0.21250000000000002</v>
      </c>
      <c r="F6" s="1">
        <f t="shared" si="2"/>
        <v>0.21875</v>
      </c>
      <c r="G6" s="1">
        <f t="shared" si="3"/>
        <v>0.21562500000000001</v>
      </c>
      <c r="H6" s="1">
        <f t="shared" si="4"/>
        <v>6.2499999999999778E-3</v>
      </c>
      <c r="I6" s="1">
        <f t="shared" si="5"/>
        <v>2.6593179270488765E-3</v>
      </c>
      <c r="J6" s="1">
        <f t="shared" si="6"/>
        <v>-4.1724251016840297E-3</v>
      </c>
      <c r="K6" s="3">
        <f t="shared" si="7"/>
        <v>-1.1095804872177072E-5</v>
      </c>
    </row>
    <row r="7" spans="1:11" x14ac:dyDescent="0.3">
      <c r="A7" s="2">
        <v>0.5</v>
      </c>
      <c r="B7" s="3">
        <f t="shared" si="0"/>
        <v>-0.57158383625774922</v>
      </c>
      <c r="E7" s="2">
        <f t="shared" si="1"/>
        <v>0.21250000000000002</v>
      </c>
      <c r="F7" s="1">
        <f t="shared" si="2"/>
        <v>0.21562500000000001</v>
      </c>
      <c r="G7" s="1">
        <f t="shared" si="3"/>
        <v>0.21406250000000002</v>
      </c>
      <c r="H7" s="1">
        <f t="shared" si="4"/>
        <v>3.1249999999999889E-3</v>
      </c>
      <c r="I7" s="1">
        <f t="shared" si="5"/>
        <v>2.6593179270488765E-3</v>
      </c>
      <c r="J7" s="1">
        <f t="shared" si="6"/>
        <v>-7.5825019702568941E-4</v>
      </c>
      <c r="K7" s="3">
        <f t="shared" si="7"/>
        <v>-2.0164283421387584E-6</v>
      </c>
    </row>
    <row r="8" spans="1:11" x14ac:dyDescent="0.3">
      <c r="A8" s="2">
        <v>0.6</v>
      </c>
      <c r="B8" s="3">
        <f t="shared" si="0"/>
        <v>-0.74737803664744984</v>
      </c>
      <c r="E8" s="2">
        <f t="shared" si="1"/>
        <v>0.21250000000000002</v>
      </c>
      <c r="F8" s="1">
        <f t="shared" si="2"/>
        <v>0.21406250000000002</v>
      </c>
      <c r="G8" s="1">
        <f t="shared" si="3"/>
        <v>0.21328125000000003</v>
      </c>
      <c r="H8" s="1">
        <f t="shared" si="4"/>
        <v>1.5624999999999944E-3</v>
      </c>
      <c r="I8" s="1">
        <f t="shared" si="5"/>
        <v>2.6593179270488765E-3</v>
      </c>
      <c r="J8" s="1">
        <f t="shared" si="6"/>
        <v>9.5010956812613401E-4</v>
      </c>
      <c r="K8" s="3">
        <f t="shared" si="7"/>
        <v>2.5266434071784941E-6</v>
      </c>
    </row>
    <row r="9" spans="1:11" x14ac:dyDescent="0.3">
      <c r="A9" s="2">
        <v>0.7</v>
      </c>
      <c r="B9" s="3">
        <f t="shared" si="0"/>
        <v>-0.91213132860598578</v>
      </c>
      <c r="E9" s="2">
        <f t="shared" si="1"/>
        <v>0.21328125000000003</v>
      </c>
      <c r="F9" s="1">
        <f t="shared" si="2"/>
        <v>0.21406250000000002</v>
      </c>
      <c r="G9" s="1">
        <f t="shared" si="3"/>
        <v>0.21367187500000001</v>
      </c>
      <c r="H9" s="1">
        <f t="shared" si="4"/>
        <v>7.8124999999998335E-4</v>
      </c>
      <c r="I9" s="1">
        <f t="shared" si="5"/>
        <v>9.5010956812613401E-4</v>
      </c>
      <c r="J9" s="1">
        <f t="shared" si="6"/>
        <v>9.5823629377544961E-5</v>
      </c>
      <c r="K9" s="3">
        <f t="shared" si="7"/>
        <v>9.1042947124177965E-8</v>
      </c>
    </row>
    <row r="10" spans="1:11" x14ac:dyDescent="0.3">
      <c r="A10" s="2">
        <v>0.8</v>
      </c>
      <c r="B10" s="3">
        <f t="shared" si="0"/>
        <v>-1.0667792686322135</v>
      </c>
      <c r="E10" s="2">
        <f t="shared" si="1"/>
        <v>0.21367187500000001</v>
      </c>
      <c r="F10" s="1">
        <f t="shared" si="2"/>
        <v>0.21406250000000002</v>
      </c>
      <c r="G10" s="1">
        <f t="shared" si="3"/>
        <v>0.2138671875</v>
      </c>
      <c r="H10" s="1">
        <f t="shared" si="4"/>
        <v>3.9062500000000555E-4</v>
      </c>
      <c r="I10" s="1">
        <f t="shared" si="5"/>
        <v>9.5823629377544961E-5</v>
      </c>
      <c r="J10" s="1">
        <f t="shared" si="6"/>
        <v>-3.3123979561044958E-4</v>
      </c>
      <c r="K10" s="3">
        <f t="shared" si="7"/>
        <v>-3.1740599409669464E-8</v>
      </c>
    </row>
    <row r="11" spans="1:11" x14ac:dyDescent="0.3">
      <c r="A11" s="2">
        <v>0.9</v>
      </c>
      <c r="B11" s="3">
        <f t="shared" si="0"/>
        <v>-1.2123551090634377</v>
      </c>
      <c r="E11" s="2">
        <f>IF(K10&lt;0,E10,G10)</f>
        <v>0.21367187500000001</v>
      </c>
      <c r="F11" s="1">
        <f>IF(K10&lt;0,G10,F10)</f>
        <v>0.2138671875</v>
      </c>
      <c r="G11" s="1">
        <f>(E11+F11)/2</f>
        <v>0.21376953125000001</v>
      </c>
      <c r="H11" s="1">
        <f>F11-E11</f>
        <v>1.953124999999889E-4</v>
      </c>
      <c r="I11" s="1">
        <f>(E11-1)^2-1/2*2.7^E11</f>
        <v>9.5823629377544961E-5</v>
      </c>
      <c r="J11" s="1">
        <f>(G11-1)^2-1/2*2.7^G11</f>
        <v>-1.1771471134525147E-4</v>
      </c>
      <c r="K11" s="3">
        <f>I11*J11</f>
        <v>-1.1279850872232064E-8</v>
      </c>
    </row>
    <row r="12" spans="1:11" ht="15" thickBot="1" x14ac:dyDescent="0.35">
      <c r="A12" s="6">
        <v>1</v>
      </c>
      <c r="B12" s="7">
        <f t="shared" si="0"/>
        <v>-1.35</v>
      </c>
      <c r="E12" s="6">
        <f t="shared" ref="E12" si="8">IF(K11&lt;0,E11,G11)</f>
        <v>0.21367187500000001</v>
      </c>
      <c r="F12" s="15">
        <f t="shared" ref="F12" si="9">IF(K11&lt;0,G11,F11)</f>
        <v>0.21376953125000001</v>
      </c>
      <c r="G12" s="13">
        <f t="shared" ref="G12" si="10">(E12+F12)/2</f>
        <v>0.21372070312500002</v>
      </c>
      <c r="H12" s="14">
        <f t="shared" ref="H12" si="11">F12-E12</f>
        <v>9.7656249999994449E-5</v>
      </c>
      <c r="I12" s="15">
        <f t="shared" ref="I12" si="12">(E12-1)^2-1/2*2.7^E12</f>
        <v>9.5823629377544961E-5</v>
      </c>
      <c r="J12" s="15">
        <f t="shared" ref="J12" si="13">(G12-1)^2-1/2*2.7^G12</f>
        <v>-1.0947198076372011E-5</v>
      </c>
      <c r="K12" s="7">
        <f t="shared" ref="K12" si="14">I12*J12</f>
        <v>-1.0490002511928448E-9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2" sqref="B2"/>
    </sheetView>
  </sheetViews>
  <sheetFormatPr defaultRowHeight="14.4" x14ac:dyDescent="0.3"/>
  <sheetData>
    <row r="1" spans="1:11" x14ac:dyDescent="0.3">
      <c r="A1" s="2" t="s">
        <v>0</v>
      </c>
      <c r="B1" s="3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>A2^4+2*A2^3-A2-1</f>
        <v>-1</v>
      </c>
      <c r="E2" s="2">
        <f>A3</f>
        <v>0.5</v>
      </c>
      <c r="F2" s="1">
        <f>A4</f>
        <v>1</v>
      </c>
      <c r="G2" s="1">
        <f>(E2+F2)/2</f>
        <v>0.75</v>
      </c>
      <c r="H2" s="1">
        <f>F2-E2</f>
        <v>0.5</v>
      </c>
      <c r="I2" s="1">
        <f>E2^4+2*E2^3-E2-1</f>
        <v>-1.1875</v>
      </c>
      <c r="J2" s="1">
        <f>G2^4+2*G2^3-G2-1</f>
        <v>-0.58984375</v>
      </c>
      <c r="K2" s="3">
        <f>I2*J2</f>
        <v>0.700439453125</v>
      </c>
    </row>
    <row r="3" spans="1:11" x14ac:dyDescent="0.3">
      <c r="A3" s="4">
        <v>0.5</v>
      </c>
      <c r="B3" s="5">
        <f t="shared" ref="B3:B12" si="0">A3^4+2*A3^3-A3-1</f>
        <v>-1.1875</v>
      </c>
      <c r="E3" s="2">
        <f>IF(K2&gt;0,G2,E2)</f>
        <v>0.75</v>
      </c>
      <c r="F3" s="1">
        <f>IF(K2&gt;0,F2,G2)</f>
        <v>1</v>
      </c>
      <c r="G3" s="1">
        <f>(E3+F3)/2</f>
        <v>0.875</v>
      </c>
      <c r="H3" s="1">
        <f>F3-E3</f>
        <v>0.25</v>
      </c>
      <c r="I3" s="1">
        <f t="shared" ref="I3:I15" si="1">E3^4+2*E3^3-E3-1</f>
        <v>-0.58984375</v>
      </c>
      <c r="J3" s="1">
        <f>G3^4+2*G3^3-G3-1</f>
        <v>5.1025390625E-2</v>
      </c>
      <c r="K3" s="3">
        <f>I3*J3</f>
        <v>-3.0097007751464844E-2</v>
      </c>
    </row>
    <row r="4" spans="1:11" x14ac:dyDescent="0.3">
      <c r="A4" s="4">
        <v>1</v>
      </c>
      <c r="B4" s="5">
        <f t="shared" si="0"/>
        <v>1</v>
      </c>
      <c r="E4" s="2">
        <f t="shared" ref="E4:E15" si="2">IF(K3&gt;0,G3,E3)</f>
        <v>0.75</v>
      </c>
      <c r="F4" s="1">
        <f t="shared" ref="F4:F15" si="3">IF(K3&gt;0,F3,G3)</f>
        <v>0.875</v>
      </c>
      <c r="G4" s="1">
        <f t="shared" ref="G4:G15" si="4">(E4+F4)/2</f>
        <v>0.8125</v>
      </c>
      <c r="H4" s="1">
        <f t="shared" ref="H4:H15" si="5">F4-E4</f>
        <v>0.125</v>
      </c>
      <c r="I4" s="1">
        <f t="shared" si="1"/>
        <v>-0.58984375</v>
      </c>
      <c r="J4" s="1">
        <f t="shared" ref="J4:J15" si="6">G4^4+2*G4^3-G4-1</f>
        <v>-0.3039398193359375</v>
      </c>
      <c r="K4" s="3">
        <f t="shared" ref="K4:K15" si="7">I4*J4</f>
        <v>0.17927700281143188</v>
      </c>
    </row>
    <row r="5" spans="1:11" x14ac:dyDescent="0.3">
      <c r="A5" s="2">
        <v>1.5</v>
      </c>
      <c r="B5" s="3">
        <f t="shared" si="0"/>
        <v>9.3125</v>
      </c>
      <c r="E5" s="2">
        <f t="shared" si="2"/>
        <v>0.8125</v>
      </c>
      <c r="F5" s="1">
        <f t="shared" si="3"/>
        <v>0.875</v>
      </c>
      <c r="G5" s="1">
        <f t="shared" si="4"/>
        <v>0.84375</v>
      </c>
      <c r="H5" s="1">
        <f t="shared" si="5"/>
        <v>6.25E-2</v>
      </c>
      <c r="I5" s="1">
        <f t="shared" si="1"/>
        <v>-0.3039398193359375</v>
      </c>
      <c r="J5" s="1">
        <f t="shared" si="6"/>
        <v>-0.13557338714599609</v>
      </c>
      <c r="K5" s="3">
        <f t="shared" si="7"/>
        <v>4.1206150795915164E-2</v>
      </c>
    </row>
    <row r="6" spans="1:11" x14ac:dyDescent="0.3">
      <c r="A6" s="2">
        <v>2</v>
      </c>
      <c r="B6" s="3">
        <f t="shared" si="0"/>
        <v>29</v>
      </c>
      <c r="E6" s="2">
        <f t="shared" si="2"/>
        <v>0.84375</v>
      </c>
      <c r="F6" s="1">
        <f t="shared" si="3"/>
        <v>0.875</v>
      </c>
      <c r="G6" s="1">
        <f t="shared" si="4"/>
        <v>0.859375</v>
      </c>
      <c r="H6" s="1">
        <f t="shared" si="5"/>
        <v>3.125E-2</v>
      </c>
      <c r="I6" s="1">
        <f t="shared" si="1"/>
        <v>-0.13557338714599609</v>
      </c>
      <c r="J6" s="1">
        <f t="shared" si="6"/>
        <v>-4.4614732265472412E-2</v>
      </c>
      <c r="K6" s="3">
        <f t="shared" si="7"/>
        <v>6.0485703698418547E-3</v>
      </c>
    </row>
    <row r="7" spans="1:11" x14ac:dyDescent="0.3">
      <c r="A7" s="2">
        <v>2.5</v>
      </c>
      <c r="B7" s="3">
        <f t="shared" si="0"/>
        <v>66.8125</v>
      </c>
      <c r="E7" s="2">
        <f t="shared" si="2"/>
        <v>0.859375</v>
      </c>
      <c r="F7" s="1">
        <f t="shared" si="3"/>
        <v>0.875</v>
      </c>
      <c r="G7" s="1">
        <f t="shared" si="4"/>
        <v>0.8671875</v>
      </c>
      <c r="H7" s="1">
        <f t="shared" si="5"/>
        <v>1.5625E-2</v>
      </c>
      <c r="I7" s="1">
        <f t="shared" si="1"/>
        <v>-4.4614732265472412E-2</v>
      </c>
      <c r="J7" s="1">
        <f t="shared" si="6"/>
        <v>2.6123560965061188E-3</v>
      </c>
      <c r="K7" s="3">
        <f t="shared" si="7"/>
        <v>-1.165495678276951E-4</v>
      </c>
    </row>
    <row r="8" spans="1:11" x14ac:dyDescent="0.3">
      <c r="A8" s="2">
        <v>3</v>
      </c>
      <c r="B8" s="3">
        <f t="shared" si="0"/>
        <v>131</v>
      </c>
      <c r="E8" s="2">
        <f t="shared" si="2"/>
        <v>0.859375</v>
      </c>
      <c r="F8" s="1">
        <f t="shared" si="3"/>
        <v>0.8671875</v>
      </c>
      <c r="G8" s="1">
        <f t="shared" si="4"/>
        <v>0.86328125</v>
      </c>
      <c r="H8" s="1">
        <f t="shared" si="5"/>
        <v>7.8125E-3</v>
      </c>
      <c r="I8" s="1">
        <f t="shared" si="1"/>
        <v>-4.4614732265472412E-2</v>
      </c>
      <c r="J8" s="1">
        <f t="shared" si="6"/>
        <v>-2.114845416508615E-2</v>
      </c>
      <c r="K8" s="3">
        <f t="shared" si="7"/>
        <v>9.4353262040393349E-4</v>
      </c>
    </row>
    <row r="9" spans="1:11" x14ac:dyDescent="0.3">
      <c r="A9" s="2">
        <v>3.5</v>
      </c>
      <c r="B9" s="3">
        <f t="shared" si="0"/>
        <v>231.3125</v>
      </c>
      <c r="E9" s="2">
        <f t="shared" si="2"/>
        <v>0.86328125</v>
      </c>
      <c r="F9" s="1">
        <f t="shared" si="3"/>
        <v>0.8671875</v>
      </c>
      <c r="G9" s="1">
        <f t="shared" si="4"/>
        <v>0.865234375</v>
      </c>
      <c r="H9" s="1">
        <f t="shared" si="5"/>
        <v>3.90625E-3</v>
      </c>
      <c r="I9" s="1">
        <f t="shared" si="1"/>
        <v>-2.114845416508615E-2</v>
      </c>
      <c r="J9" s="1">
        <f t="shared" si="6"/>
        <v>-9.3049874849384651E-3</v>
      </c>
      <c r="K9" s="3">
        <f t="shared" si="7"/>
        <v>1.9678610133192138E-4</v>
      </c>
    </row>
    <row r="10" spans="1:11" x14ac:dyDescent="0.3">
      <c r="A10" s="2">
        <v>4</v>
      </c>
      <c r="B10" s="3">
        <f t="shared" si="0"/>
        <v>379</v>
      </c>
      <c r="E10" s="2">
        <f t="shared" si="2"/>
        <v>0.865234375</v>
      </c>
      <c r="F10" s="1">
        <f t="shared" si="3"/>
        <v>0.8671875</v>
      </c>
      <c r="G10" s="1">
        <f t="shared" si="4"/>
        <v>0.8662109375</v>
      </c>
      <c r="H10" s="1">
        <f t="shared" si="5"/>
        <v>1.953125E-3</v>
      </c>
      <c r="I10" s="1">
        <f t="shared" si="1"/>
        <v>-9.3049874849384651E-3</v>
      </c>
      <c r="J10" s="1">
        <f t="shared" si="6"/>
        <v>-3.3555655672898865E-3</v>
      </c>
      <c r="K10" s="3">
        <f t="shared" si="7"/>
        <v>3.1223495608522838E-5</v>
      </c>
    </row>
    <row r="11" spans="1:11" x14ac:dyDescent="0.3">
      <c r="A11" s="2">
        <v>4.5</v>
      </c>
      <c r="B11" s="3">
        <f t="shared" si="0"/>
        <v>586.8125</v>
      </c>
      <c r="E11" s="2">
        <f t="shared" si="2"/>
        <v>0.8662109375</v>
      </c>
      <c r="F11" s="1">
        <f t="shared" si="3"/>
        <v>0.8671875</v>
      </c>
      <c r="G11" s="1">
        <f t="shared" si="4"/>
        <v>0.86669921875</v>
      </c>
      <c r="H11" s="1">
        <f t="shared" si="5"/>
        <v>9.765625E-4</v>
      </c>
      <c r="I11" s="1">
        <f t="shared" si="1"/>
        <v>-3.3555655672898865E-3</v>
      </c>
      <c r="J11" s="1">
        <f t="shared" si="6"/>
        <v>-3.7391911240547415E-4</v>
      </c>
      <c r="K11" s="3">
        <f t="shared" si="7"/>
        <v>1.2547100985394056E-6</v>
      </c>
    </row>
    <row r="12" spans="1:11" ht="15" thickBot="1" x14ac:dyDescent="0.35">
      <c r="A12" s="6">
        <v>5</v>
      </c>
      <c r="B12" s="7">
        <f t="shared" si="0"/>
        <v>869</v>
      </c>
      <c r="E12" s="2">
        <f t="shared" si="2"/>
        <v>0.86669921875</v>
      </c>
      <c r="F12" s="1">
        <f t="shared" si="3"/>
        <v>0.8671875</v>
      </c>
      <c r="G12" s="1">
        <f t="shared" si="4"/>
        <v>0.866943359375</v>
      </c>
      <c r="H12" s="1">
        <f t="shared" si="5"/>
        <v>4.8828125E-4</v>
      </c>
      <c r="I12" s="1">
        <f t="shared" si="1"/>
        <v>-3.7391911240547415E-4</v>
      </c>
      <c r="J12" s="1">
        <f t="shared" si="6"/>
        <v>1.1186396591291725E-3</v>
      </c>
      <c r="K12" s="3">
        <f t="shared" si="7"/>
        <v>-4.1828074844314236E-7</v>
      </c>
    </row>
    <row r="13" spans="1:11" x14ac:dyDescent="0.3">
      <c r="E13" s="2">
        <f t="shared" si="2"/>
        <v>0.86669921875</v>
      </c>
      <c r="F13" s="1">
        <f t="shared" si="3"/>
        <v>0.866943359375</v>
      </c>
      <c r="G13" s="1">
        <f t="shared" si="4"/>
        <v>0.8668212890625</v>
      </c>
      <c r="H13" s="1">
        <f t="shared" si="5"/>
        <v>2.44140625E-4</v>
      </c>
      <c r="I13" s="1">
        <f t="shared" si="1"/>
        <v>-3.7391911240547415E-4</v>
      </c>
      <c r="J13" s="1">
        <f t="shared" si="6"/>
        <v>3.7221559496836143E-4</v>
      </c>
      <c r="K13" s="3">
        <f t="shared" si="7"/>
        <v>-1.3917852489404518E-7</v>
      </c>
    </row>
    <row r="14" spans="1:11" x14ac:dyDescent="0.3">
      <c r="E14" s="2">
        <f t="shared" si="2"/>
        <v>0.86669921875</v>
      </c>
      <c r="F14" s="1">
        <f t="shared" si="3"/>
        <v>0.8668212890625</v>
      </c>
      <c r="G14" s="1">
        <f t="shared" si="4"/>
        <v>0.86676025390625</v>
      </c>
      <c r="H14" s="1">
        <f t="shared" si="5"/>
        <v>1.220703125E-4</v>
      </c>
      <c r="I14" s="1">
        <f t="shared" si="1"/>
        <v>-3.7391911240547415E-4</v>
      </c>
      <c r="J14" s="1">
        <f t="shared" si="6"/>
        <v>-8.8792458763364834E-7</v>
      </c>
      <c r="K14" s="3">
        <f t="shared" si="7"/>
        <v>3.3201197369097043E-10</v>
      </c>
    </row>
    <row r="15" spans="1:11" ht="15" thickBot="1" x14ac:dyDescent="0.35">
      <c r="E15" s="11">
        <f t="shared" si="2"/>
        <v>0.86676025390625</v>
      </c>
      <c r="F15" s="12">
        <f t="shared" si="3"/>
        <v>0.8668212890625</v>
      </c>
      <c r="G15" s="13">
        <f t="shared" si="4"/>
        <v>0.866790771484375</v>
      </c>
      <c r="H15" s="14">
        <f t="shared" si="5"/>
        <v>6.103515625E-5</v>
      </c>
      <c r="I15" s="15">
        <f t="shared" si="1"/>
        <v>-8.8792458763364834E-7</v>
      </c>
      <c r="J15" s="15">
        <f t="shared" si="6"/>
        <v>1.856547932570507E-4</v>
      </c>
      <c r="K15" s="7">
        <f t="shared" si="7"/>
        <v>-1.6484745574497697E-10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12" sqref="G12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0.1</v>
      </c>
      <c r="B2" s="3">
        <f>2-A2-LOG10(A2)</f>
        <v>2.9</v>
      </c>
      <c r="E2" s="2">
        <f>A18</f>
        <v>1.7</v>
      </c>
      <c r="F2" s="1">
        <f>A19</f>
        <v>1.8</v>
      </c>
      <c r="G2" s="1">
        <f>(E2+F2)/2</f>
        <v>1.75</v>
      </c>
      <c r="H2" s="1">
        <f>F2-E2</f>
        <v>0.10000000000000009</v>
      </c>
      <c r="I2" s="1">
        <f>2-E2-LOG10(E2)</f>
        <v>6.9551078621726131E-2</v>
      </c>
      <c r="J2" s="1">
        <f>2-G2-LOG10(G2)</f>
        <v>6.9619513137055555E-3</v>
      </c>
      <c r="K2" s="3">
        <f>I2*J2</f>
        <v>4.8421122318016463E-4</v>
      </c>
    </row>
    <row r="3" spans="1:11" x14ac:dyDescent="0.3">
      <c r="A3" s="2">
        <v>0.2</v>
      </c>
      <c r="B3" s="3">
        <f t="shared" ref="B3:B21" si="0">2-A3-LOG10(A3)</f>
        <v>2.4989700043360186</v>
      </c>
      <c r="E3" s="2">
        <f>IF(K2&gt;0,G2,E2)</f>
        <v>1.75</v>
      </c>
      <c r="F3" s="1">
        <f>IF(K2&gt;0,F2,G2)</f>
        <v>1.8</v>
      </c>
      <c r="G3" s="1">
        <f>(E3+F3)/2</f>
        <v>1.7749999999999999</v>
      </c>
      <c r="H3" s="1">
        <f>F3-E3</f>
        <v>5.0000000000000044E-2</v>
      </c>
      <c r="I3" s="1">
        <f>2-E3-LOG10(E3)</f>
        <v>6.9619513137055555E-3</v>
      </c>
      <c r="J3" s="1">
        <f>2-G3-LOG10(G3)</f>
        <v>-2.4198357391112785E-2</v>
      </c>
      <c r="K3" s="3">
        <f>I3*J3</f>
        <v>-1.684677860285742E-4</v>
      </c>
    </row>
    <row r="4" spans="1:11" x14ac:dyDescent="0.3">
      <c r="A4" s="2">
        <v>0.3</v>
      </c>
      <c r="B4" s="3">
        <f t="shared" si="0"/>
        <v>2.2228787452803376</v>
      </c>
      <c r="E4" s="2">
        <f t="shared" ref="E4:E10" si="1">IF(K3&gt;0,G3,E3)</f>
        <v>1.75</v>
      </c>
      <c r="F4" s="1">
        <f t="shared" ref="F4:F10" si="2">IF(K3&gt;0,F3,G3)</f>
        <v>1.7749999999999999</v>
      </c>
      <c r="G4" s="1">
        <f t="shared" ref="G4:G10" si="3">(E4+F4)/2</f>
        <v>1.7625</v>
      </c>
      <c r="H4" s="1">
        <f t="shared" ref="H4:H10" si="4">F4-E4</f>
        <v>2.4999999999999911E-2</v>
      </c>
      <c r="I4" s="1">
        <f t="shared" ref="I4:I10" si="5">2-E4-LOG10(E4)</f>
        <v>6.9619513137055555E-3</v>
      </c>
      <c r="J4" s="1">
        <f t="shared" ref="J4:J10" si="6">2-G4-LOG10(G4)</f>
        <v>-8.6291256634362656E-3</v>
      </c>
      <c r="K4" s="3">
        <f t="shared" ref="K4:K10" si="7">I4*J4</f>
        <v>-6.007555274869043E-5</v>
      </c>
    </row>
    <row r="5" spans="1:11" x14ac:dyDescent="0.3">
      <c r="A5" s="2">
        <v>0.4</v>
      </c>
      <c r="B5" s="3">
        <f t="shared" si="0"/>
        <v>1.9979400086720376</v>
      </c>
      <c r="E5" s="2">
        <f t="shared" si="1"/>
        <v>1.75</v>
      </c>
      <c r="F5" s="1">
        <f t="shared" si="2"/>
        <v>1.7625</v>
      </c>
      <c r="G5" s="1">
        <f t="shared" si="3"/>
        <v>1.7562500000000001</v>
      </c>
      <c r="H5" s="1">
        <f t="shared" si="4"/>
        <v>1.2499999999999956E-2</v>
      </c>
      <c r="I5" s="1">
        <f t="shared" si="5"/>
        <v>6.9619513137055555E-3</v>
      </c>
      <c r="J5" s="1">
        <f t="shared" si="6"/>
        <v>-8.3633724915521679E-4</v>
      </c>
      <c r="K5" s="3">
        <f t="shared" si="7"/>
        <v>-5.8225392104570517E-6</v>
      </c>
    </row>
    <row r="6" spans="1:11" x14ac:dyDescent="0.3">
      <c r="A6" s="2">
        <v>0.5</v>
      </c>
      <c r="B6" s="3">
        <f t="shared" si="0"/>
        <v>1.8010299956639813</v>
      </c>
      <c r="E6" s="2">
        <f t="shared" si="1"/>
        <v>1.75</v>
      </c>
      <c r="F6" s="1">
        <f t="shared" si="2"/>
        <v>1.7562500000000001</v>
      </c>
      <c r="G6" s="1">
        <f t="shared" si="3"/>
        <v>1.753125</v>
      </c>
      <c r="H6" s="1">
        <f t="shared" si="4"/>
        <v>6.2500000000000888E-3</v>
      </c>
      <c r="I6" s="1">
        <f t="shared" si="5"/>
        <v>6.9619513137055555E-3</v>
      </c>
      <c r="J6" s="1">
        <f t="shared" si="6"/>
        <v>3.0621170637445128E-3</v>
      </c>
      <c r="K6" s="3">
        <f t="shared" si="7"/>
        <v>2.1318309914656307E-5</v>
      </c>
    </row>
    <row r="7" spans="1:11" x14ac:dyDescent="0.3">
      <c r="A7" s="2">
        <v>0.6</v>
      </c>
      <c r="B7" s="3">
        <f t="shared" si="0"/>
        <v>1.6218487496163563</v>
      </c>
      <c r="E7" s="2">
        <f t="shared" si="1"/>
        <v>1.753125</v>
      </c>
      <c r="F7" s="1">
        <f t="shared" si="2"/>
        <v>1.7562500000000001</v>
      </c>
      <c r="G7" s="1">
        <f t="shared" si="3"/>
        <v>1.7546875000000002</v>
      </c>
      <c r="H7" s="1">
        <f t="shared" si="4"/>
        <v>3.1250000000000444E-3</v>
      </c>
      <c r="I7" s="1">
        <f t="shared" si="5"/>
        <v>3.0621170637445128E-3</v>
      </c>
      <c r="J7" s="1">
        <f t="shared" si="6"/>
        <v>1.1127177224291573E-3</v>
      </c>
      <c r="K7" s="3">
        <f t="shared" si="7"/>
        <v>3.4072719249812531E-6</v>
      </c>
    </row>
    <row r="8" spans="1:11" x14ac:dyDescent="0.3">
      <c r="A8" s="2">
        <v>0.7</v>
      </c>
      <c r="B8" s="3">
        <f t="shared" si="0"/>
        <v>1.4549019599857433</v>
      </c>
      <c r="E8" s="2">
        <f t="shared" si="1"/>
        <v>1.7546875000000002</v>
      </c>
      <c r="F8" s="1">
        <f t="shared" si="2"/>
        <v>1.7562500000000001</v>
      </c>
      <c r="G8" s="1">
        <f t="shared" si="3"/>
        <v>1.7554687500000001</v>
      </c>
      <c r="H8" s="1">
        <f t="shared" si="4"/>
        <v>1.5624999999999112E-3</v>
      </c>
      <c r="I8" s="1">
        <f t="shared" si="5"/>
        <v>1.1127177224291573E-3</v>
      </c>
      <c r="J8" s="1">
        <f t="shared" si="6"/>
        <v>1.3814722873928265E-4</v>
      </c>
      <c r="K8" s="3">
        <f t="shared" si="7"/>
        <v>1.5371886972267441E-7</v>
      </c>
    </row>
    <row r="9" spans="1:11" x14ac:dyDescent="0.3">
      <c r="A9" s="2">
        <v>0.8</v>
      </c>
      <c r="B9" s="3">
        <f t="shared" si="0"/>
        <v>1.2969100130080564</v>
      </c>
      <c r="E9" s="2">
        <f t="shared" si="1"/>
        <v>1.7554687500000001</v>
      </c>
      <c r="F9" s="1">
        <f t="shared" si="2"/>
        <v>1.7562500000000001</v>
      </c>
      <c r="G9" s="1">
        <f t="shared" si="3"/>
        <v>1.755859375</v>
      </c>
      <c r="H9" s="1">
        <f t="shared" si="4"/>
        <v>7.8124999999995559E-4</v>
      </c>
      <c r="I9" s="1">
        <f t="shared" si="5"/>
        <v>1.3814722873928265E-4</v>
      </c>
      <c r="J9" s="1">
        <f t="shared" si="6"/>
        <v>-3.4910575739802163E-4</v>
      </c>
      <c r="K9" s="3">
        <f t="shared" si="7"/>
        <v>-4.8227992921465012E-8</v>
      </c>
    </row>
    <row r="10" spans="1:11" x14ac:dyDescent="0.3">
      <c r="A10" s="2">
        <v>0.9</v>
      </c>
      <c r="B10" s="3">
        <f t="shared" si="0"/>
        <v>1.1457574905606751</v>
      </c>
      <c r="E10" s="2">
        <f t="shared" si="1"/>
        <v>1.7554687500000001</v>
      </c>
      <c r="F10" s="1">
        <f t="shared" si="2"/>
        <v>1.755859375</v>
      </c>
      <c r="G10" s="1">
        <f t="shared" si="3"/>
        <v>1.7556640625000002</v>
      </c>
      <c r="H10" s="1">
        <f t="shared" si="4"/>
        <v>3.9062499999986677E-4</v>
      </c>
      <c r="I10" s="1">
        <f t="shared" si="5"/>
        <v>1.3814722873928265E-4</v>
      </c>
      <c r="J10" s="1">
        <f t="shared" si="6"/>
        <v>-1.0548195172482844E-4</v>
      </c>
      <c r="K10" s="3">
        <f t="shared" si="7"/>
        <v>-1.4572039312795845E-8</v>
      </c>
    </row>
    <row r="11" spans="1:11" x14ac:dyDescent="0.3">
      <c r="A11" s="2">
        <v>1</v>
      </c>
      <c r="B11" s="3">
        <f t="shared" si="0"/>
        <v>1</v>
      </c>
      <c r="E11" s="2">
        <f>IF(K10&gt;0,G10,E10)</f>
        <v>1.7554687500000001</v>
      </c>
      <c r="F11" s="1">
        <f>IF(K10&gt;0,F10,G10)</f>
        <v>1.7556640625000002</v>
      </c>
      <c r="G11" s="1">
        <f>(E11+F11)/2</f>
        <v>1.7555664062500003</v>
      </c>
      <c r="H11" s="1">
        <f>F11-E11</f>
        <v>1.9531250000004441E-4</v>
      </c>
      <c r="I11" s="1">
        <f>2-E11-LOG10(E11)</f>
        <v>1.3814722873928265E-4</v>
      </c>
      <c r="J11" s="1">
        <f>2-G11-LOG10(G11)</f>
        <v>1.6331966583515989E-5</v>
      </c>
      <c r="K11" s="3">
        <f>I11*J11</f>
        <v>2.2562159233753038E-9</v>
      </c>
    </row>
    <row r="12" spans="1:11" ht="15" thickBot="1" x14ac:dyDescent="0.35">
      <c r="A12" s="2">
        <v>1.1000000000000001</v>
      </c>
      <c r="B12" s="3">
        <f t="shared" si="0"/>
        <v>0.85860731484177488</v>
      </c>
      <c r="E12" s="6">
        <f t="shared" ref="E12" si="8">IF(K11&gt;0,G11,E11)</f>
        <v>1.7555664062500003</v>
      </c>
      <c r="F12" s="15">
        <f t="shared" ref="F12" si="9">IF(K11&gt;0,F11,G11)</f>
        <v>1.7556640625000002</v>
      </c>
      <c r="G12" s="13">
        <f t="shared" ref="G12" si="10">(E12+F12)/2</f>
        <v>1.7556152343750002</v>
      </c>
      <c r="H12" s="14">
        <f t="shared" ref="H12" si="11">F12-E12</f>
        <v>9.7656249999911182E-5</v>
      </c>
      <c r="I12" s="15">
        <f t="shared" ref="I12" si="12">2-E12-LOG10(E12)</f>
        <v>1.6331966583515989E-5</v>
      </c>
      <c r="J12" s="15">
        <f t="shared" ref="J12" si="13">2-G12-LOG10(G12)</f>
        <v>-4.4575160542209558E-5</v>
      </c>
      <c r="K12" s="7">
        <f t="shared" ref="K12" si="14">I12*J12</f>
        <v>-7.2800003243022696E-10</v>
      </c>
    </row>
    <row r="13" spans="1:11" x14ac:dyDescent="0.3">
      <c r="A13" s="2">
        <v>1.2</v>
      </c>
      <c r="B13" s="3">
        <f t="shared" si="0"/>
        <v>0.72081875395237527</v>
      </c>
    </row>
    <row r="14" spans="1:11" x14ac:dyDescent="0.3">
      <c r="A14" s="2">
        <v>1.3</v>
      </c>
      <c r="B14" s="3">
        <f t="shared" si="0"/>
        <v>0.58605664769316312</v>
      </c>
    </row>
    <row r="15" spans="1:11" x14ac:dyDescent="0.3">
      <c r="A15" s="2">
        <v>1.4</v>
      </c>
      <c r="B15" s="3">
        <f t="shared" si="0"/>
        <v>0.45387196432176208</v>
      </c>
    </row>
    <row r="16" spans="1:11" x14ac:dyDescent="0.3">
      <c r="A16" s="2">
        <v>1.5</v>
      </c>
      <c r="B16" s="3">
        <f t="shared" si="0"/>
        <v>0.32390874094431876</v>
      </c>
    </row>
    <row r="17" spans="1:2" x14ac:dyDescent="0.3">
      <c r="A17" s="2">
        <v>1.6</v>
      </c>
      <c r="B17" s="3">
        <f t="shared" si="0"/>
        <v>0.19588001734407512</v>
      </c>
    </row>
    <row r="18" spans="1:2" x14ac:dyDescent="0.3">
      <c r="A18" s="4">
        <v>1.7</v>
      </c>
      <c r="B18" s="5">
        <f t="shared" si="0"/>
        <v>6.9551078621726131E-2</v>
      </c>
    </row>
    <row r="19" spans="1:2" x14ac:dyDescent="0.3">
      <c r="A19" s="4">
        <v>1.8</v>
      </c>
      <c r="B19" s="5">
        <f t="shared" si="0"/>
        <v>-5.5272505103306113E-2</v>
      </c>
    </row>
    <row r="20" spans="1:2" x14ac:dyDescent="0.3">
      <c r="A20" s="2">
        <v>1.9</v>
      </c>
      <c r="B20" s="3">
        <f t="shared" si="0"/>
        <v>-0.17875360095282883</v>
      </c>
    </row>
    <row r="21" spans="1:2" ht="15" thickBot="1" x14ac:dyDescent="0.35">
      <c r="A21" s="6">
        <v>2</v>
      </c>
      <c r="B21" s="7">
        <f t="shared" si="0"/>
        <v>-0.3010299956639812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L16" sqref="L16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4">
        <v>0</v>
      </c>
      <c r="B2" s="5">
        <f>2.7^A2-2*(1-A2^2)</f>
        <v>-1</v>
      </c>
      <c r="E2" s="2">
        <f>A2</f>
        <v>0</v>
      </c>
      <c r="F2" s="1">
        <f>A3</f>
        <v>0.5</v>
      </c>
      <c r="G2" s="1">
        <f>(E2+F2)/2</f>
        <v>0.25</v>
      </c>
      <c r="H2" s="1">
        <f>F2-E2</f>
        <v>0.5</v>
      </c>
      <c r="I2" s="1">
        <f>2.7^E2-2*(1-E2^2)</f>
        <v>-1</v>
      </c>
      <c r="J2" s="1">
        <f>2.7^G2-2*(1-G2^2)</f>
        <v>-0.59313898081129768</v>
      </c>
      <c r="K2" s="3">
        <f>I2*J2</f>
        <v>0.59313898081129768</v>
      </c>
    </row>
    <row r="3" spans="1:11" x14ac:dyDescent="0.3">
      <c r="A3" s="4">
        <v>0.5</v>
      </c>
      <c r="B3" s="5">
        <f t="shared" ref="B3:B12" si="0">2.7^A3-2*(1-A3^2)</f>
        <v>0.14316767251549845</v>
      </c>
      <c r="E3" s="2">
        <f>IF(K2&gt;0,G2,E2)</f>
        <v>0.25</v>
      </c>
      <c r="F3" s="1">
        <f>IF(K2&gt;0,F2,G2)</f>
        <v>0.5</v>
      </c>
      <c r="G3" s="1">
        <f>(E3+F3)/2</f>
        <v>0.375</v>
      </c>
      <c r="H3" s="1">
        <f>F3-E3</f>
        <v>0.25</v>
      </c>
      <c r="I3" s="1">
        <f>2.7^E3-2*(1-E3^2)</f>
        <v>-0.59313898081129768</v>
      </c>
      <c r="J3" s="1">
        <f>2.7^G3-2*(1-G3^2)</f>
        <v>-0.26743591015292467</v>
      </c>
      <c r="K3" s="3">
        <f>I3*J3</f>
        <v>0.15862666318044752</v>
      </c>
    </row>
    <row r="4" spans="1:11" x14ac:dyDescent="0.3">
      <c r="A4" s="2">
        <v>1</v>
      </c>
      <c r="B4" s="3">
        <f t="shared" si="0"/>
        <v>2.7</v>
      </c>
      <c r="E4" s="2">
        <f t="shared" ref="E4:E10" si="1">IF(K3&gt;0,G3,E3)</f>
        <v>0.375</v>
      </c>
      <c r="F4" s="1">
        <f t="shared" ref="F4:F10" si="2">IF(K3&gt;0,F3,G3)</f>
        <v>0.5</v>
      </c>
      <c r="G4" s="1">
        <f t="shared" ref="G4:G10" si="3">(E4+F4)/2</f>
        <v>0.4375</v>
      </c>
      <c r="H4" s="1">
        <f t="shared" ref="H4:H10" si="4">F4-E4</f>
        <v>0.125</v>
      </c>
      <c r="I4" s="1">
        <f t="shared" ref="I4:I10" si="5">2.7^E4-2*(1-E4^2)</f>
        <v>-0.26743591015292467</v>
      </c>
      <c r="J4" s="1">
        <f t="shared" ref="J4:J10" si="6">2.7^G4-2*(1-G4^2)</f>
        <v>-7.2923145978005532E-2</v>
      </c>
      <c r="K4" s="3">
        <f t="shared" ref="K4:K10" si="7">I4*J4</f>
        <v>1.9502267915842499E-2</v>
      </c>
    </row>
    <row r="5" spans="1:11" x14ac:dyDescent="0.3">
      <c r="A5" s="2">
        <v>1.5</v>
      </c>
      <c r="B5" s="3">
        <f t="shared" si="0"/>
        <v>6.9365527157918461</v>
      </c>
      <c r="E5" s="2">
        <f t="shared" si="1"/>
        <v>0.4375</v>
      </c>
      <c r="F5" s="1">
        <f t="shared" si="2"/>
        <v>0.5</v>
      </c>
      <c r="G5" s="1">
        <f t="shared" si="3"/>
        <v>0.46875</v>
      </c>
      <c r="H5" s="1">
        <f t="shared" si="4"/>
        <v>6.25E-2</v>
      </c>
      <c r="I5" s="1">
        <f t="shared" si="5"/>
        <v>-7.2923145978005532E-2</v>
      </c>
      <c r="J5" s="1">
        <f t="shared" si="6"/>
        <v>3.2401731938394018E-2</v>
      </c>
      <c r="K5" s="3">
        <f t="shared" si="7"/>
        <v>-2.3628362280837113E-3</v>
      </c>
    </row>
    <row r="6" spans="1:11" x14ac:dyDescent="0.3">
      <c r="A6" s="2">
        <v>2</v>
      </c>
      <c r="B6" s="3">
        <f t="shared" si="0"/>
        <v>13.290000000000001</v>
      </c>
      <c r="E6" s="2">
        <f t="shared" si="1"/>
        <v>0.4375</v>
      </c>
      <c r="F6" s="1">
        <f t="shared" si="2"/>
        <v>0.46875</v>
      </c>
      <c r="G6" s="1">
        <f t="shared" si="3"/>
        <v>0.453125</v>
      </c>
      <c r="H6" s="1">
        <f t="shared" si="4"/>
        <v>3.125E-2</v>
      </c>
      <c r="I6" s="1">
        <f t="shared" si="5"/>
        <v>-7.2923145978005532E-2</v>
      </c>
      <c r="J6" s="1">
        <f t="shared" si="6"/>
        <v>-2.0937874011929258E-2</v>
      </c>
      <c r="K6" s="3">
        <f t="shared" si="7"/>
        <v>1.5268556430410056E-3</v>
      </c>
    </row>
    <row r="7" spans="1:11" x14ac:dyDescent="0.3">
      <c r="A7" s="2">
        <v>2.5</v>
      </c>
      <c r="B7" s="3">
        <f t="shared" si="0"/>
        <v>22.478692332637983</v>
      </c>
      <c r="E7" s="2">
        <f t="shared" si="1"/>
        <v>0.453125</v>
      </c>
      <c r="F7" s="1">
        <f t="shared" si="2"/>
        <v>0.46875</v>
      </c>
      <c r="G7" s="1">
        <f t="shared" si="3"/>
        <v>0.4609375</v>
      </c>
      <c r="H7" s="1">
        <f t="shared" si="4"/>
        <v>1.5625E-2</v>
      </c>
      <c r="I7" s="1">
        <f t="shared" si="5"/>
        <v>-2.0937874011929258E-2</v>
      </c>
      <c r="J7" s="1">
        <f t="shared" si="6"/>
        <v>5.5622700782709256E-3</v>
      </c>
      <c r="K7" s="3">
        <f t="shared" si="7"/>
        <v>-1.1646211011916053E-4</v>
      </c>
    </row>
    <row r="8" spans="1:11" x14ac:dyDescent="0.3">
      <c r="A8" s="2">
        <v>3</v>
      </c>
      <c r="B8" s="3">
        <f t="shared" si="0"/>
        <v>35.683000000000007</v>
      </c>
      <c r="E8" s="2">
        <f t="shared" si="1"/>
        <v>0.453125</v>
      </c>
      <c r="F8" s="1">
        <f t="shared" si="2"/>
        <v>0.4609375</v>
      </c>
      <c r="G8" s="1">
        <f t="shared" si="3"/>
        <v>0.45703125</v>
      </c>
      <c r="H8" s="1">
        <f t="shared" si="4"/>
        <v>7.8125E-3</v>
      </c>
      <c r="I8" s="1">
        <f t="shared" si="5"/>
        <v>-2.0937874011929258E-2</v>
      </c>
      <c r="J8" s="1">
        <f t="shared" si="6"/>
        <v>-7.7301705732972792E-3</v>
      </c>
      <c r="K8" s="3">
        <f t="shared" si="7"/>
        <v>1.618533375544214E-4</v>
      </c>
    </row>
    <row r="9" spans="1:11" x14ac:dyDescent="0.3">
      <c r="A9" s="2">
        <v>3.5</v>
      </c>
      <c r="B9" s="3">
        <f t="shared" si="0"/>
        <v>54.842469298122566</v>
      </c>
      <c r="E9" s="2">
        <f t="shared" si="1"/>
        <v>0.45703125</v>
      </c>
      <c r="F9" s="1">
        <f t="shared" si="2"/>
        <v>0.4609375</v>
      </c>
      <c r="G9" s="1">
        <f t="shared" si="3"/>
        <v>0.458984375</v>
      </c>
      <c r="H9" s="1">
        <f t="shared" si="4"/>
        <v>3.90625E-3</v>
      </c>
      <c r="I9" s="1">
        <f t="shared" si="5"/>
        <v>-7.7301705732972792E-3</v>
      </c>
      <c r="J9" s="1">
        <f t="shared" si="6"/>
        <v>-1.0945481495012732E-3</v>
      </c>
      <c r="K9" s="3">
        <f t="shared" si="7"/>
        <v>8.4610438963317336E-6</v>
      </c>
    </row>
    <row r="10" spans="1:11" x14ac:dyDescent="0.3">
      <c r="A10" s="2">
        <v>4</v>
      </c>
      <c r="B10" s="3">
        <f t="shared" si="0"/>
        <v>83.144100000000009</v>
      </c>
      <c r="E10" s="2">
        <f t="shared" si="1"/>
        <v>0.458984375</v>
      </c>
      <c r="F10" s="1">
        <f t="shared" si="2"/>
        <v>0.4609375</v>
      </c>
      <c r="G10" s="1">
        <f t="shared" si="3"/>
        <v>0.4599609375</v>
      </c>
      <c r="H10" s="1">
        <f t="shared" si="4"/>
        <v>1.953125E-3</v>
      </c>
      <c r="I10" s="1">
        <f t="shared" si="5"/>
        <v>-1.0945481495012732E-3</v>
      </c>
      <c r="J10" s="1">
        <f t="shared" si="6"/>
        <v>2.2312107688706728E-3</v>
      </c>
      <c r="K10" s="3">
        <f t="shared" si="7"/>
        <v>-2.4421676182147078E-6</v>
      </c>
    </row>
    <row r="11" spans="1:11" x14ac:dyDescent="0.3">
      <c r="A11" s="2">
        <v>4.5</v>
      </c>
      <c r="B11" s="3">
        <f t="shared" si="0"/>
        <v>125.82466710493095</v>
      </c>
      <c r="E11" s="2">
        <f>IF(K10&gt;0,G10,E10)</f>
        <v>0.458984375</v>
      </c>
      <c r="F11" s="1">
        <f>IF(K10&gt;0,F10,G10)</f>
        <v>0.4599609375</v>
      </c>
      <c r="G11" s="1">
        <f>(E11+F11)/2</f>
        <v>0.45947265625</v>
      </c>
      <c r="H11" s="1">
        <f>F11-E11</f>
        <v>9.765625E-4</v>
      </c>
      <c r="I11" s="1">
        <f>2.7^E11-2*(1-E11^2)</f>
        <v>-1.0945481495012732E-3</v>
      </c>
      <c r="J11" s="1">
        <f>2.7^G11-2*(1-G11^2)</f>
        <v>5.6766885086290131E-4</v>
      </c>
      <c r="K11" s="3">
        <f>I11*J11</f>
        <v>-6.2134089024150283E-7</v>
      </c>
    </row>
    <row r="12" spans="1:11" ht="15" thickBot="1" x14ac:dyDescent="0.35">
      <c r="A12" s="6">
        <v>5</v>
      </c>
      <c r="B12" s="7">
        <f t="shared" si="0"/>
        <v>191.48907000000005</v>
      </c>
      <c r="E12" s="2">
        <f t="shared" ref="E12:E14" si="8">IF(K11&gt;0,G11,E11)</f>
        <v>0.458984375</v>
      </c>
      <c r="F12" s="1">
        <f t="shared" ref="F12:F14" si="9">IF(K11&gt;0,F11,G11)</f>
        <v>0.45947265625</v>
      </c>
      <c r="G12" s="1">
        <f t="shared" ref="G12:G14" si="10">(E12+F12)/2</f>
        <v>0.459228515625</v>
      </c>
      <c r="H12" s="1">
        <f t="shared" ref="H12:H14" si="11">F12-E12</f>
        <v>4.8828125E-4</v>
      </c>
      <c r="I12" s="1">
        <f t="shared" ref="I12:I14" si="12">2.7^E12-2*(1-E12^2)</f>
        <v>-1.0945481495012732E-3</v>
      </c>
      <c r="J12" s="1">
        <f t="shared" ref="J12:J14" si="13">2.7^G12-2*(1-G12^2)</f>
        <v>-2.6360525277224767E-4</v>
      </c>
      <c r="K12" s="3">
        <f t="shared" ref="K12:K14" si="14">I12*J12</f>
        <v>2.8852864162067906E-7</v>
      </c>
    </row>
    <row r="13" spans="1:11" x14ac:dyDescent="0.3">
      <c r="E13" s="2">
        <f t="shared" si="8"/>
        <v>0.459228515625</v>
      </c>
      <c r="F13" s="1">
        <f t="shared" si="9"/>
        <v>0.45947265625</v>
      </c>
      <c r="G13" s="1">
        <f t="shared" si="10"/>
        <v>0.4593505859375</v>
      </c>
      <c r="H13" s="1">
        <f t="shared" si="11"/>
        <v>2.44140625E-4</v>
      </c>
      <c r="I13" s="1">
        <f t="shared" si="12"/>
        <v>-2.6360525277224767E-4</v>
      </c>
      <c r="J13" s="1">
        <f t="shared" si="13"/>
        <v>1.5199039677549209E-4</v>
      </c>
      <c r="K13" s="3">
        <f t="shared" si="14"/>
        <v>-4.0065466960957811E-8</v>
      </c>
    </row>
    <row r="14" spans="1:11" x14ac:dyDescent="0.3">
      <c r="E14" s="2">
        <f t="shared" si="8"/>
        <v>0.459228515625</v>
      </c>
      <c r="F14" s="1">
        <f t="shared" si="9"/>
        <v>0.4593505859375</v>
      </c>
      <c r="G14" s="1">
        <f t="shared" si="10"/>
        <v>0.45928955078125</v>
      </c>
      <c r="H14" s="1">
        <f t="shared" si="11"/>
        <v>1.220703125E-4</v>
      </c>
      <c r="I14" s="1">
        <f t="shared" si="12"/>
        <v>-2.6360525277224767E-4</v>
      </c>
      <c r="J14" s="1">
        <f t="shared" si="13"/>
        <v>-5.5817778390032657E-5</v>
      </c>
      <c r="K14" s="3">
        <f t="shared" si="14"/>
        <v>1.4713859581689863E-8</v>
      </c>
    </row>
    <row r="15" spans="1:11" ht="15" thickBot="1" x14ac:dyDescent="0.35">
      <c r="E15" s="6">
        <f>IF(K14&gt;0,G14,E14)</f>
        <v>0.45928955078125</v>
      </c>
      <c r="F15" s="15">
        <f>IF(K14&gt;0,F14,G14)</f>
        <v>0.4593505859375</v>
      </c>
      <c r="G15" s="13">
        <f>(E15+F15)/2</f>
        <v>0.459320068359375</v>
      </c>
      <c r="H15" s="14">
        <f>F15-E15</f>
        <v>6.103515625E-5</v>
      </c>
      <c r="I15" s="15">
        <f>2.7^E15-2*(1-E15^2)</f>
        <v>-5.5817778390032657E-5</v>
      </c>
      <c r="J15" s="15">
        <f>2.7^G15-2*(1-G15^2)</f>
        <v>4.8083721572833582E-5</v>
      </c>
      <c r="K15" s="7">
        <f>I15*J15</f>
        <v>-2.6839265149204572E-9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P15" sqref="P15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1</v>
      </c>
      <c r="B2" s="3">
        <f>LOG10(2*A2)-5/(2*A2)</f>
        <v>-2.1989700043360187</v>
      </c>
      <c r="E2" s="2">
        <f>A6</f>
        <v>3</v>
      </c>
      <c r="F2" s="1">
        <f>A7</f>
        <v>3.5</v>
      </c>
      <c r="G2" s="1">
        <f>(E2+F2)/2</f>
        <v>3.25</v>
      </c>
      <c r="H2" s="1">
        <f>F2-E2</f>
        <v>0.5</v>
      </c>
      <c r="I2" s="1">
        <f>LOG10(2*E2)-5/(2*E2)</f>
        <v>-5.5182082949689737E-2</v>
      </c>
      <c r="J2" s="1">
        <f>LOG10(2*G2)-5/(2*G2)</f>
        <v>4.3682587412086304E-2</v>
      </c>
      <c r="K2" s="3">
        <f>I2*J2</f>
        <v>-2.4104961620308191E-3</v>
      </c>
    </row>
    <row r="3" spans="1:11" x14ac:dyDescent="0.3">
      <c r="A3" s="2">
        <v>1.5</v>
      </c>
      <c r="B3" s="3">
        <f t="shared" ref="B3:B12" si="0">LOG10(2*A3)-5/(2*A3)</f>
        <v>-1.1895454119470044</v>
      </c>
      <c r="E3" s="2">
        <f>IF(K2&lt;0,E2,G2)</f>
        <v>3</v>
      </c>
      <c r="F3" s="1">
        <f>IF(K2&lt;0,G2,F2)</f>
        <v>3.25</v>
      </c>
      <c r="G3" s="1">
        <f>(E3+F3)/2</f>
        <v>3.125</v>
      </c>
      <c r="H3" s="1">
        <f>F3-E3</f>
        <v>0.25</v>
      </c>
      <c r="I3" s="1">
        <f>LOG10(2*E3)-5/(2*E3)</f>
        <v>-5.5182082949689737E-2</v>
      </c>
      <c r="J3" s="1">
        <f>LOG10(2*G3)-5/(2*G3)</f>
        <v>-4.1199826559248365E-3</v>
      </c>
      <c r="K3" s="3">
        <f>I3*J3</f>
        <v>2.2734922467052736E-4</v>
      </c>
    </row>
    <row r="4" spans="1:11" x14ac:dyDescent="0.3">
      <c r="A4" s="2">
        <v>2</v>
      </c>
      <c r="B4" s="3">
        <f t="shared" si="0"/>
        <v>-0.6479400086720376</v>
      </c>
      <c r="E4" s="2">
        <f t="shared" ref="E4:E8" si="1">IF(K3&lt;0,E3,G3)</f>
        <v>3.125</v>
      </c>
      <c r="F4" s="1">
        <f t="shared" ref="F4:F8" si="2">IF(K3&lt;0,G3,F3)</f>
        <v>3.25</v>
      </c>
      <c r="G4" s="1">
        <f t="shared" ref="G4:G8" si="3">(E4+F4)/2</f>
        <v>3.1875</v>
      </c>
      <c r="H4" s="1">
        <f t="shared" ref="H4:H8" si="4">F4-E4</f>
        <v>0.125</v>
      </c>
      <c r="I4" s="1">
        <f t="shared" ref="I4:I8" si="5">LOG10(2*E4)-5/(2*E4)</f>
        <v>-4.1199826559248365E-3</v>
      </c>
      <c r="J4" s="1">
        <f t="shared" ref="J4:J8" si="6">LOG10(2*G4)-5/(2*G4)</f>
        <v>2.0166463615796659E-2</v>
      </c>
      <c r="K4" s="3">
        <f t="shared" ref="K4:K8" si="7">I4*J4</f>
        <v>-8.3085480328421495E-5</v>
      </c>
    </row>
    <row r="5" spans="1:11" x14ac:dyDescent="0.3">
      <c r="A5" s="2">
        <v>2.5</v>
      </c>
      <c r="B5" s="3">
        <f t="shared" si="0"/>
        <v>-0.30102999566398114</v>
      </c>
      <c r="E5" s="2">
        <f t="shared" si="1"/>
        <v>3.125</v>
      </c>
      <c r="F5" s="1">
        <f t="shared" si="2"/>
        <v>3.1875</v>
      </c>
      <c r="G5" s="1">
        <f t="shared" si="3"/>
        <v>3.15625</v>
      </c>
      <c r="H5" s="1">
        <f t="shared" si="4"/>
        <v>6.25E-2</v>
      </c>
      <c r="I5" s="1">
        <f t="shared" si="5"/>
        <v>-4.1199826559248365E-3</v>
      </c>
      <c r="J5" s="1">
        <f t="shared" si="6"/>
        <v>8.122183205925726E-3</v>
      </c>
      <c r="K5" s="3">
        <f t="shared" si="7"/>
        <v>-3.3463253936657978E-5</v>
      </c>
    </row>
    <row r="6" spans="1:11" x14ac:dyDescent="0.3">
      <c r="A6" s="4">
        <v>3</v>
      </c>
      <c r="B6" s="5">
        <f t="shared" si="0"/>
        <v>-5.5182082949689737E-2</v>
      </c>
      <c r="E6" s="2">
        <f t="shared" si="1"/>
        <v>3.125</v>
      </c>
      <c r="F6" s="1">
        <f t="shared" si="2"/>
        <v>3.15625</v>
      </c>
      <c r="G6" s="1">
        <f t="shared" si="3"/>
        <v>3.140625</v>
      </c>
      <c r="H6" s="1">
        <f t="shared" si="4"/>
        <v>3.125E-2</v>
      </c>
      <c r="I6" s="1">
        <f t="shared" si="5"/>
        <v>-4.1199826559248365E-3</v>
      </c>
      <c r="J6" s="1">
        <f t="shared" si="6"/>
        <v>2.0261786030704165E-3</v>
      </c>
      <c r="K6" s="3">
        <f t="shared" si="7"/>
        <v>-8.3478207024561305E-6</v>
      </c>
    </row>
    <row r="7" spans="1:11" x14ac:dyDescent="0.3">
      <c r="A7" s="4">
        <v>3.5</v>
      </c>
      <c r="B7" s="5">
        <f t="shared" si="0"/>
        <v>0.13081232572854251</v>
      </c>
      <c r="E7" s="2">
        <f t="shared" si="1"/>
        <v>3.125</v>
      </c>
      <c r="F7" s="1">
        <f t="shared" si="2"/>
        <v>3.140625</v>
      </c>
      <c r="G7" s="1">
        <f t="shared" si="3"/>
        <v>3.1328125</v>
      </c>
      <c r="H7" s="1">
        <f t="shared" si="4"/>
        <v>1.5625E-2</v>
      </c>
      <c r="I7" s="1">
        <f t="shared" si="5"/>
        <v>-4.1199826559248365E-3</v>
      </c>
      <c r="J7" s="1">
        <f t="shared" si="6"/>
        <v>-1.0405888948770148E-3</v>
      </c>
      <c r="K7" s="3">
        <f t="shared" si="7"/>
        <v>4.287208198841294E-6</v>
      </c>
    </row>
    <row r="8" spans="1:11" x14ac:dyDescent="0.3">
      <c r="A8" s="2">
        <v>4</v>
      </c>
      <c r="B8" s="3">
        <f t="shared" si="0"/>
        <v>0.27808998699194354</v>
      </c>
      <c r="E8" s="2">
        <f t="shared" si="1"/>
        <v>3.1328125</v>
      </c>
      <c r="F8" s="1">
        <f t="shared" si="2"/>
        <v>3.140625</v>
      </c>
      <c r="G8" s="1">
        <f t="shared" si="3"/>
        <v>3.13671875</v>
      </c>
      <c r="H8" s="1">
        <f t="shared" si="4"/>
        <v>7.8125E-3</v>
      </c>
      <c r="I8" s="1">
        <f t="shared" si="5"/>
        <v>-1.0405888948770148E-3</v>
      </c>
      <c r="J8" s="1">
        <f t="shared" si="6"/>
        <v>4.9436766070054539E-4</v>
      </c>
      <c r="K8" s="3">
        <f t="shared" si="7"/>
        <v>-5.1443349771131557E-7</v>
      </c>
    </row>
    <row r="9" spans="1:11" x14ac:dyDescent="0.3">
      <c r="A9" s="2">
        <v>4.5</v>
      </c>
      <c r="B9" s="3">
        <f t="shared" si="0"/>
        <v>0.39868695388376929</v>
      </c>
      <c r="E9" s="2">
        <f>IF(K8&lt;0,E8,G8)</f>
        <v>3.1328125</v>
      </c>
      <c r="F9" s="1">
        <f>IF(K8&lt;0,G8,F8)</f>
        <v>3.13671875</v>
      </c>
      <c r="G9" s="1">
        <f>(E9+F9)/2</f>
        <v>3.134765625</v>
      </c>
      <c r="H9" s="1">
        <f>F9-E9</f>
        <v>3.90625E-3</v>
      </c>
      <c r="I9" s="1">
        <f>LOG10(2*E9)-5/(2*E9)</f>
        <v>-1.0405888948770148E-3</v>
      </c>
      <c r="J9" s="1">
        <f>LOG10(2*G9)-5/(2*G9)</f>
        <v>-2.7271673295237164E-4</v>
      </c>
      <c r="K9" s="3">
        <f>I9*J9</f>
        <v>2.8378600375737836E-7</v>
      </c>
    </row>
    <row r="10" spans="1:11" x14ac:dyDescent="0.3">
      <c r="A10" s="2">
        <v>5</v>
      </c>
      <c r="B10" s="3">
        <f t="shared" si="0"/>
        <v>0.5</v>
      </c>
      <c r="E10" s="2">
        <f t="shared" ref="E10:E11" si="8">IF(K9&lt;0,E9,G9)</f>
        <v>3.134765625</v>
      </c>
      <c r="F10" s="1">
        <f t="shared" ref="F10:F11" si="9">IF(K9&lt;0,G9,F9)</f>
        <v>3.13671875</v>
      </c>
      <c r="G10" s="1">
        <f t="shared" ref="G10:G11" si="10">(E10+F10)/2</f>
        <v>3.1357421875</v>
      </c>
      <c r="H10" s="1">
        <f t="shared" ref="H10:H11" si="11">F10-E10</f>
        <v>1.953125E-3</v>
      </c>
      <c r="I10" s="1">
        <f t="shared" ref="I10:I11" si="12">LOG10(2*E10)-5/(2*E10)</f>
        <v>-2.7271673295237164E-4</v>
      </c>
      <c r="J10" s="1">
        <f t="shared" ref="J10:J11" si="13">LOG10(2*G10)-5/(2*G10)</f>
        <v>1.1092384946964629E-4</v>
      </c>
      <c r="K10" s="3">
        <f t="shared" ref="K10:K11" si="14">I10*J10</f>
        <v>-3.0250789833862597E-8</v>
      </c>
    </row>
    <row r="11" spans="1:11" x14ac:dyDescent="0.3">
      <c r="A11" s="2">
        <v>5.5</v>
      </c>
      <c r="B11" s="3">
        <f t="shared" si="0"/>
        <v>0.58684723061277055</v>
      </c>
      <c r="E11" s="2">
        <f t="shared" si="8"/>
        <v>3.134765625</v>
      </c>
      <c r="F11" s="1">
        <f t="shared" si="9"/>
        <v>3.1357421875</v>
      </c>
      <c r="G11" s="1">
        <f t="shared" si="10"/>
        <v>3.13525390625</v>
      </c>
      <c r="H11" s="1">
        <f t="shared" si="11"/>
        <v>9.765625E-4</v>
      </c>
      <c r="I11" s="1">
        <f t="shared" si="12"/>
        <v>-2.7271673295237164E-4</v>
      </c>
      <c r="J11" s="1">
        <f t="shared" si="13"/>
        <v>-8.087183467064829E-5</v>
      </c>
      <c r="K11" s="3">
        <f t="shared" si="14"/>
        <v>2.2055102539243539E-8</v>
      </c>
    </row>
    <row r="12" spans="1:11" ht="15" thickBot="1" x14ac:dyDescent="0.35">
      <c r="A12" s="6">
        <v>6</v>
      </c>
      <c r="B12" s="7">
        <f t="shared" si="0"/>
        <v>0.66251457938095815</v>
      </c>
      <c r="E12" s="2">
        <f>IF(K11&lt;0,E11,G11)</f>
        <v>3.13525390625</v>
      </c>
      <c r="F12" s="1">
        <f>IF(K11&lt;0,G11,F11)</f>
        <v>3.1357421875</v>
      </c>
      <c r="G12" s="1">
        <f>(E12+F12)/2</f>
        <v>3.135498046875</v>
      </c>
      <c r="H12" s="1">
        <f>F12-E12</f>
        <v>4.8828125E-4</v>
      </c>
      <c r="I12" s="1">
        <f>LOG10(2*E12)-5/(2*E12)</f>
        <v>-8.087183467064829E-5</v>
      </c>
      <c r="J12" s="1">
        <f>LOG10(2*G12)-5/(2*G12)</f>
        <v>1.5032157832717274E-5</v>
      </c>
      <c r="K12" s="3">
        <f>I12*J12</f>
        <v>-1.2156781829906021E-9</v>
      </c>
    </row>
    <row r="13" spans="1:11" x14ac:dyDescent="0.3">
      <c r="E13" s="2">
        <f>IF(K12&lt;0,E12,G12)</f>
        <v>3.13525390625</v>
      </c>
      <c r="F13" s="1">
        <f>IF(K12&lt;0,G12,F12)</f>
        <v>3.135498046875</v>
      </c>
      <c r="G13" s="1">
        <f>(E13+F13)/2</f>
        <v>3.1353759765625</v>
      </c>
      <c r="H13" s="1">
        <f>F13-E13</f>
        <v>2.44140625E-4</v>
      </c>
      <c r="I13" s="1">
        <f>LOG10(2*E13)-5/(2*E13)</f>
        <v>-8.087183467064829E-5</v>
      </c>
      <c r="J13" s="1">
        <f>LOG10(2*G13)-5/(2*G13)</f>
        <v>-3.2918300644002585E-5</v>
      </c>
      <c r="K13" s="3">
        <f>I13*J13</f>
        <v>2.6621633673204722E-9</v>
      </c>
    </row>
    <row r="14" spans="1:11" x14ac:dyDescent="0.3">
      <c r="E14" s="2">
        <f t="shared" ref="E14" si="15">IF(K13&lt;0,E13,G13)</f>
        <v>3.1353759765625</v>
      </c>
      <c r="F14" s="1">
        <f t="shared" ref="F14" si="16">IF(K13&lt;0,G13,F13)</f>
        <v>3.135498046875</v>
      </c>
      <c r="G14" s="1">
        <f t="shared" ref="G14" si="17">(E14+F14)/2</f>
        <v>3.13543701171875</v>
      </c>
      <c r="H14" s="1">
        <f t="shared" ref="H14" si="18">F14-E14</f>
        <v>1.220703125E-4</v>
      </c>
      <c r="I14" s="1">
        <f t="shared" ref="I14" si="19">LOG10(2*E14)-5/(2*E14)</f>
        <v>-3.2918300644002585E-5</v>
      </c>
      <c r="J14" s="1">
        <f t="shared" ref="J14" si="20">LOG10(2*G14)-5/(2*G14)</f>
        <v>-8.9426869827047284E-6</v>
      </c>
      <c r="K14" s="3">
        <f t="shared" ref="K14" si="21">I14*J14</f>
        <v>2.943780586618826E-10</v>
      </c>
    </row>
    <row r="15" spans="1:11" ht="15" thickBot="1" x14ac:dyDescent="0.35">
      <c r="E15" s="6">
        <f>IF(K14&lt;0,E14,G14)</f>
        <v>3.13543701171875</v>
      </c>
      <c r="F15" s="15">
        <f>IF(K14&lt;0,G14,F14)</f>
        <v>3.135498046875</v>
      </c>
      <c r="G15" s="13">
        <f>(E15+F15)/2</f>
        <v>3.135467529296875</v>
      </c>
      <c r="H15" s="14">
        <f>F15-E15</f>
        <v>6.103515625E-5</v>
      </c>
      <c r="I15" s="15">
        <f>LOG10(2*E15)-5/(2*E15)</f>
        <v>-8.9426869827047284E-6</v>
      </c>
      <c r="J15" s="15">
        <f>LOG10(2*G15)-5/(2*G15)</f>
        <v>3.0448315280207083E-6</v>
      </c>
      <c r="K15" s="7">
        <f>I15*J15</f>
        <v>-2.7228975270159736E-11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S21" sqref="S21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 t="shared" ref="B2:B12" si="0">(A2-1)^2-2*COS(A2)</f>
        <v>-1</v>
      </c>
      <c r="E2" s="2">
        <f>A4</f>
        <v>1</v>
      </c>
      <c r="F2" s="1">
        <f>A5</f>
        <v>1.5</v>
      </c>
      <c r="G2" s="1">
        <f>(E2+F2)/2</f>
        <v>1.25</v>
      </c>
      <c r="H2" s="1">
        <f>F2-E2</f>
        <v>0.5</v>
      </c>
      <c r="I2" s="1">
        <f>(E2-1)^2-2*COS(E2)</f>
        <v>-1.0806046117362795</v>
      </c>
      <c r="J2" s="1">
        <f>(G2-1)^2-2*COS(G2)</f>
        <v>-0.56814472479053735</v>
      </c>
      <c r="K2" s="3">
        <f>I2*J2</f>
        <v>0.61393980974229401</v>
      </c>
    </row>
    <row r="3" spans="1:11" x14ac:dyDescent="0.3">
      <c r="A3" s="2">
        <v>0.5</v>
      </c>
      <c r="B3" s="3">
        <f t="shared" si="0"/>
        <v>-1.5051651237807455</v>
      </c>
      <c r="E3" s="2">
        <f>IF(K2&gt;0,G2,E2)</f>
        <v>1.25</v>
      </c>
      <c r="F3" s="1">
        <f>IF(K2&gt;0,F2,G2)</f>
        <v>1.5</v>
      </c>
      <c r="G3" s="1">
        <f>(E3+F3)/2</f>
        <v>1.375</v>
      </c>
      <c r="H3" s="1">
        <f>F3-E3</f>
        <v>0.25</v>
      </c>
      <c r="I3" s="1">
        <f>(E3-1)^2-2*COS(E3)</f>
        <v>-0.56814472479053735</v>
      </c>
      <c r="J3" s="1">
        <f>(G3-1)^2-2*COS(G3)</f>
        <v>-0.24847041597797437</v>
      </c>
      <c r="K3" s="3">
        <f>I3*J3</f>
        <v>0.14116715610439659</v>
      </c>
    </row>
    <row r="4" spans="1:11" x14ac:dyDescent="0.3">
      <c r="A4" s="4">
        <v>1</v>
      </c>
      <c r="B4" s="5">
        <f t="shared" si="0"/>
        <v>-1.0806046117362795</v>
      </c>
      <c r="E4" s="2">
        <f t="shared" ref="E4:E10" si="1">IF(K3&gt;0,G3,E3)</f>
        <v>1.375</v>
      </c>
      <c r="F4" s="1">
        <f t="shared" ref="F4:F10" si="2">IF(K3&gt;0,F3,G3)</f>
        <v>1.5</v>
      </c>
      <c r="G4" s="1">
        <f t="shared" ref="G4:G10" si="3">(E4+F4)/2</f>
        <v>1.4375</v>
      </c>
      <c r="H4" s="1">
        <f t="shared" ref="H4:H10" si="4">F4-E4</f>
        <v>0.125</v>
      </c>
      <c r="I4" s="1">
        <f t="shared" ref="I4:I10" si="5">(E4-1)^2-2*COS(E4)</f>
        <v>-0.24847041597797437</v>
      </c>
      <c r="J4" s="1">
        <f t="shared" ref="J4:J10" si="6">(G4-1)^2-2*COS(G4)</f>
        <v>-7.4397638905650432E-2</v>
      </c>
      <c r="K4" s="3">
        <f t="shared" ref="K4:K10" si="7">I4*J4</f>
        <v>1.8485612286666092E-2</v>
      </c>
    </row>
    <row r="5" spans="1:11" x14ac:dyDescent="0.3">
      <c r="A5" s="4">
        <v>1.5</v>
      </c>
      <c r="B5" s="5">
        <f t="shared" si="0"/>
        <v>0.10852559666459419</v>
      </c>
      <c r="E5" s="2">
        <f t="shared" si="1"/>
        <v>1.4375</v>
      </c>
      <c r="F5" s="1">
        <f t="shared" si="2"/>
        <v>1.5</v>
      </c>
      <c r="G5" s="1">
        <f t="shared" si="3"/>
        <v>1.46875</v>
      </c>
      <c r="H5" s="1">
        <f t="shared" si="4"/>
        <v>6.25E-2</v>
      </c>
      <c r="I5" s="1">
        <f t="shared" si="5"/>
        <v>-7.4397638905650432E-2</v>
      </c>
      <c r="J5" s="1">
        <f t="shared" si="6"/>
        <v>1.598794272711776E-2</v>
      </c>
      <c r="K5" s="3">
        <f t="shared" si="7"/>
        <v>-1.1894651898563271E-3</v>
      </c>
    </row>
    <row r="6" spans="1:11" x14ac:dyDescent="0.3">
      <c r="A6" s="2">
        <v>2</v>
      </c>
      <c r="B6" s="3">
        <f t="shared" si="0"/>
        <v>1.8322936730942847</v>
      </c>
      <c r="E6" s="2">
        <f t="shared" si="1"/>
        <v>1.4375</v>
      </c>
      <c r="F6" s="1">
        <f t="shared" si="2"/>
        <v>1.46875</v>
      </c>
      <c r="G6" s="1">
        <f t="shared" si="3"/>
        <v>1.453125</v>
      </c>
      <c r="H6" s="1">
        <f t="shared" si="4"/>
        <v>3.125E-2</v>
      </c>
      <c r="I6" s="1">
        <f t="shared" si="5"/>
        <v>-7.4397638905650432E-2</v>
      </c>
      <c r="J6" s="1">
        <f t="shared" si="6"/>
        <v>-2.9477650230242597E-2</v>
      </c>
      <c r="K6" s="3">
        <f t="shared" si="7"/>
        <v>2.1930675776166519E-3</v>
      </c>
    </row>
    <row r="7" spans="1:11" x14ac:dyDescent="0.3">
      <c r="A7" s="2">
        <v>2.5</v>
      </c>
      <c r="B7" s="3">
        <f t="shared" si="0"/>
        <v>3.8522872310938672</v>
      </c>
      <c r="E7" s="2">
        <f t="shared" si="1"/>
        <v>1.453125</v>
      </c>
      <c r="F7" s="1">
        <f t="shared" si="2"/>
        <v>1.46875</v>
      </c>
      <c r="G7" s="1">
        <f t="shared" si="3"/>
        <v>1.4609375</v>
      </c>
      <c r="H7" s="1">
        <f t="shared" si="4"/>
        <v>1.5625E-2</v>
      </c>
      <c r="I7" s="1">
        <f t="shared" si="5"/>
        <v>-2.9477650230242597E-2</v>
      </c>
      <c r="J7" s="1">
        <f t="shared" si="6"/>
        <v>-6.8125806450029247E-3</v>
      </c>
      <c r="K7" s="3">
        <f t="shared" si="7"/>
        <v>2.0081886941871672E-4</v>
      </c>
    </row>
    <row r="8" spans="1:11" x14ac:dyDescent="0.3">
      <c r="A8" s="2">
        <v>3</v>
      </c>
      <c r="B8" s="3">
        <f t="shared" si="0"/>
        <v>5.9799849932008904</v>
      </c>
      <c r="E8" s="2">
        <f t="shared" si="1"/>
        <v>1.4609375</v>
      </c>
      <c r="F8" s="1">
        <f t="shared" si="2"/>
        <v>1.46875</v>
      </c>
      <c r="G8" s="1">
        <f t="shared" si="3"/>
        <v>1.46484375</v>
      </c>
      <c r="H8" s="1">
        <f t="shared" si="4"/>
        <v>7.8125E-3</v>
      </c>
      <c r="I8" s="1">
        <f t="shared" si="5"/>
        <v>-6.8125806450029247E-3</v>
      </c>
      <c r="J8" s="1">
        <f t="shared" si="6"/>
        <v>4.5708085691763267E-3</v>
      </c>
      <c r="K8" s="3">
        <f t="shared" si="7"/>
        <v>-3.1139001990384157E-5</v>
      </c>
    </row>
    <row r="9" spans="1:11" x14ac:dyDescent="0.3">
      <c r="A9" s="2">
        <v>3.5</v>
      </c>
      <c r="B9" s="3">
        <f t="shared" si="0"/>
        <v>8.1229133745815929</v>
      </c>
      <c r="E9" s="2">
        <f t="shared" si="1"/>
        <v>1.4609375</v>
      </c>
      <c r="F9" s="1">
        <f t="shared" si="2"/>
        <v>1.46484375</v>
      </c>
      <c r="G9" s="1">
        <f t="shared" si="3"/>
        <v>1.462890625</v>
      </c>
      <c r="H9" s="1">
        <f t="shared" si="4"/>
        <v>3.90625E-3</v>
      </c>
      <c r="I9" s="1">
        <f t="shared" si="5"/>
        <v>-6.8125806450029247E-3</v>
      </c>
      <c r="J9" s="1">
        <f t="shared" si="6"/>
        <v>-1.1251115642915699E-3</v>
      </c>
      <c r="K9" s="3">
        <f t="shared" si="7"/>
        <v>7.6649132663617133E-6</v>
      </c>
    </row>
    <row r="10" spans="1:11" x14ac:dyDescent="0.3">
      <c r="A10" s="2">
        <v>4</v>
      </c>
      <c r="B10" s="3">
        <f t="shared" si="0"/>
        <v>10.307287241727224</v>
      </c>
      <c r="E10" s="2">
        <f t="shared" si="1"/>
        <v>1.462890625</v>
      </c>
      <c r="F10" s="1">
        <f t="shared" si="2"/>
        <v>1.46484375</v>
      </c>
      <c r="G10" s="1">
        <f t="shared" si="3"/>
        <v>1.4638671875</v>
      </c>
      <c r="H10" s="1">
        <f t="shared" si="4"/>
        <v>1.953125E-3</v>
      </c>
      <c r="I10" s="1">
        <f t="shared" si="5"/>
        <v>-1.1251115642915699E-3</v>
      </c>
      <c r="J10" s="1">
        <f t="shared" si="6"/>
        <v>1.7217930467779141E-3</v>
      </c>
      <c r="K10" s="3">
        <f t="shared" si="7"/>
        <v>-1.9372092682466471E-6</v>
      </c>
    </row>
    <row r="11" spans="1:11" x14ac:dyDescent="0.3">
      <c r="A11" s="2">
        <v>4.5</v>
      </c>
      <c r="B11" s="3">
        <f t="shared" si="0"/>
        <v>12.671591598861559</v>
      </c>
      <c r="E11" s="2">
        <f>IF(K10&gt;0,G10,E10)</f>
        <v>1.462890625</v>
      </c>
      <c r="F11" s="1">
        <f>IF(K10&gt;0,F10,G10)</f>
        <v>1.4638671875</v>
      </c>
      <c r="G11" s="1">
        <f>(E11+F11)/2</f>
        <v>1.46337890625</v>
      </c>
      <c r="H11" s="1">
        <f>F11-E11</f>
        <v>9.765625E-4</v>
      </c>
      <c r="I11" s="1">
        <f>(E11-1)^2-2*COS(E11)</f>
        <v>-1.1251115642915699E-3</v>
      </c>
      <c r="J11" s="1">
        <f>(G11-1)^2-2*COS(G11)</f>
        <v>2.9807676157816987E-4</v>
      </c>
      <c r="K11" s="3">
        <f>I11*J11</f>
        <v>-3.3536961149818003E-7</v>
      </c>
    </row>
    <row r="12" spans="1:11" ht="15" thickBot="1" x14ac:dyDescent="0.35">
      <c r="A12" s="6">
        <v>5</v>
      </c>
      <c r="B12" s="7">
        <f t="shared" si="0"/>
        <v>15.432675629073547</v>
      </c>
      <c r="E12" s="2">
        <f t="shared" ref="E12:E13" si="8">IF(K11&gt;0,G11,E11)</f>
        <v>1.462890625</v>
      </c>
      <c r="F12" s="1">
        <f t="shared" ref="F12:F13" si="9">IF(K11&gt;0,F11,G11)</f>
        <v>1.46337890625</v>
      </c>
      <c r="G12" s="1">
        <f t="shared" ref="G12:G13" si="10">(E12+F12)/2</f>
        <v>1.463134765625</v>
      </c>
      <c r="H12" s="1">
        <f t="shared" ref="H12:H13" si="11">F12-E12</f>
        <v>4.8828125E-4</v>
      </c>
      <c r="I12" s="1">
        <f t="shared" ref="I12:I13" si="12">(E12-1)^2-2*COS(E12)</f>
        <v>-1.1251115642915699E-3</v>
      </c>
      <c r="J12" s="1">
        <f t="shared" ref="J12:J13" si="13">(G12-1)^2-2*COS(G12)</f>
        <v>-4.1358341074090865E-4</v>
      </c>
      <c r="K12" s="3">
        <f t="shared" ref="K12:K13" si="14">I12*J12</f>
        <v>4.6532747822374662E-7</v>
      </c>
    </row>
    <row r="13" spans="1:11" x14ac:dyDescent="0.3">
      <c r="E13" s="2">
        <f t="shared" si="8"/>
        <v>1.463134765625</v>
      </c>
      <c r="F13" s="1">
        <f t="shared" si="9"/>
        <v>1.46337890625</v>
      </c>
      <c r="G13" s="1">
        <f t="shared" si="10"/>
        <v>1.4632568359375</v>
      </c>
      <c r="H13" s="1">
        <f t="shared" si="11"/>
        <v>2.44140625E-4</v>
      </c>
      <c r="I13" s="1">
        <f t="shared" si="12"/>
        <v>-4.1358341074090865E-4</v>
      </c>
      <c r="J13" s="1">
        <f t="shared" si="13"/>
        <v>-5.7769825118958451E-5</v>
      </c>
      <c r="K13" s="3">
        <f t="shared" si="14"/>
        <v>2.3892641310604655E-8</v>
      </c>
    </row>
    <row r="14" spans="1:11" x14ac:dyDescent="0.3">
      <c r="E14" s="2">
        <f>IF(K13&gt;0,G13,E13)</f>
        <v>1.4632568359375</v>
      </c>
      <c r="F14" s="1">
        <f>IF(K13&gt;0,F13,G13)</f>
        <v>1.46337890625</v>
      </c>
      <c r="G14" s="1">
        <f>(E14+F14)/2</f>
        <v>1.46331787109375</v>
      </c>
      <c r="H14" s="1">
        <f>F14-E14</f>
        <v>1.220703125E-4</v>
      </c>
      <c r="I14" s="1">
        <f>(E14-1)^2-2*COS(E14)</f>
        <v>-5.7769825118958451E-5</v>
      </c>
      <c r="J14" s="1">
        <f>(G14-1)^2-2*COS(G14)</f>
        <v>1.2014934332127414E-4</v>
      </c>
      <c r="K14" s="3">
        <f>I14*J14</f>
        <v>-6.9410065518277055E-9</v>
      </c>
    </row>
    <row r="15" spans="1:11" ht="15" thickBot="1" x14ac:dyDescent="0.35">
      <c r="E15" s="6">
        <f t="shared" ref="E15" si="15">IF(K14&gt;0,G14,E14)</f>
        <v>1.4632568359375</v>
      </c>
      <c r="F15" s="15">
        <f t="shared" ref="F15" si="16">IF(K14&gt;0,F14,G14)</f>
        <v>1.46331787109375</v>
      </c>
      <c r="G15" s="13">
        <f t="shared" ref="G15" si="17">(E15+F15)/2</f>
        <v>1.463287353515625</v>
      </c>
      <c r="H15" s="14">
        <f t="shared" ref="H15" si="18">F15-E15</f>
        <v>6.103515625E-5</v>
      </c>
      <c r="I15" s="15">
        <f t="shared" ref="I15" si="19">(E15-1)^2-2*COS(E15)</f>
        <v>-5.7769825118958451E-5</v>
      </c>
      <c r="J15" s="15">
        <f t="shared" ref="J15" si="20">(G15-1)^2-2*COS(G15)</f>
        <v>3.1188727845826714E-5</v>
      </c>
      <c r="K15" s="7">
        <f t="shared" ref="K15" si="21">I15*J15</f>
        <v>-1.801767353336199E-9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N18" sqref="N18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1</v>
      </c>
      <c r="B2" s="3">
        <f>SQRT(A2-1)-2.2/A2</f>
        <v>-2.2000000000000002</v>
      </c>
      <c r="E2" s="2">
        <f>A12</f>
        <v>2</v>
      </c>
      <c r="F2" s="1">
        <f>A13</f>
        <v>2.1</v>
      </c>
      <c r="G2" s="1">
        <f>(E2+F2)/2</f>
        <v>2.0499999999999998</v>
      </c>
      <c r="H2" s="1">
        <f>F2-E2</f>
        <v>0.10000000000000009</v>
      </c>
      <c r="I2" s="1">
        <f>SQRT(E2-1)-2.2/E2</f>
        <v>-0.10000000000000009</v>
      </c>
      <c r="J2" s="1">
        <f>SQRT(G2-1)-2.2/G2</f>
        <v>-4.8475655111357652E-2</v>
      </c>
      <c r="K2" s="3">
        <f>I2*J2</f>
        <v>4.8475655111357699E-3</v>
      </c>
    </row>
    <row r="3" spans="1:11" x14ac:dyDescent="0.3">
      <c r="A3" s="2">
        <v>1.1000000000000001</v>
      </c>
      <c r="B3" s="3">
        <f t="shared" ref="B3:B22" si="0">SQRT(A3-1)-2.2/A3</f>
        <v>-1.683772233983162</v>
      </c>
      <c r="E3" s="2">
        <f>IF(K2&gt;0,G2,E2)</f>
        <v>2.0499999999999998</v>
      </c>
      <c r="F3" s="1">
        <f>IF(K2&gt;0,F2,G2)</f>
        <v>2.1</v>
      </c>
      <c r="G3" s="1">
        <f>(E3+F3)/2</f>
        <v>2.0750000000000002</v>
      </c>
      <c r="H3" s="1">
        <f>F3-E3</f>
        <v>5.0000000000000266E-2</v>
      </c>
      <c r="I3" s="1">
        <f>SQRT(E3-1)-2.2/E3</f>
        <v>-4.8475655111357652E-2</v>
      </c>
      <c r="J3" s="1">
        <f>SQRT(G3-1)-2.2/G3</f>
        <v>-2.3418896189035587E-2</v>
      </c>
      <c r="K3" s="3">
        <f>I3*J3</f>
        <v>1.1352463347483771E-3</v>
      </c>
    </row>
    <row r="4" spans="1:11" x14ac:dyDescent="0.3">
      <c r="A4" s="2">
        <v>1.2</v>
      </c>
      <c r="B4" s="3">
        <f t="shared" si="0"/>
        <v>-1.3861197378333756</v>
      </c>
      <c r="E4" s="2">
        <f t="shared" ref="E4:E9" si="1">IF(K3&gt;0,G3,E3)</f>
        <v>2.0750000000000002</v>
      </c>
      <c r="F4" s="1">
        <f t="shared" ref="F4:F9" si="2">IF(K3&gt;0,F3,G3)</f>
        <v>2.1</v>
      </c>
      <c r="G4" s="1">
        <f t="shared" ref="G4:G9" si="3">(E4+F4)/2</f>
        <v>2.0875000000000004</v>
      </c>
      <c r="H4" s="1">
        <f t="shared" ref="H4:H9" si="4">F4-E4</f>
        <v>2.4999999999999911E-2</v>
      </c>
      <c r="I4" s="1">
        <f t="shared" ref="I4:I9" si="5">SQRT(E4-1)-2.2/E4</f>
        <v>-2.3418896189035587E-2</v>
      </c>
      <c r="J4" s="1">
        <f t="shared" ref="J4:J9" si="6">SQRT(G4-1)-2.2/G4</f>
        <v>-1.1059534838151475E-2</v>
      </c>
      <c r="K4" s="3">
        <f t="shared" ref="K4:K9" si="7">I4*J4</f>
        <v>2.590020982736919E-4</v>
      </c>
    </row>
    <row r="5" spans="1:11" x14ac:dyDescent="0.3">
      <c r="A5" s="2">
        <v>1.3</v>
      </c>
      <c r="B5" s="3">
        <f t="shared" si="0"/>
        <v>-1.1445851348025262</v>
      </c>
      <c r="E5" s="2">
        <f t="shared" si="1"/>
        <v>2.0875000000000004</v>
      </c>
      <c r="F5" s="1">
        <f t="shared" si="2"/>
        <v>2.1</v>
      </c>
      <c r="G5" s="1">
        <f t="shared" si="3"/>
        <v>2.09375</v>
      </c>
      <c r="H5" s="1">
        <f t="shared" si="4"/>
        <v>1.2499999999999734E-2</v>
      </c>
      <c r="I5" s="1">
        <f t="shared" si="5"/>
        <v>-1.1059534838151475E-2</v>
      </c>
      <c r="J5" s="1">
        <f t="shared" si="6"/>
        <v>-4.9212354891221555E-3</v>
      </c>
      <c r="K5" s="3">
        <f t="shared" si="7"/>
        <v>5.4426575338693893E-5</v>
      </c>
    </row>
    <row r="6" spans="1:11" x14ac:dyDescent="0.3">
      <c r="A6" s="2">
        <v>1.4</v>
      </c>
      <c r="B6" s="3">
        <f t="shared" si="0"/>
        <v>-0.93897303939489585</v>
      </c>
      <c r="E6" s="2">
        <f t="shared" si="1"/>
        <v>2.09375</v>
      </c>
      <c r="F6" s="1">
        <f t="shared" si="2"/>
        <v>2.1</v>
      </c>
      <c r="G6" s="1">
        <f t="shared" si="3"/>
        <v>2.0968749999999998</v>
      </c>
      <c r="H6" s="1">
        <f t="shared" si="4"/>
        <v>6.2500000000000888E-3</v>
      </c>
      <c r="I6" s="1">
        <f t="shared" si="5"/>
        <v>-4.9212354891221555E-3</v>
      </c>
      <c r="J6" s="1">
        <f t="shared" si="6"/>
        <v>-1.8623245861821847E-3</v>
      </c>
      <c r="K6" s="3">
        <f t="shared" si="7"/>
        <v>9.1649378457844991E-6</v>
      </c>
    </row>
    <row r="7" spans="1:11" x14ac:dyDescent="0.3">
      <c r="A7" s="2">
        <v>1.5</v>
      </c>
      <c r="B7" s="3">
        <f t="shared" si="0"/>
        <v>-0.75955988548011921</v>
      </c>
      <c r="E7" s="2">
        <f t="shared" si="1"/>
        <v>2.0968749999999998</v>
      </c>
      <c r="F7" s="1">
        <f t="shared" si="2"/>
        <v>2.1</v>
      </c>
      <c r="G7" s="1">
        <f t="shared" si="3"/>
        <v>2.0984375000000002</v>
      </c>
      <c r="H7" s="1">
        <f t="shared" si="4"/>
        <v>3.1250000000002665E-3</v>
      </c>
      <c r="I7" s="1">
        <f t="shared" si="5"/>
        <v>-1.8623245861821847E-3</v>
      </c>
      <c r="J7" s="1">
        <f t="shared" si="6"/>
        <v>-3.3541566530503886E-4</v>
      </c>
      <c r="K7" s="3">
        <f t="shared" si="7"/>
        <v>6.246528400882286E-7</v>
      </c>
    </row>
    <row r="8" spans="1:11" x14ac:dyDescent="0.3">
      <c r="A8" s="2">
        <v>1.6</v>
      </c>
      <c r="B8" s="3">
        <f t="shared" si="0"/>
        <v>-0.6004033307585166</v>
      </c>
      <c r="E8" s="2">
        <f t="shared" si="1"/>
        <v>2.0984375000000002</v>
      </c>
      <c r="F8" s="1">
        <f t="shared" si="2"/>
        <v>2.1</v>
      </c>
      <c r="G8" s="1">
        <f t="shared" si="3"/>
        <v>2.0992187500000004</v>
      </c>
      <c r="H8" s="1">
        <f t="shared" si="4"/>
        <v>1.5624999999999112E-3</v>
      </c>
      <c r="I8" s="1">
        <f t="shared" si="5"/>
        <v>-3.3541566530503886E-4</v>
      </c>
      <c r="J8" s="1">
        <f t="shared" si="6"/>
        <v>4.2740379804340201E-4</v>
      </c>
      <c r="K8" s="3">
        <f t="shared" si="7"/>
        <v>-1.4335792927462816E-7</v>
      </c>
    </row>
    <row r="9" spans="1:11" x14ac:dyDescent="0.3">
      <c r="A9" s="2">
        <v>1.7</v>
      </c>
      <c r="B9" s="3">
        <f t="shared" si="0"/>
        <v>-0.45745762052474803</v>
      </c>
      <c r="E9" s="2">
        <f t="shared" si="1"/>
        <v>2.0984375000000002</v>
      </c>
      <c r="F9" s="1">
        <f t="shared" si="2"/>
        <v>2.0992187500000004</v>
      </c>
      <c r="G9" s="1">
        <f t="shared" si="3"/>
        <v>2.0988281250000003</v>
      </c>
      <c r="H9" s="1">
        <f t="shared" si="4"/>
        <v>7.8125000000017764E-4</v>
      </c>
      <c r="I9" s="1">
        <f t="shared" si="5"/>
        <v>-3.3541566530503886E-4</v>
      </c>
      <c r="J9" s="1">
        <f t="shared" si="6"/>
        <v>4.6046934240706605E-5</v>
      </c>
      <c r="K9" s="3">
        <f t="shared" si="7"/>
        <v>-1.5444863083603981E-8</v>
      </c>
    </row>
    <row r="10" spans="1:11" x14ac:dyDescent="0.3">
      <c r="A10" s="2">
        <v>1.8</v>
      </c>
      <c r="B10" s="3">
        <f t="shared" si="0"/>
        <v>-0.32779503122230647</v>
      </c>
      <c r="E10" s="2">
        <f>IF(K9&gt;0,G9,E9)</f>
        <v>2.0984375000000002</v>
      </c>
      <c r="F10" s="1">
        <f>IF(K9&gt;0,F9,G9)</f>
        <v>2.0988281250000003</v>
      </c>
      <c r="G10" s="1">
        <f>(E10+F10)/2</f>
        <v>2.0986328125</v>
      </c>
      <c r="H10" s="1">
        <f>F10-E10</f>
        <v>3.9062500000008882E-4</v>
      </c>
      <c r="I10" s="1">
        <f>SQRT(E10-1)-2.2/E10</f>
        <v>-3.3541566530503886E-4</v>
      </c>
      <c r="J10" s="1">
        <f>SQRT(G10-1)-2.2/G10</f>
        <v>-1.4467114492622279E-4</v>
      </c>
      <c r="K10" s="3">
        <f>I10*J10</f>
        <v>4.8524968325870716E-8</v>
      </c>
    </row>
    <row r="11" spans="1:11" x14ac:dyDescent="0.3">
      <c r="A11" s="2">
        <v>1.9</v>
      </c>
      <c r="B11" s="3">
        <f t="shared" si="0"/>
        <v>-0.20921143879159154</v>
      </c>
      <c r="E11" s="2">
        <f t="shared" ref="E11:E12" si="8">IF(K10&gt;0,G10,E10)</f>
        <v>2.0986328125</v>
      </c>
      <c r="F11" s="1">
        <f t="shared" ref="F11:F12" si="9">IF(K10&gt;0,F10,G10)</f>
        <v>2.0988281250000003</v>
      </c>
      <c r="G11" s="1">
        <f t="shared" ref="G11:G12" si="10">(E11+F11)/2</f>
        <v>2.0987304687500004</v>
      </c>
      <c r="H11" s="1">
        <f t="shared" ref="H11:H12" si="11">F11-E11</f>
        <v>1.9531250000026645E-4</v>
      </c>
      <c r="I11" s="1">
        <f t="shared" ref="I11:I12" si="12">SQRT(E11-1)-2.2/E11</f>
        <v>-1.4467114492622279E-4</v>
      </c>
      <c r="J11" s="1">
        <f t="shared" ref="J11:J12" si="13">SQRT(G11-1)-2.2/G11</f>
        <v>-4.930880064590859E-5</v>
      </c>
      <c r="K11" s="3">
        <f t="shared" ref="K11:K12" si="14">I11*J11</f>
        <v>7.1335606443824702E-9</v>
      </c>
    </row>
    <row r="12" spans="1:11" ht="15" thickBot="1" x14ac:dyDescent="0.35">
      <c r="A12" s="4">
        <v>2</v>
      </c>
      <c r="B12" s="5">
        <f t="shared" si="0"/>
        <v>-0.10000000000000009</v>
      </c>
      <c r="E12" s="6">
        <f t="shared" si="8"/>
        <v>2.0987304687500004</v>
      </c>
      <c r="F12" s="15">
        <f t="shared" si="9"/>
        <v>2.0988281250000003</v>
      </c>
      <c r="G12" s="13">
        <f t="shared" si="10"/>
        <v>2.0987792968750005</v>
      </c>
      <c r="H12" s="14">
        <f t="shared" si="11"/>
        <v>9.7656249999911182E-5</v>
      </c>
      <c r="I12" s="15">
        <f t="shared" si="12"/>
        <v>-4.930880064590859E-5</v>
      </c>
      <c r="J12" s="15">
        <f t="shared" si="13"/>
        <v>-1.6301070848712129E-6</v>
      </c>
      <c r="K12" s="7">
        <f t="shared" si="14"/>
        <v>8.0378625279397829E-11</v>
      </c>
    </row>
    <row r="13" spans="1:11" x14ac:dyDescent="0.3">
      <c r="A13" s="4">
        <v>2.1</v>
      </c>
      <c r="B13" s="5">
        <f t="shared" si="0"/>
        <v>1.1898005511039589E-3</v>
      </c>
    </row>
    <row r="14" spans="1:11" x14ac:dyDescent="0.3">
      <c r="A14" s="2">
        <v>2.2000000000000002</v>
      </c>
      <c r="B14" s="3">
        <f t="shared" si="0"/>
        <v>9.5445115010332371E-2</v>
      </c>
    </row>
    <row r="15" spans="1:11" x14ac:dyDescent="0.3">
      <c r="A15" s="2">
        <v>2.2999999999999998</v>
      </c>
      <c r="B15" s="3">
        <f t="shared" si="0"/>
        <v>0.18365368596870291</v>
      </c>
    </row>
    <row r="16" spans="1:11" x14ac:dyDescent="0.3">
      <c r="A16" s="2">
        <v>2.4</v>
      </c>
      <c r="B16" s="3">
        <f t="shared" si="0"/>
        <v>0.26654928995325644</v>
      </c>
    </row>
    <row r="17" spans="1:2" x14ac:dyDescent="0.3">
      <c r="A17" s="2">
        <v>2.5</v>
      </c>
      <c r="B17" s="3">
        <f t="shared" si="0"/>
        <v>0.34474487139158883</v>
      </c>
    </row>
    <row r="18" spans="1:2" x14ac:dyDescent="0.3">
      <c r="A18" s="2">
        <v>2.6</v>
      </c>
      <c r="B18" s="3">
        <f t="shared" si="0"/>
        <v>0.41875721791350562</v>
      </c>
    </row>
    <row r="19" spans="1:2" x14ac:dyDescent="0.3">
      <c r="A19" s="2">
        <v>2.7</v>
      </c>
      <c r="B19" s="3">
        <f t="shared" si="0"/>
        <v>0.48902566622571486</v>
      </c>
    </row>
    <row r="20" spans="1:2" x14ac:dyDescent="0.3">
      <c r="A20" s="2">
        <v>2.8</v>
      </c>
      <c r="B20" s="3">
        <f t="shared" si="0"/>
        <v>0.55592650078558803</v>
      </c>
    </row>
    <row r="21" spans="1:2" x14ac:dyDescent="0.3">
      <c r="A21" s="2">
        <v>2.9</v>
      </c>
      <c r="B21" s="3">
        <f t="shared" si="0"/>
        <v>0.61978418555384962</v>
      </c>
    </row>
    <row r="22" spans="1:2" ht="15" thickBot="1" x14ac:dyDescent="0.35">
      <c r="A22" s="6">
        <v>3</v>
      </c>
      <c r="B22" s="7">
        <f t="shared" si="0"/>
        <v>0.68088022903976175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N21" sqref="N21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4">
        <v>0</v>
      </c>
      <c r="B2" s="5">
        <f>2*SQRT(A2)-COS(3.14*A2/2)</f>
        <v>-1</v>
      </c>
      <c r="E2" s="2">
        <f>A2</f>
        <v>0</v>
      </c>
      <c r="F2" s="1">
        <f>A3</f>
        <v>0.5</v>
      </c>
      <c r="G2" s="1">
        <f>(E2+F2)/2</f>
        <v>0.25</v>
      </c>
      <c r="H2" s="1">
        <f>F2-E2</f>
        <v>0.5</v>
      </c>
      <c r="I2" s="1">
        <f>2*SQRT(E2)-COS(3.14*E2/2)</f>
        <v>-1</v>
      </c>
      <c r="J2" s="1">
        <f>2*SQRT(G2)-COS(3.14*G2/2)</f>
        <v>7.6044300529727882E-2</v>
      </c>
      <c r="K2" s="3">
        <f>I2*J2</f>
        <v>-7.6044300529727882E-2</v>
      </c>
    </row>
    <row r="3" spans="1:11" x14ac:dyDescent="0.3">
      <c r="A3" s="4">
        <v>0.5</v>
      </c>
      <c r="B3" s="5">
        <f t="shared" ref="B3:B12" si="0">2*SQRT(A3)-COS(3.14*A3/2)</f>
        <v>0.70682529320589538</v>
      </c>
      <c r="E3" s="2">
        <f>IF(K2&lt;0,E2,G2)</f>
        <v>0</v>
      </c>
      <c r="F3" s="1">
        <f>IF(K2&lt;0,G2,F2)</f>
        <v>0.25</v>
      </c>
      <c r="G3" s="1">
        <f>(E3+F3)/2</f>
        <v>0.125</v>
      </c>
      <c r="H3" s="1">
        <f>F3-E3</f>
        <v>0.25</v>
      </c>
      <c r="I3" s="1">
        <f>2*SQRT(E3)-COS(3.14*E3/2)</f>
        <v>-1</v>
      </c>
      <c r="J3" s="1">
        <f>2*SQRT(G3)-COS(3.14*G3/2)</f>
        <v>-0.27369791381400965</v>
      </c>
      <c r="K3" s="3">
        <f>I3*J3</f>
        <v>0.27369791381400965</v>
      </c>
    </row>
    <row r="4" spans="1:11" x14ac:dyDescent="0.3">
      <c r="A4" s="2">
        <v>1</v>
      </c>
      <c r="B4" s="3">
        <f t="shared" si="0"/>
        <v>1.9992036732892668</v>
      </c>
      <c r="E4" s="2">
        <f t="shared" ref="E4:E10" si="1">IF(K3&lt;0,E3,G3)</f>
        <v>0.125</v>
      </c>
      <c r="F4" s="1">
        <f t="shared" ref="F4:F10" si="2">IF(K3&lt;0,G3,F3)</f>
        <v>0.25</v>
      </c>
      <c r="G4" s="1">
        <f t="shared" ref="G4:G10" si="3">(E4+F4)/2</f>
        <v>0.1875</v>
      </c>
      <c r="H4" s="1">
        <f t="shared" ref="H4:H10" si="4">F4-E4</f>
        <v>0.125</v>
      </c>
      <c r="I4" s="1">
        <f t="shared" ref="I4:I10" si="5">2*SQRT(E4)-COS(3.14*E4/2)</f>
        <v>-0.27369791381400965</v>
      </c>
      <c r="J4" s="1">
        <f t="shared" ref="J4:J10" si="6">2*SQRT(G4)-COS(3.14*G4/2)</f>
        <v>-9.0958264055659988E-2</v>
      </c>
      <c r="K4" s="3">
        <f t="shared" ref="K4:K10" si="7">I4*J4</f>
        <v>2.4895087116177959E-2</v>
      </c>
    </row>
    <row r="5" spans="1:11" x14ac:dyDescent="0.3">
      <c r="A5" s="2">
        <v>1.5</v>
      </c>
      <c r="B5" s="3">
        <f t="shared" si="0"/>
        <v>3.1557513876031829</v>
      </c>
      <c r="E5" s="2">
        <f t="shared" si="1"/>
        <v>0.1875</v>
      </c>
      <c r="F5" s="1">
        <f t="shared" si="2"/>
        <v>0.25</v>
      </c>
      <c r="G5" s="1">
        <f t="shared" si="3"/>
        <v>0.21875</v>
      </c>
      <c r="H5" s="1">
        <f t="shared" si="4"/>
        <v>6.25E-2</v>
      </c>
      <c r="I5" s="1">
        <f t="shared" si="5"/>
        <v>-9.0958264055659988E-2</v>
      </c>
      <c r="J5" s="1">
        <f t="shared" si="6"/>
        <v>-6.1883892326956014E-3</v>
      </c>
      <c r="K5" s="3">
        <f t="shared" si="7"/>
        <v>5.6288514190672959E-4</v>
      </c>
    </row>
    <row r="6" spans="1:11" x14ac:dyDescent="0.3">
      <c r="A6" s="2">
        <v>2</v>
      </c>
      <c r="B6" s="3">
        <f t="shared" si="0"/>
        <v>3.8284258564737299</v>
      </c>
      <c r="E6" s="2">
        <f t="shared" si="1"/>
        <v>0.21875</v>
      </c>
      <c r="F6" s="1">
        <f t="shared" si="2"/>
        <v>0.25</v>
      </c>
      <c r="G6" s="1">
        <f t="shared" si="3"/>
        <v>0.234375</v>
      </c>
      <c r="H6" s="1">
        <f t="shared" si="4"/>
        <v>3.125E-2</v>
      </c>
      <c r="I6" s="1">
        <f t="shared" si="5"/>
        <v>-6.1883892326956014E-3</v>
      </c>
      <c r="J6" s="1">
        <f t="shared" si="6"/>
        <v>3.5185883484477709E-2</v>
      </c>
      <c r="K6" s="3">
        <f t="shared" si="7"/>
        <v>-2.1774394249822384E-4</v>
      </c>
    </row>
    <row r="7" spans="1:11" x14ac:dyDescent="0.3">
      <c r="A7" s="2">
        <v>2.5</v>
      </c>
      <c r="B7" s="3">
        <f t="shared" si="0"/>
        <v>3.8707907593606521</v>
      </c>
      <c r="E7" s="2">
        <f t="shared" si="1"/>
        <v>0.21875</v>
      </c>
      <c r="F7" s="1">
        <f t="shared" si="2"/>
        <v>0.234375</v>
      </c>
      <c r="G7" s="1">
        <f t="shared" si="3"/>
        <v>0.2265625</v>
      </c>
      <c r="H7" s="1">
        <f t="shared" si="4"/>
        <v>1.5625E-2</v>
      </c>
      <c r="I7" s="1">
        <f t="shared" si="5"/>
        <v>-6.1883892326956014E-3</v>
      </c>
      <c r="J7" s="1">
        <f t="shared" si="6"/>
        <v>1.4569780648118091E-2</v>
      </c>
      <c r="K7" s="3">
        <f t="shared" si="7"/>
        <v>-9.0163473685550742E-5</v>
      </c>
    </row>
    <row r="8" spans="1:11" x14ac:dyDescent="0.3">
      <c r="A8" s="2">
        <v>3</v>
      </c>
      <c r="B8" s="3">
        <f t="shared" si="0"/>
        <v>3.4664905932500361</v>
      </c>
      <c r="E8" s="2">
        <f t="shared" si="1"/>
        <v>0.21875</v>
      </c>
      <c r="F8" s="1">
        <f t="shared" si="2"/>
        <v>0.2265625</v>
      </c>
      <c r="G8" s="1">
        <f t="shared" si="3"/>
        <v>0.22265625</v>
      </c>
      <c r="H8" s="1">
        <f t="shared" si="4"/>
        <v>7.8125E-3</v>
      </c>
      <c r="I8" s="1">
        <f t="shared" si="5"/>
        <v>-6.1883892326956014E-3</v>
      </c>
      <c r="J8" s="1">
        <f t="shared" si="6"/>
        <v>4.2093393831813541E-3</v>
      </c>
      <c r="K8" s="3">
        <f t="shared" si="7"/>
        <v>-2.6049030515641037E-5</v>
      </c>
    </row>
    <row r="9" spans="1:11" x14ac:dyDescent="0.3">
      <c r="A9" s="2">
        <v>3.5</v>
      </c>
      <c r="B9" s="3">
        <f t="shared" si="0"/>
        <v>3.0365241577655184</v>
      </c>
      <c r="E9" s="2">
        <f t="shared" si="1"/>
        <v>0.21875</v>
      </c>
      <c r="F9" s="1">
        <f t="shared" si="2"/>
        <v>0.22265625</v>
      </c>
      <c r="G9" s="1">
        <f t="shared" si="3"/>
        <v>0.220703125</v>
      </c>
      <c r="H9" s="1">
        <f t="shared" si="4"/>
        <v>3.90625E-3</v>
      </c>
      <c r="I9" s="1">
        <f t="shared" si="5"/>
        <v>-6.1883892326956014E-3</v>
      </c>
      <c r="J9" s="1">
        <f t="shared" si="6"/>
        <v>-9.847488223123646E-4</v>
      </c>
      <c r="K9" s="3">
        <f t="shared" si="7"/>
        <v>6.0940090089075112E-6</v>
      </c>
    </row>
    <row r="10" spans="1:11" x14ac:dyDescent="0.3">
      <c r="A10" s="2">
        <v>4</v>
      </c>
      <c r="B10" s="3">
        <f t="shared" si="0"/>
        <v>3.0000050730866246</v>
      </c>
      <c r="E10" s="2">
        <f t="shared" si="1"/>
        <v>0.220703125</v>
      </c>
      <c r="F10" s="1">
        <f t="shared" si="2"/>
        <v>0.22265625</v>
      </c>
      <c r="G10" s="1">
        <f t="shared" si="3"/>
        <v>0.2216796875</v>
      </c>
      <c r="H10" s="1">
        <f t="shared" si="4"/>
        <v>1.953125E-3</v>
      </c>
      <c r="I10" s="1">
        <f t="shared" si="5"/>
        <v>-9.847488223123646E-4</v>
      </c>
      <c r="J10" s="1">
        <f t="shared" si="6"/>
        <v>1.613474698294648E-3</v>
      </c>
      <c r="K10" s="3">
        <f t="shared" si="7"/>
        <v>-1.5888673089764523E-6</v>
      </c>
    </row>
    <row r="11" spans="1:11" x14ac:dyDescent="0.3">
      <c r="A11" s="2">
        <v>4.5</v>
      </c>
      <c r="B11" s="3">
        <f t="shared" si="0"/>
        <v>3.533004555077242</v>
      </c>
      <c r="E11" s="2">
        <f>IF(K10&lt;0,E10,G10)</f>
        <v>0.220703125</v>
      </c>
      <c r="F11" s="1">
        <f>IF(K10&lt;0,G10,F10)</f>
        <v>0.2216796875</v>
      </c>
      <c r="G11" s="1">
        <f>(E11+F11)/2</f>
        <v>0.22119140625</v>
      </c>
      <c r="H11" s="1">
        <f>F11-E11</f>
        <v>9.765625E-4</v>
      </c>
      <c r="I11" s="1">
        <f>2*SQRT(E11)-COS(3.14*E11/2)</f>
        <v>-9.847488223123646E-4</v>
      </c>
      <c r="J11" s="1">
        <f>2*SQRT(G11)-COS(3.14*G11/2)</f>
        <v>3.1465960509291513E-4</v>
      </c>
      <c r="K11" s="3">
        <f>I11*J11</f>
        <v>-3.0986067554452192E-7</v>
      </c>
    </row>
    <row r="12" spans="1:11" ht="15" thickBot="1" x14ac:dyDescent="0.35">
      <c r="A12" s="6">
        <v>5</v>
      </c>
      <c r="B12" s="7">
        <f t="shared" si="0"/>
        <v>4.4681543315455006</v>
      </c>
      <c r="E12" s="2">
        <f t="shared" ref="E12:E14" si="8">IF(K11&lt;0,E11,G11)</f>
        <v>0.220703125</v>
      </c>
      <c r="F12" s="1">
        <f t="shared" ref="F12:F14" si="9">IF(K11&lt;0,G11,F11)</f>
        <v>0.22119140625</v>
      </c>
      <c r="G12" s="1">
        <f t="shared" ref="G12:G14" si="10">(E12+F12)/2</f>
        <v>0.220947265625</v>
      </c>
      <c r="H12" s="1">
        <f t="shared" ref="H12:H14" si="11">F12-E12</f>
        <v>4.8828125E-4</v>
      </c>
      <c r="I12" s="1">
        <f t="shared" ref="I12:I14" si="12">2*SQRT(E12)-COS(3.14*E12/2)</f>
        <v>-9.847488223123646E-4</v>
      </c>
      <c r="J12" s="1">
        <f t="shared" ref="J12:J14" si="13">2*SQRT(G12)-COS(3.14*G12/2)</f>
        <v>-3.3497021409600869E-4</v>
      </c>
      <c r="K12" s="3">
        <f t="shared" ref="K12:K14" si="14">I12*J12</f>
        <v>3.298615238407652E-7</v>
      </c>
    </row>
    <row r="13" spans="1:11" x14ac:dyDescent="0.3">
      <c r="E13" s="2">
        <f t="shared" si="8"/>
        <v>0.220947265625</v>
      </c>
      <c r="F13" s="1">
        <f t="shared" si="9"/>
        <v>0.22119140625</v>
      </c>
      <c r="G13" s="1">
        <f t="shared" si="10"/>
        <v>0.2210693359375</v>
      </c>
      <c r="H13" s="1">
        <f t="shared" si="11"/>
        <v>2.44140625E-4</v>
      </c>
      <c r="I13" s="1">
        <f t="shared" si="12"/>
        <v>-3.3497021409600869E-4</v>
      </c>
      <c r="J13" s="1">
        <f t="shared" si="13"/>
        <v>-1.013673439242968E-5</v>
      </c>
      <c r="K13" s="3">
        <f t="shared" si="14"/>
        <v>3.3955040896665448E-9</v>
      </c>
    </row>
    <row r="14" spans="1:11" x14ac:dyDescent="0.3">
      <c r="E14" s="2">
        <f t="shared" si="8"/>
        <v>0.2210693359375</v>
      </c>
      <c r="F14" s="1">
        <f t="shared" si="9"/>
        <v>0.22119140625</v>
      </c>
      <c r="G14" s="1">
        <f t="shared" si="10"/>
        <v>0.22113037109375</v>
      </c>
      <c r="H14" s="1">
        <f t="shared" si="11"/>
        <v>1.220703125E-4</v>
      </c>
      <c r="I14" s="1">
        <f t="shared" si="12"/>
        <v>-1.013673439242968E-5</v>
      </c>
      <c r="J14" s="1">
        <f t="shared" si="13"/>
        <v>1.5226607431728656E-4</v>
      </c>
      <c r="K14" s="3">
        <f t="shared" si="14"/>
        <v>-1.5434807523322924E-9</v>
      </c>
    </row>
    <row r="15" spans="1:11" ht="15" thickBot="1" x14ac:dyDescent="0.35">
      <c r="E15" s="6">
        <f>IF(K14&lt;0,E14,G14)</f>
        <v>0.2210693359375</v>
      </c>
      <c r="F15" s="15">
        <f>IF(K14&lt;0,G14,F14)</f>
        <v>0.22113037109375</v>
      </c>
      <c r="G15" s="13">
        <f>(E15+F15)/2</f>
        <v>0.221099853515625</v>
      </c>
      <c r="H15" s="14">
        <f>F15-E15</f>
        <v>6.103515625E-5</v>
      </c>
      <c r="I15" s="15">
        <f>2*SQRT(E15)-COS(3.14*E15/2)</f>
        <v>-1.013673439242968E-5</v>
      </c>
      <c r="J15" s="15">
        <f>2*SQRT(G15)-COS(3.14*G15/2)</f>
        <v>7.1065830149041886E-5</v>
      </c>
      <c r="K15" s="7">
        <f>I15*J15</f>
        <v>-7.2037544459835896E-10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5" sqref="G15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4">
        <v>0</v>
      </c>
      <c r="B2" s="5">
        <f t="shared" ref="B2:B12" si="0">3*COS(3.14*A2)+A2-1</f>
        <v>2</v>
      </c>
      <c r="E2" s="2">
        <f>A2</f>
        <v>0</v>
      </c>
      <c r="F2" s="1">
        <f>A3</f>
        <v>0.5</v>
      </c>
      <c r="G2" s="1">
        <f>(E2+F2)/2</f>
        <v>0.25</v>
      </c>
      <c r="H2" s="1">
        <f>F2-E2</f>
        <v>0.5</v>
      </c>
      <c r="I2" s="1">
        <f>3*COS(3.14*E2)+E2-1</f>
        <v>2</v>
      </c>
      <c r="J2" s="1">
        <f>3*COS(3.14*G2)+G2-1</f>
        <v>1.3721648075015995</v>
      </c>
      <c r="K2" s="3">
        <f>I2*J2</f>
        <v>2.7443296150031991</v>
      </c>
    </row>
    <row r="3" spans="1:11" x14ac:dyDescent="0.3">
      <c r="A3" s="4">
        <v>0.5</v>
      </c>
      <c r="B3" s="5">
        <f t="shared" si="0"/>
        <v>-0.49761101986780021</v>
      </c>
      <c r="E3" s="2">
        <f>IF(K2&gt;0,G2,E2)</f>
        <v>0.25</v>
      </c>
      <c r="F3" s="1">
        <f>IF(K2&gt;0,F2,G2)</f>
        <v>0.5</v>
      </c>
      <c r="G3" s="1">
        <f t="shared" ref="G3:G4" si="1">(E3+F3)/2</f>
        <v>0.375</v>
      </c>
      <c r="H3" s="1">
        <f t="shared" ref="H3:H4" si="2">F3-E3</f>
        <v>0.25</v>
      </c>
      <c r="I3" s="1">
        <f t="shared" ref="I3:I4" si="3">3*COS(3.14*E3)+E3-1</f>
        <v>1.3721648075015995</v>
      </c>
      <c r="J3" s="1">
        <f t="shared" ref="J3:J4" si="4">3*COS(3.14*G3)+G3-1</f>
        <v>0.52470543980185469</v>
      </c>
      <c r="K3" s="3">
        <f t="shared" ref="K3:K4" si="5">I3*J3</f>
        <v>0.71998233880075402</v>
      </c>
    </row>
    <row r="4" spans="1:11" x14ac:dyDescent="0.3">
      <c r="A4" s="2">
        <v>1</v>
      </c>
      <c r="B4" s="3">
        <f t="shared" si="0"/>
        <v>-2.9999961951826184</v>
      </c>
      <c r="E4" s="2">
        <f t="shared" ref="E4:E8" si="6">IF(K3&gt;0,G3,E3)</f>
        <v>0.375</v>
      </c>
      <c r="F4" s="1">
        <f t="shared" ref="F4:F8" si="7">IF(K3&gt;0,F3,G3)</f>
        <v>0.5</v>
      </c>
      <c r="G4" s="1">
        <f t="shared" ref="G4:G10" si="8">(E4+F4)/2</f>
        <v>0.4375</v>
      </c>
      <c r="H4" s="1">
        <f t="shared" ref="H4:H10" si="9">F4-E4</f>
        <v>0.125</v>
      </c>
      <c r="I4" s="1">
        <f t="shared" ref="I4:I10" si="10">3*COS(3.14*E4)+E4-1</f>
        <v>0.52470543980185469</v>
      </c>
      <c r="J4" s="1">
        <f t="shared" ref="J4:J10" si="11">3*COS(3.14*G4)+G4-1</f>
        <v>2.4821016001763674E-2</v>
      </c>
      <c r="K4" s="3">
        <f t="shared" ref="K4:K10" si="12">I4*J4</f>
        <v>1.3023722117534281E-2</v>
      </c>
    </row>
    <row r="5" spans="1:11" x14ac:dyDescent="0.3">
      <c r="A5" s="2">
        <v>1.5</v>
      </c>
      <c r="B5" s="3">
        <f t="shared" si="0"/>
        <v>0.49283306566315543</v>
      </c>
      <c r="E5" s="2">
        <f t="shared" si="6"/>
        <v>0.4375</v>
      </c>
      <c r="F5" s="1">
        <f t="shared" si="7"/>
        <v>0.5</v>
      </c>
      <c r="G5" s="1">
        <f t="shared" si="8"/>
        <v>0.46875</v>
      </c>
      <c r="H5" s="1">
        <f t="shared" si="9"/>
        <v>6.25E-2</v>
      </c>
      <c r="I5" s="1">
        <f t="shared" si="10"/>
        <v>2.4821016001763674E-2</v>
      </c>
      <c r="J5" s="1">
        <f t="shared" si="11"/>
        <v>-0.23496977667089536</v>
      </c>
      <c r="K5" s="3">
        <f t="shared" si="12"/>
        <v>-5.8321885866791301E-3</v>
      </c>
    </row>
    <row r="6" spans="1:11" x14ac:dyDescent="0.3">
      <c r="A6" s="2">
        <v>2</v>
      </c>
      <c r="B6" s="3">
        <f t="shared" si="0"/>
        <v>3.9999847807401254</v>
      </c>
      <c r="E6" s="2">
        <f t="shared" si="6"/>
        <v>0.4375</v>
      </c>
      <c r="F6" s="1">
        <f t="shared" si="7"/>
        <v>0.46875</v>
      </c>
      <c r="G6" s="1">
        <f t="shared" si="8"/>
        <v>0.453125</v>
      </c>
      <c r="H6" s="1">
        <f t="shared" si="9"/>
        <v>3.125E-2</v>
      </c>
      <c r="I6" s="1">
        <f t="shared" si="10"/>
        <v>2.4821016001763674E-2</v>
      </c>
      <c r="J6" s="1">
        <f t="shared" si="11"/>
        <v>-0.10454211097581978</v>
      </c>
      <c r="K6" s="3">
        <f t="shared" si="12"/>
        <v>-2.5948414093889764E-3</v>
      </c>
    </row>
    <row r="7" spans="1:11" x14ac:dyDescent="0.3">
      <c r="A7" s="2">
        <v>2.5</v>
      </c>
      <c r="B7" s="3">
        <f t="shared" si="0"/>
        <v>1.5119448703622367</v>
      </c>
      <c r="E7" s="2">
        <f t="shared" si="6"/>
        <v>0.4375</v>
      </c>
      <c r="F7" s="1">
        <f t="shared" si="7"/>
        <v>0.453125</v>
      </c>
      <c r="G7" s="1">
        <f t="shared" si="8"/>
        <v>0.4453125</v>
      </c>
      <c r="H7" s="1">
        <f t="shared" si="9"/>
        <v>1.5625E-2</v>
      </c>
      <c r="I7" s="1">
        <f t="shared" si="10"/>
        <v>2.4821016001763674E-2</v>
      </c>
      <c r="J7" s="1">
        <f t="shared" si="11"/>
        <v>-3.9705601780885003E-2</v>
      </c>
      <c r="K7" s="3">
        <f t="shared" si="12"/>
        <v>-9.8553337716300289E-4</v>
      </c>
    </row>
    <row r="8" spans="1:11" x14ac:dyDescent="0.3">
      <c r="A8" s="2">
        <v>3</v>
      </c>
      <c r="B8" s="3">
        <f t="shared" si="0"/>
        <v>-0.99996575670147436</v>
      </c>
      <c r="E8" s="2">
        <f t="shared" si="6"/>
        <v>0.4375</v>
      </c>
      <c r="F8" s="1">
        <f t="shared" si="7"/>
        <v>0.4453125</v>
      </c>
      <c r="G8" s="1">
        <f t="shared" si="8"/>
        <v>0.44140625</v>
      </c>
      <c r="H8" s="1">
        <f t="shared" si="9"/>
        <v>7.8125E-3</v>
      </c>
      <c r="I8" s="1">
        <f t="shared" si="10"/>
        <v>2.4821016001763674E-2</v>
      </c>
      <c r="J8" s="1">
        <f t="shared" si="11"/>
        <v>-7.4008311466288168E-3</v>
      </c>
      <c r="K8" s="3">
        <f t="shared" si="12"/>
        <v>-1.8369614831682487E-4</v>
      </c>
    </row>
    <row r="9" spans="1:11" x14ac:dyDescent="0.3">
      <c r="A9" s="2">
        <v>3.5</v>
      </c>
      <c r="B9" s="3">
        <f t="shared" si="0"/>
        <v>2.483277223911069</v>
      </c>
      <c r="E9" s="2">
        <f>IF(K8&gt;0,G8,E8)</f>
        <v>0.4375</v>
      </c>
      <c r="F9" s="1">
        <f>IF(K8&gt;0,F8,G8)</f>
        <v>0.44140625</v>
      </c>
      <c r="G9" s="1">
        <f t="shared" si="8"/>
        <v>0.439453125</v>
      </c>
      <c r="H9" s="1">
        <f t="shared" si="9"/>
        <v>3.90625E-3</v>
      </c>
      <c r="I9" s="1">
        <f t="shared" si="10"/>
        <v>2.4821016001763674E-2</v>
      </c>
      <c r="J9" s="1">
        <f t="shared" si="11"/>
        <v>8.7207978680037268E-3</v>
      </c>
      <c r="K9" s="3">
        <f t="shared" si="12"/>
        <v>2.1645906342986703E-4</v>
      </c>
    </row>
    <row r="10" spans="1:11" x14ac:dyDescent="0.3">
      <c r="A10" s="2">
        <v>4</v>
      </c>
      <c r="B10" s="3">
        <f t="shared" si="0"/>
        <v>5.9999391231149195</v>
      </c>
      <c r="E10" s="2">
        <f>IF(K9&gt;0,G9,E9)</f>
        <v>0.439453125</v>
      </c>
      <c r="F10" s="1">
        <f>IF(K9&gt;0,F9,G9)</f>
        <v>0.44140625</v>
      </c>
      <c r="G10" s="1">
        <f t="shared" si="8"/>
        <v>0.4404296875</v>
      </c>
      <c r="H10" s="1">
        <f t="shared" si="9"/>
        <v>1.953125E-3</v>
      </c>
      <c r="I10" s="1">
        <f t="shared" si="10"/>
        <v>8.7207978680037268E-3</v>
      </c>
      <c r="J10" s="1">
        <f t="shared" si="11"/>
        <v>6.6261725096605772E-4</v>
      </c>
      <c r="K10" s="3">
        <f t="shared" si="12"/>
        <v>5.7785511095272869E-6</v>
      </c>
    </row>
    <row r="11" spans="1:11" x14ac:dyDescent="0.3">
      <c r="A11" s="2">
        <v>4.5</v>
      </c>
      <c r="B11" s="3">
        <f t="shared" si="0"/>
        <v>3.5215006393975496</v>
      </c>
      <c r="E11" s="2">
        <f t="shared" ref="E11:E12" si="13">IF(K10&gt;0,G10,E10)</f>
        <v>0.4404296875</v>
      </c>
      <c r="F11" s="1">
        <f t="shared" ref="F11:F12" si="14">IF(K10&gt;0,F10,G10)</f>
        <v>0.44140625</v>
      </c>
      <c r="G11" s="1">
        <f t="shared" ref="G11:G15" si="15">(E11+F11)/2</f>
        <v>0.44091796875</v>
      </c>
      <c r="H11" s="1">
        <f t="shared" ref="H11:H15" si="16">F11-E11</f>
        <v>9.765625E-4</v>
      </c>
      <c r="I11" s="1">
        <f t="shared" ref="I11:I15" si="17">3*COS(3.14*E11)+E11-1</f>
        <v>6.6261725096605772E-4</v>
      </c>
      <c r="J11" s="1">
        <f t="shared" ref="J11:J15" si="18">3*COS(3.14*G11)+G11-1</f>
        <v>-3.3684537867211262E-3</v>
      </c>
      <c r="K11" s="3">
        <f t="shared" ref="K11:K15" si="19">I11*J11</f>
        <v>-2.2319955881633601E-6</v>
      </c>
    </row>
    <row r="12" spans="1:11" ht="15" thickBot="1" x14ac:dyDescent="0.35">
      <c r="A12" s="6">
        <v>5</v>
      </c>
      <c r="B12" s="7">
        <f t="shared" si="0"/>
        <v>1.0000951199519803</v>
      </c>
      <c r="E12" s="2">
        <f t="shared" si="13"/>
        <v>0.4404296875</v>
      </c>
      <c r="F12" s="1">
        <f t="shared" si="14"/>
        <v>0.44091796875</v>
      </c>
      <c r="G12" s="1">
        <f t="shared" si="15"/>
        <v>0.440673828125</v>
      </c>
      <c r="H12" s="1">
        <f t="shared" si="16"/>
        <v>4.8828125E-4</v>
      </c>
      <c r="I12" s="1">
        <f t="shared" si="17"/>
        <v>6.6261725096605772E-4</v>
      </c>
      <c r="J12" s="1">
        <f t="shared" si="18"/>
        <v>-1.3527543135466447E-3</v>
      </c>
      <c r="K12" s="3">
        <f t="shared" si="19"/>
        <v>-8.9635834447475423E-7</v>
      </c>
    </row>
    <row r="13" spans="1:11" x14ac:dyDescent="0.3">
      <c r="E13" s="2">
        <f>IF(K12&gt;0,G12,E12)</f>
        <v>0.4404296875</v>
      </c>
      <c r="F13" s="1">
        <f>IF(K12&gt;0,F12,G12)</f>
        <v>0.440673828125</v>
      </c>
      <c r="G13" s="1">
        <f t="shared" si="15"/>
        <v>0.4405517578125</v>
      </c>
      <c r="H13" s="1">
        <f t="shared" si="16"/>
        <v>2.44140625E-4</v>
      </c>
      <c r="I13" s="1">
        <f t="shared" si="17"/>
        <v>6.6261725096605772E-4</v>
      </c>
      <c r="J13" s="1">
        <f t="shared" si="18"/>
        <v>-3.4502745971154436E-4</v>
      </c>
      <c r="K13" s="3">
        <f t="shared" si="19"/>
        <v>-2.2862114686186576E-7</v>
      </c>
    </row>
    <row r="14" spans="1:11" x14ac:dyDescent="0.3">
      <c r="E14" s="2">
        <f t="shared" ref="E14" si="20">IF(K13&gt;0,G13,E13)</f>
        <v>0.4404296875</v>
      </c>
      <c r="F14" s="1">
        <f t="shared" ref="F14" si="21">IF(K13&gt;0,F13,G13)</f>
        <v>0.4405517578125</v>
      </c>
      <c r="G14" s="1">
        <f t="shared" si="15"/>
        <v>0.44049072265625</v>
      </c>
      <c r="H14" s="1">
        <f t="shared" si="16"/>
        <v>1.220703125E-4</v>
      </c>
      <c r="I14" s="1">
        <f t="shared" si="17"/>
        <v>6.6261725096605772E-4</v>
      </c>
      <c r="J14" s="1">
        <f t="shared" si="18"/>
        <v>1.5880517389588178E-4</v>
      </c>
      <c r="K14" s="3">
        <f t="shared" si="19"/>
        <v>1.0522704776607594E-7</v>
      </c>
    </row>
    <row r="15" spans="1:11" ht="15" thickBot="1" x14ac:dyDescent="0.35">
      <c r="E15" s="6">
        <f>IF(K14&gt;0,G14,E14)</f>
        <v>0.44049072265625</v>
      </c>
      <c r="F15" s="15">
        <f>IF(K14&gt;0,F14,G14)</f>
        <v>0.4405517578125</v>
      </c>
      <c r="G15" s="13">
        <f t="shared" si="15"/>
        <v>0.440521240234375</v>
      </c>
      <c r="H15" s="14">
        <f t="shared" si="16"/>
        <v>6.103515625E-5</v>
      </c>
      <c r="I15" s="15">
        <f t="shared" si="17"/>
        <v>1.5880517389588178E-4</v>
      </c>
      <c r="J15" s="15">
        <f t="shared" si="18"/>
        <v>-9.3108574637401631E-5</v>
      </c>
      <c r="K15" s="7">
        <f t="shared" si="19"/>
        <v>-1.4786123386490253E-8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12" sqref="G12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1</v>
      </c>
      <c r="B2" s="3">
        <f>2*2.7^(-A2)-SQRT(A2-1)</f>
        <v>0.7407407407407407</v>
      </c>
      <c r="E2" s="2">
        <f>A5</f>
        <v>1.3</v>
      </c>
      <c r="F2" s="1">
        <f>A6</f>
        <v>1.4</v>
      </c>
      <c r="G2" s="1">
        <f>(E2+F2)/2</f>
        <v>1.35</v>
      </c>
      <c r="H2" s="1">
        <f>F2-E2</f>
        <v>9.9999999999999867E-2</v>
      </c>
      <c r="I2" s="1">
        <f>2*2.7^(-E2)-SQRT(E2-1)</f>
        <v>2.1437407697231237E-3</v>
      </c>
      <c r="J2" s="1">
        <f>2*2.7^(-G2)-SQRT(G2-1)</f>
        <v>-6.8382463402856586E-2</v>
      </c>
      <c r="K2" s="3">
        <f>I2*J2</f>
        <v>-1.465942747308031E-4</v>
      </c>
    </row>
    <row r="3" spans="1:11" x14ac:dyDescent="0.3">
      <c r="A3" s="2">
        <v>1.1000000000000001</v>
      </c>
      <c r="B3" s="3">
        <f t="shared" ref="B3:B12" si="0">2*2.7^(-A3)-SQRT(A3-1)</f>
        <v>0.35447462578751715</v>
      </c>
      <c r="E3" s="2">
        <f>IF(K2&lt;0,E2,G2)</f>
        <v>1.3</v>
      </c>
      <c r="F3" s="1">
        <f>IF(K2&lt;0,G2,F2)</f>
        <v>1.35</v>
      </c>
      <c r="G3" s="1">
        <f>(E3+F3)/2</f>
        <v>1.3250000000000002</v>
      </c>
      <c r="H3" s="1">
        <f>F3-E3</f>
        <v>5.0000000000000044E-2</v>
      </c>
      <c r="I3" s="1">
        <f>2*2.7^(-E3)-SQRT(E3-1)</f>
        <v>2.1437407697231237E-3</v>
      </c>
      <c r="J3" s="1">
        <f>2*2.7^(-G3)-SQRT(G3-1)</f>
        <v>-3.3707178744563637E-2</v>
      </c>
      <c r="K3" s="3">
        <f>I3*J3</f>
        <v>-7.2259453307065767E-5</v>
      </c>
    </row>
    <row r="4" spans="1:11" x14ac:dyDescent="0.3">
      <c r="A4" s="2">
        <v>1.2</v>
      </c>
      <c r="B4" s="3">
        <f t="shared" si="0"/>
        <v>0.16007269730235407</v>
      </c>
      <c r="E4" s="2">
        <f t="shared" ref="E4:E10" si="1">IF(K3&lt;0,E3,G3)</f>
        <v>1.3</v>
      </c>
      <c r="F4" s="1">
        <f t="shared" ref="F4:F10" si="2">IF(K3&lt;0,G3,F3)</f>
        <v>1.3250000000000002</v>
      </c>
      <c r="G4" s="1">
        <f t="shared" ref="G4:G10" si="3">(E4+F4)/2</f>
        <v>1.3125</v>
      </c>
      <c r="H4" s="1">
        <f t="shared" ref="H4:H10" si="4">F4-E4</f>
        <v>2.5000000000000133E-2</v>
      </c>
      <c r="I4" s="1">
        <f t="shared" ref="I4:I10" si="5">2*2.7^(-E4)-SQRT(E4-1)</f>
        <v>2.1437407697231237E-3</v>
      </c>
      <c r="J4" s="1">
        <f t="shared" ref="J4:J10" si="6">2*2.7^(-G4)-SQRT(G4-1)</f>
        <v>-1.593543642064954E-2</v>
      </c>
      <c r="K4" s="3">
        <f t="shared" ref="K4:K10" si="7">I4*J4</f>
        <v>-3.4161444738277144E-5</v>
      </c>
    </row>
    <row r="5" spans="1:11" x14ac:dyDescent="0.3">
      <c r="A5" s="4">
        <v>1.3</v>
      </c>
      <c r="B5" s="5">
        <f t="shared" si="0"/>
        <v>2.1437407697231237E-3</v>
      </c>
      <c r="E5" s="2">
        <f t="shared" si="1"/>
        <v>1.3</v>
      </c>
      <c r="F5" s="1">
        <f t="shared" si="2"/>
        <v>1.3125</v>
      </c>
      <c r="G5" s="1">
        <f t="shared" si="3"/>
        <v>1.3062499999999999</v>
      </c>
      <c r="H5" s="1">
        <f t="shared" si="4"/>
        <v>1.2499999999999956E-2</v>
      </c>
      <c r="I5" s="1">
        <f t="shared" si="5"/>
        <v>2.1437407697231237E-3</v>
      </c>
      <c r="J5" s="1">
        <f t="shared" si="6"/>
        <v>-6.9351919987964417E-3</v>
      </c>
      <c r="K5" s="3">
        <f t="shared" si="7"/>
        <v>-1.4867253833677532E-5</v>
      </c>
    </row>
    <row r="6" spans="1:11" x14ac:dyDescent="0.3">
      <c r="A6" s="4">
        <v>1.4</v>
      </c>
      <c r="B6" s="5">
        <f t="shared" si="0"/>
        <v>-0.13458006610914908</v>
      </c>
      <c r="E6" s="2">
        <f t="shared" si="1"/>
        <v>1.3</v>
      </c>
      <c r="F6" s="1">
        <f t="shared" si="2"/>
        <v>1.3062499999999999</v>
      </c>
      <c r="G6" s="1">
        <f t="shared" si="3"/>
        <v>1.3031250000000001</v>
      </c>
      <c r="H6" s="1">
        <f t="shared" si="4"/>
        <v>6.2499999999998668E-3</v>
      </c>
      <c r="I6" s="1">
        <f t="shared" si="5"/>
        <v>2.1437407697231237E-3</v>
      </c>
      <c r="J6" s="1">
        <f t="shared" si="6"/>
        <v>-2.4056808088911419E-3</v>
      </c>
      <c r="K6" s="3">
        <f t="shared" si="7"/>
        <v>-5.1571560289604436E-6</v>
      </c>
    </row>
    <row r="7" spans="1:11" x14ac:dyDescent="0.3">
      <c r="A7" s="2">
        <v>1.5</v>
      </c>
      <c r="B7" s="3">
        <f t="shared" si="0"/>
        <v>-0.25630632233455908</v>
      </c>
      <c r="E7" s="2">
        <f t="shared" si="1"/>
        <v>1.3</v>
      </c>
      <c r="F7" s="1">
        <f t="shared" si="2"/>
        <v>1.3031250000000001</v>
      </c>
      <c r="G7" s="1">
        <f t="shared" si="3"/>
        <v>1.3015625000000002</v>
      </c>
      <c r="H7" s="1">
        <f t="shared" si="4"/>
        <v>3.1250000000000444E-3</v>
      </c>
      <c r="I7" s="1">
        <f t="shared" si="5"/>
        <v>2.1437407697231237E-3</v>
      </c>
      <c r="J7" s="1">
        <f t="shared" si="6"/>
        <v>-1.3347402807595277E-4</v>
      </c>
      <c r="K7" s="3">
        <f t="shared" si="7"/>
        <v>-2.861337156855888E-7</v>
      </c>
    </row>
    <row r="8" spans="1:11" x14ac:dyDescent="0.3">
      <c r="A8" s="2">
        <v>1.6</v>
      </c>
      <c r="B8" s="3">
        <f t="shared" si="0"/>
        <v>-0.36642019217046862</v>
      </c>
      <c r="E8" s="2">
        <f t="shared" si="1"/>
        <v>1.3</v>
      </c>
      <c r="F8" s="1">
        <f t="shared" si="2"/>
        <v>1.3015625000000002</v>
      </c>
      <c r="G8" s="1">
        <f t="shared" si="3"/>
        <v>1.30078125</v>
      </c>
      <c r="H8" s="1">
        <f t="shared" si="4"/>
        <v>1.5625000000001332E-3</v>
      </c>
      <c r="I8" s="1">
        <f t="shared" si="5"/>
        <v>2.1437407697231237E-3</v>
      </c>
      <c r="J8" s="1">
        <f t="shared" si="6"/>
        <v>1.0045054471785608E-3</v>
      </c>
      <c r="K8" s="3">
        <f t="shared" si="7"/>
        <v>2.1533992805256385E-6</v>
      </c>
    </row>
    <row r="9" spans="1:11" x14ac:dyDescent="0.3">
      <c r="A9" s="2">
        <v>1.7</v>
      </c>
      <c r="B9" s="3">
        <f t="shared" si="0"/>
        <v>-0.46707735827683844</v>
      </c>
      <c r="E9" s="2">
        <f t="shared" si="1"/>
        <v>1.30078125</v>
      </c>
      <c r="F9" s="1">
        <f t="shared" si="2"/>
        <v>1.3015625000000002</v>
      </c>
      <c r="G9" s="1">
        <f t="shared" si="3"/>
        <v>1.3011718750000001</v>
      </c>
      <c r="H9" s="1">
        <f t="shared" si="4"/>
        <v>7.8125000000017764E-4</v>
      </c>
      <c r="I9" s="1">
        <f t="shared" si="5"/>
        <v>1.0045054471785608E-3</v>
      </c>
      <c r="J9" s="1">
        <f t="shared" si="6"/>
        <v>4.3535896974655763E-4</v>
      </c>
      <c r="K9" s="3">
        <f t="shared" si="7"/>
        <v>4.373204565884634E-7</v>
      </c>
    </row>
    <row r="10" spans="1:11" x14ac:dyDescent="0.3">
      <c r="A10" s="2">
        <v>1.8</v>
      </c>
      <c r="B10" s="3">
        <f t="shared" si="0"/>
        <v>-0.55978921858100383</v>
      </c>
      <c r="E10" s="2">
        <f t="shared" si="1"/>
        <v>1.3011718750000001</v>
      </c>
      <c r="F10" s="1">
        <f t="shared" si="2"/>
        <v>1.3015625000000002</v>
      </c>
      <c r="G10" s="1">
        <f t="shared" si="3"/>
        <v>1.3013671875000001</v>
      </c>
      <c r="H10" s="1">
        <f t="shared" si="4"/>
        <v>3.9062500000008882E-4</v>
      </c>
      <c r="I10" s="1">
        <f t="shared" si="5"/>
        <v>4.3535896974655763E-4</v>
      </c>
      <c r="J10" s="1">
        <f t="shared" si="6"/>
        <v>1.5090331594180828E-4</v>
      </c>
      <c r="K10" s="3">
        <f t="shared" si="7"/>
        <v>6.5697112159764938E-8</v>
      </c>
    </row>
    <row r="11" spans="1:11" x14ac:dyDescent="0.3">
      <c r="A11" s="2">
        <v>1.9</v>
      </c>
      <c r="B11" s="3">
        <f t="shared" si="0"/>
        <v>-0.64568593858911605</v>
      </c>
      <c r="E11" s="2">
        <f>IF(K10&lt;0,E10,G10)</f>
        <v>1.3013671875000001</v>
      </c>
      <c r="F11" s="1">
        <f>IF(K10&lt;0,G10,F10)</f>
        <v>1.3015625000000002</v>
      </c>
      <c r="G11" s="1">
        <f>(E11+F11)/2</f>
        <v>1.3014648437500003</v>
      </c>
      <c r="H11" s="1">
        <f>F11-E11</f>
        <v>1.9531250000004441E-4</v>
      </c>
      <c r="I11" s="1">
        <f>2*2.7^(-E11)-SQRT(E11-1)</f>
        <v>1.5090331594180828E-4</v>
      </c>
      <c r="J11" s="1">
        <f>2*2.7^(-G11)-SQRT(G11-1)</f>
        <v>8.7048589616500749E-6</v>
      </c>
      <c r="K11" s="3">
        <f>I11*J11</f>
        <v>1.3135920821187625E-9</v>
      </c>
    </row>
    <row r="12" spans="1:11" ht="15" thickBot="1" x14ac:dyDescent="0.35">
      <c r="A12" s="6">
        <v>2</v>
      </c>
      <c r="B12" s="7">
        <f t="shared" si="0"/>
        <v>-0.72565157750342935</v>
      </c>
      <c r="E12" s="6">
        <f t="shared" ref="E12" si="8">IF(K11&lt;0,E11,G11)</f>
        <v>1.3014648437500003</v>
      </c>
      <c r="F12" s="15">
        <f t="shared" ref="F12" si="9">IF(K11&lt;0,G11,F11)</f>
        <v>1.3015625000000002</v>
      </c>
      <c r="G12" s="13">
        <f t="shared" ref="G12" si="10">(E12+F12)/2</f>
        <v>1.3015136718750002</v>
      </c>
      <c r="H12" s="14">
        <f t="shared" ref="H12" si="11">F12-E12</f>
        <v>9.7656249999911182E-5</v>
      </c>
      <c r="I12" s="15">
        <f t="shared" ref="I12" si="12">2*2.7^(-E12)-SQRT(E12-1)</f>
        <v>8.7048589616500749E-6</v>
      </c>
      <c r="J12" s="15">
        <f t="shared" ref="J12" si="13">2*2.7^(-G12)-SQRT(G12-1)</f>
        <v>-6.2387030331234605E-5</v>
      </c>
      <c r="K12" s="7">
        <f t="shared" ref="K12" si="14">I12*J12</f>
        <v>-5.430703000695826E-10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N14" sqref="N14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>1/2*2.7^A2-A2^2-1</f>
        <v>-0.5</v>
      </c>
      <c r="E2" s="2">
        <f>A8</f>
        <v>3</v>
      </c>
      <c r="F2" s="1">
        <f>A9</f>
        <v>3.5</v>
      </c>
      <c r="G2" s="1">
        <f>(E2+F2)/2</f>
        <v>3.25</v>
      </c>
      <c r="H2" s="1">
        <f>F2-E2</f>
        <v>0.5</v>
      </c>
      <c r="I2" s="1">
        <f>1/2*2.7^E2-E2^2-1</f>
        <v>-0.15849999999999831</v>
      </c>
      <c r="J2" s="1">
        <f>1/2*2.7^G2-G2^2-1</f>
        <v>1.0529352203456135</v>
      </c>
      <c r="K2" s="3">
        <f>I2*J2</f>
        <v>-0.16689023242477796</v>
      </c>
    </row>
    <row r="3" spans="1:11" x14ac:dyDescent="0.3">
      <c r="A3" s="2">
        <v>0.5</v>
      </c>
      <c r="B3" s="3">
        <f t="shared" ref="B3:B12" si="0">1/2*2.7^A3-A3^2-1</f>
        <v>-0.42841616374225078</v>
      </c>
      <c r="E3" s="2">
        <f>IF(K2&lt;0,E2,G2)</f>
        <v>3</v>
      </c>
      <c r="F3" s="1">
        <f>IF(K2&lt;0,G2,F2)</f>
        <v>3.25</v>
      </c>
      <c r="G3" s="1">
        <f>(E3+F3)/2</f>
        <v>3.125</v>
      </c>
      <c r="H3" s="1">
        <f>F3-E3</f>
        <v>0.25</v>
      </c>
      <c r="I3" s="1">
        <f>1/2*2.7^E3-E3^2-1</f>
        <v>-0.15849999999999831</v>
      </c>
      <c r="J3" s="1">
        <f>1/2*2.7^G3-G3^2-1</f>
        <v>0.37685253962427367</v>
      </c>
      <c r="K3" s="3">
        <f>I3*J3</f>
        <v>-5.9731127530446737E-2</v>
      </c>
    </row>
    <row r="4" spans="1:11" x14ac:dyDescent="0.3">
      <c r="A4" s="2">
        <v>1</v>
      </c>
      <c r="B4" s="3">
        <f t="shared" si="0"/>
        <v>-0.64999999999999991</v>
      </c>
      <c r="E4" s="2">
        <f t="shared" ref="E4:E10" si="1">IF(K3&lt;0,E3,G3)</f>
        <v>3</v>
      </c>
      <c r="F4" s="1">
        <f t="shared" ref="F4:F10" si="2">IF(K3&lt;0,G3,F3)</f>
        <v>3.125</v>
      </c>
      <c r="G4" s="1">
        <f t="shared" ref="G4:G10" si="3">(E4+F4)/2</f>
        <v>3.0625</v>
      </c>
      <c r="H4" s="1">
        <f t="shared" ref="H4:H10" si="4">F4-E4</f>
        <v>0.125</v>
      </c>
      <c r="I4" s="1">
        <f t="shared" ref="I4:I10" si="5">1/2*2.7^E4-E4^2-1</f>
        <v>-0.15849999999999831</v>
      </c>
      <c r="J4" s="1">
        <f t="shared" ref="J4:J10" si="6">1/2*2.7^G4-G4^2-1</f>
        <v>9.2898403745804714E-2</v>
      </c>
      <c r="K4" s="3">
        <f t="shared" ref="K4:K10" si="7">I4*J4</f>
        <v>-1.4724396993709889E-2</v>
      </c>
    </row>
    <row r="5" spans="1:11" x14ac:dyDescent="0.3">
      <c r="A5" s="2">
        <v>1.5</v>
      </c>
      <c r="B5" s="3">
        <f t="shared" si="0"/>
        <v>-1.031723642104077</v>
      </c>
      <c r="E5" s="2">
        <f t="shared" si="1"/>
        <v>3</v>
      </c>
      <c r="F5" s="1">
        <f t="shared" si="2"/>
        <v>3.0625</v>
      </c>
      <c r="G5" s="1">
        <f t="shared" si="3"/>
        <v>3.03125</v>
      </c>
      <c r="H5" s="1">
        <f t="shared" si="4"/>
        <v>6.25E-2</v>
      </c>
      <c r="I5" s="1">
        <f t="shared" si="5"/>
        <v>-0.15849999999999831</v>
      </c>
      <c r="J5" s="1">
        <f t="shared" si="6"/>
        <v>-3.6714868102356135E-2</v>
      </c>
      <c r="K5" s="3">
        <f t="shared" si="7"/>
        <v>5.8193065942233856E-3</v>
      </c>
    </row>
    <row r="6" spans="1:11" x14ac:dyDescent="0.3">
      <c r="A6" s="2">
        <v>2</v>
      </c>
      <c r="B6" s="3">
        <f t="shared" si="0"/>
        <v>-1.3549999999999995</v>
      </c>
      <c r="E6" s="2">
        <f t="shared" si="1"/>
        <v>3.03125</v>
      </c>
      <c r="F6" s="1">
        <f t="shared" si="2"/>
        <v>3.0625</v>
      </c>
      <c r="G6" s="1">
        <f t="shared" si="3"/>
        <v>3.046875</v>
      </c>
      <c r="H6" s="1">
        <f t="shared" si="4"/>
        <v>3.125E-2</v>
      </c>
      <c r="I6" s="1">
        <f t="shared" si="5"/>
        <v>-3.6714868102356135E-2</v>
      </c>
      <c r="J6" s="1">
        <f t="shared" si="6"/>
        <v>2.7094201975605969E-2</v>
      </c>
      <c r="K6" s="3">
        <f t="shared" si="7"/>
        <v>-9.9476005187297024E-4</v>
      </c>
    </row>
    <row r="7" spans="1:11" x14ac:dyDescent="0.3">
      <c r="A7" s="2">
        <v>2.5</v>
      </c>
      <c r="B7" s="3">
        <f t="shared" si="0"/>
        <v>-1.2606538336810083</v>
      </c>
      <c r="E7" s="2">
        <f t="shared" si="1"/>
        <v>3.03125</v>
      </c>
      <c r="F7" s="1">
        <f t="shared" si="2"/>
        <v>3.046875</v>
      </c>
      <c r="G7" s="1">
        <f t="shared" si="3"/>
        <v>3.0390625</v>
      </c>
      <c r="H7" s="1">
        <f t="shared" si="4"/>
        <v>1.5625E-2</v>
      </c>
      <c r="I7" s="1">
        <f t="shared" si="5"/>
        <v>-3.6714868102356135E-2</v>
      </c>
      <c r="J7" s="1">
        <f t="shared" si="6"/>
        <v>-5.0573203678681011E-3</v>
      </c>
      <c r="K7" s="3">
        <f t="shared" si="7"/>
        <v>1.8567885025763653E-4</v>
      </c>
    </row>
    <row r="8" spans="1:11" x14ac:dyDescent="0.3">
      <c r="A8" s="4">
        <v>3</v>
      </c>
      <c r="B8" s="5">
        <f t="shared" si="0"/>
        <v>-0.15849999999999831</v>
      </c>
      <c r="E8" s="2">
        <f t="shared" si="1"/>
        <v>3.0390625</v>
      </c>
      <c r="F8" s="1">
        <f t="shared" si="2"/>
        <v>3.046875</v>
      </c>
      <c r="G8" s="1">
        <f t="shared" si="3"/>
        <v>3.04296875</v>
      </c>
      <c r="H8" s="1">
        <f t="shared" si="4"/>
        <v>7.8125E-3</v>
      </c>
      <c r="I8" s="1">
        <f t="shared" si="5"/>
        <v>-5.0573203678681011E-3</v>
      </c>
      <c r="J8" s="1">
        <f t="shared" si="6"/>
        <v>1.0956394915025314E-2</v>
      </c>
      <c r="K8" s="3">
        <f t="shared" si="7"/>
        <v>-5.5409999162164014E-5</v>
      </c>
    </row>
    <row r="9" spans="1:11" x14ac:dyDescent="0.3">
      <c r="A9" s="4">
        <v>3.5</v>
      </c>
      <c r="B9" s="5">
        <f t="shared" si="0"/>
        <v>2.9212346490612831</v>
      </c>
      <c r="E9" s="2">
        <f t="shared" si="1"/>
        <v>3.0390625</v>
      </c>
      <c r="F9" s="1">
        <f t="shared" si="2"/>
        <v>3.04296875</v>
      </c>
      <c r="G9" s="1">
        <f t="shared" si="3"/>
        <v>3.041015625</v>
      </c>
      <c r="H9" s="1">
        <f t="shared" si="4"/>
        <v>3.90625E-3</v>
      </c>
      <c r="I9" s="1">
        <f t="shared" si="5"/>
        <v>-5.0573203678681011E-3</v>
      </c>
      <c r="J9" s="1">
        <f t="shared" si="6"/>
        <v>2.9340632748748874E-3</v>
      </c>
      <c r="K9" s="3">
        <f t="shared" si="7"/>
        <v>-1.4838497960638552E-5</v>
      </c>
    </row>
    <row r="10" spans="1:11" x14ac:dyDescent="0.3">
      <c r="A10" s="2">
        <v>4</v>
      </c>
      <c r="B10" s="3">
        <f t="shared" si="0"/>
        <v>9.5720500000000079</v>
      </c>
      <c r="E10" s="2">
        <f t="shared" si="1"/>
        <v>3.0390625</v>
      </c>
      <c r="F10" s="1">
        <f t="shared" si="2"/>
        <v>3.041015625</v>
      </c>
      <c r="G10" s="1">
        <f t="shared" si="3"/>
        <v>3.0400390625</v>
      </c>
      <c r="H10" s="1">
        <f t="shared" si="4"/>
        <v>1.953125E-3</v>
      </c>
      <c r="I10" s="1">
        <f t="shared" si="5"/>
        <v>-5.0573203678681011E-3</v>
      </c>
      <c r="J10" s="1">
        <f t="shared" si="6"/>
        <v>-1.0654923699302543E-3</v>
      </c>
      <c r="K10" s="3">
        <f t="shared" si="7"/>
        <v>5.3885362642563287E-6</v>
      </c>
    </row>
    <row r="11" spans="1:11" x14ac:dyDescent="0.3">
      <c r="A11" s="2">
        <v>4.5</v>
      </c>
      <c r="B11" s="3">
        <f t="shared" si="0"/>
        <v>22.412333552465476</v>
      </c>
      <c r="E11" s="2">
        <f>IF(K10&lt;0,E10,G10)</f>
        <v>3.0400390625</v>
      </c>
      <c r="F11" s="1">
        <f>IF(K10&lt;0,G10,F10)</f>
        <v>3.041015625</v>
      </c>
      <c r="G11" s="1">
        <f>(E11+F11)/2</f>
        <v>3.04052734375</v>
      </c>
      <c r="H11" s="1">
        <f>F11-E11</f>
        <v>9.765625E-4</v>
      </c>
      <c r="I11" s="1">
        <f>1/2*2.7^E11-E11^2-1</f>
        <v>-1.0654923699302543E-3</v>
      </c>
      <c r="J11" s="1">
        <f>1/2*2.7^G11-G11^2-1</f>
        <v>9.3331891243764176E-4</v>
      </c>
      <c r="K11" s="3">
        <f>I11*J11</f>
        <v>-9.9444417991391046E-7</v>
      </c>
    </row>
    <row r="12" spans="1:11" ht="15" thickBot="1" x14ac:dyDescent="0.35">
      <c r="A12" s="6">
        <v>5</v>
      </c>
      <c r="B12" s="7">
        <f t="shared" si="0"/>
        <v>45.744535000000027</v>
      </c>
      <c r="E12" s="2">
        <f t="shared" ref="E12:E13" si="8">IF(K11&lt;0,E11,G11)</f>
        <v>3.0400390625</v>
      </c>
      <c r="F12" s="1">
        <f t="shared" ref="F12:F13" si="9">IF(K11&lt;0,G11,F11)</f>
        <v>3.04052734375</v>
      </c>
      <c r="G12" s="1">
        <f t="shared" ref="G12:G13" si="10">(E12+F12)/2</f>
        <v>3.040283203125</v>
      </c>
      <c r="H12" s="1">
        <f t="shared" ref="H12:H13" si="11">F12-E12</f>
        <v>4.8828125E-4</v>
      </c>
      <c r="I12" s="1">
        <f t="shared" ref="I12:I13" si="12">1/2*2.7^E12-E12^2-1</f>
        <v>-1.0654923699302543E-3</v>
      </c>
      <c r="J12" s="1">
        <f t="shared" ref="J12:J13" si="13">1/2*2.7^G12-G12^2-1</f>
        <v>-6.6328290710515603E-5</v>
      </c>
      <c r="K12" s="3">
        <f t="shared" ref="K12:K13" si="14">I12*J12</f>
        <v>7.0672287662570143E-8</v>
      </c>
    </row>
    <row r="13" spans="1:11" x14ac:dyDescent="0.3">
      <c r="E13" s="2">
        <f t="shared" si="8"/>
        <v>3.040283203125</v>
      </c>
      <c r="F13" s="1">
        <f t="shared" si="9"/>
        <v>3.04052734375</v>
      </c>
      <c r="G13" s="1">
        <f t="shared" si="10"/>
        <v>3.0404052734375</v>
      </c>
      <c r="H13" s="1">
        <f t="shared" si="11"/>
        <v>2.44140625E-4</v>
      </c>
      <c r="I13" s="1">
        <f t="shared" si="12"/>
        <v>-6.6328290710515603E-5</v>
      </c>
      <c r="J13" s="1">
        <f t="shared" si="13"/>
        <v>4.3343491124581135E-4</v>
      </c>
      <c r="K13" s="3">
        <f t="shared" si="14"/>
        <v>-2.8748996797198704E-8</v>
      </c>
    </row>
    <row r="14" spans="1:11" x14ac:dyDescent="0.3">
      <c r="E14" s="2">
        <f>IF(K13&lt;0,E13,G13)</f>
        <v>3.040283203125</v>
      </c>
      <c r="F14" s="1">
        <f>IF(K13&lt;0,G13,F13)</f>
        <v>3.0404052734375</v>
      </c>
      <c r="G14" s="1">
        <f>(E14+F14)/2</f>
        <v>3.04034423828125</v>
      </c>
      <c r="H14" s="1">
        <f>F14-E14</f>
        <v>1.220703125E-4</v>
      </c>
      <c r="I14" s="1">
        <f>1/2*2.7^E14-E14^2-1</f>
        <v>-6.6328290710515603E-5</v>
      </c>
      <c r="J14" s="1">
        <f>1/2*2.7^G14-G14^2-1</f>
        <v>1.8353821150363103E-4</v>
      </c>
      <c r="K14" s="3">
        <f>I14*J14</f>
        <v>-1.2173775849100938E-8</v>
      </c>
    </row>
    <row r="15" spans="1:11" ht="15" thickBot="1" x14ac:dyDescent="0.35">
      <c r="E15" s="6">
        <f t="shared" ref="E15" si="15">IF(K14&lt;0,E14,G14)</f>
        <v>3.040283203125</v>
      </c>
      <c r="F15" s="15">
        <f t="shared" ref="F15" si="16">IF(K14&lt;0,G14,F14)</f>
        <v>3.04034423828125</v>
      </c>
      <c r="G15" s="13">
        <f t="shared" ref="G15" si="17">(E15+F15)/2</f>
        <v>3.040313720703125</v>
      </c>
      <c r="H15" s="14">
        <f t="shared" ref="H15" si="18">F15-E15</f>
        <v>6.103515625E-5</v>
      </c>
      <c r="I15" s="15">
        <f t="shared" ref="I15" si="19">1/2*2.7^E15-E15^2-1</f>
        <v>-6.6328290710515603E-5</v>
      </c>
      <c r="J15" s="15">
        <f t="shared" ref="J15" si="20">1/2*2.7^G15-G15^2-1</f>
        <v>5.8601185845219561E-5</v>
      </c>
      <c r="K15" s="7">
        <f t="shared" ref="K15" si="21">I15*J15</f>
        <v>-3.886916490722675E-9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O7" sqref="O7:O8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>2^A2-2*A2^2-1</f>
        <v>0</v>
      </c>
      <c r="E2" s="2">
        <f>A14</f>
        <v>6</v>
      </c>
      <c r="F2" s="1">
        <f>A15</f>
        <v>6.5</v>
      </c>
      <c r="G2" s="1">
        <f>(E2+F2)/2</f>
        <v>6.25</v>
      </c>
      <c r="H2" s="1">
        <f>F2-E2</f>
        <v>0.5</v>
      </c>
      <c r="I2" s="1">
        <f>2^E2-2*E2^2-1</f>
        <v>-9</v>
      </c>
      <c r="J2" s="1">
        <f>2^G2-2*G2^2-1</f>
        <v>-3.0157446398258401</v>
      </c>
      <c r="K2" s="3">
        <f>I2*J2</f>
        <v>27.141701758432561</v>
      </c>
    </row>
    <row r="3" spans="1:11" x14ac:dyDescent="0.3">
      <c r="A3" s="2">
        <v>0.5</v>
      </c>
      <c r="B3" s="3">
        <f t="shared" ref="B3:B16" si="0">2^A3-2*A3^2-1</f>
        <v>-8.5786437626904855E-2</v>
      </c>
      <c r="E3" s="2">
        <f>IF(K2&gt;0,G2,E2)</f>
        <v>6.25</v>
      </c>
      <c r="F3" s="1">
        <f>IF(K2&gt;0,F2,G2)</f>
        <v>6.5</v>
      </c>
      <c r="G3" s="1">
        <f>(E3+F3)/2</f>
        <v>6.375</v>
      </c>
      <c r="H3" s="1">
        <f>F3-E3</f>
        <v>0.25</v>
      </c>
      <c r="I3" s="1">
        <f>2^E3-2*E3^2-1</f>
        <v>-3.0157446398258401</v>
      </c>
      <c r="J3" s="1">
        <f>2^G3-2*G3^2-1</f>
        <v>0.71648149766457436</v>
      </c>
      <c r="K3" s="3">
        <f>I3*J3</f>
        <v>-2.1607252361163303</v>
      </c>
    </row>
    <row r="4" spans="1:11" x14ac:dyDescent="0.3">
      <c r="A4" s="2">
        <v>1</v>
      </c>
      <c r="B4" s="3">
        <f t="shared" si="0"/>
        <v>-1</v>
      </c>
      <c r="E4" s="2">
        <f t="shared" ref="E4:E7" si="1">IF(K3&gt;0,G3,E3)</f>
        <v>6.25</v>
      </c>
      <c r="F4" s="1">
        <f t="shared" ref="F4:F7" si="2">IF(K3&gt;0,F3,G3)</f>
        <v>6.375</v>
      </c>
      <c r="G4" s="1">
        <f t="shared" ref="G4:G7" si="3">(E4+F4)/2</f>
        <v>6.3125</v>
      </c>
      <c r="H4" s="1">
        <f t="shared" ref="H4:H7" si="4">F4-E4</f>
        <v>0.125</v>
      </c>
      <c r="I4" s="1">
        <f t="shared" ref="I4:I7" si="5">2^E4-2*E4^2-1</f>
        <v>-3.0157446398258401</v>
      </c>
      <c r="J4" s="1">
        <f t="shared" ref="J4:J7" si="6">2^G4-2*G4^2-1</f>
        <v>-1.2164125272970097</v>
      </c>
      <c r="K4" s="3">
        <f t="shared" ref="K4:K7" si="7">I4*J4</f>
        <v>3.6683895590129603</v>
      </c>
    </row>
    <row r="5" spans="1:11" x14ac:dyDescent="0.3">
      <c r="A5" s="2">
        <v>1.5</v>
      </c>
      <c r="B5" s="3">
        <f t="shared" si="0"/>
        <v>-2.6715728752538102</v>
      </c>
      <c r="E5" s="2">
        <f t="shared" si="1"/>
        <v>6.3125</v>
      </c>
      <c r="F5" s="1">
        <f t="shared" si="2"/>
        <v>6.375</v>
      </c>
      <c r="G5" s="1">
        <f t="shared" si="3"/>
        <v>6.34375</v>
      </c>
      <c r="H5" s="1">
        <f t="shared" si="4"/>
        <v>6.25E-2</v>
      </c>
      <c r="I5" s="1">
        <f t="shared" si="5"/>
        <v>-1.2164125272970097</v>
      </c>
      <c r="J5" s="1">
        <f t="shared" si="6"/>
        <v>-0.26706686472904551</v>
      </c>
      <c r="K5" s="3">
        <f t="shared" si="7"/>
        <v>0.32486347988234687</v>
      </c>
    </row>
    <row r="6" spans="1:11" x14ac:dyDescent="0.3">
      <c r="A6" s="2">
        <v>2</v>
      </c>
      <c r="B6" s="3">
        <f t="shared" si="0"/>
        <v>-5</v>
      </c>
      <c r="E6" s="2">
        <f t="shared" si="1"/>
        <v>6.34375</v>
      </c>
      <c r="F6" s="1">
        <f t="shared" si="2"/>
        <v>6.375</v>
      </c>
      <c r="G6" s="1">
        <f t="shared" si="3"/>
        <v>6.359375</v>
      </c>
      <c r="H6" s="1">
        <f t="shared" si="4"/>
        <v>3.125E-2</v>
      </c>
      <c r="I6" s="1">
        <f t="shared" si="5"/>
        <v>-0.26706686472904551</v>
      </c>
      <c r="J6" s="1">
        <f t="shared" si="6"/>
        <v>0.22038024779176624</v>
      </c>
      <c r="K6" s="3">
        <f t="shared" si="7"/>
        <v>-5.8856261825957164E-2</v>
      </c>
    </row>
    <row r="7" spans="1:11" x14ac:dyDescent="0.3">
      <c r="A7" s="2">
        <v>2.5</v>
      </c>
      <c r="B7" s="3">
        <f t="shared" si="0"/>
        <v>-7.8431457505076194</v>
      </c>
      <c r="E7" s="2">
        <f t="shared" si="1"/>
        <v>6.34375</v>
      </c>
      <c r="F7" s="1">
        <f t="shared" si="2"/>
        <v>6.359375</v>
      </c>
      <c r="G7" s="1">
        <f t="shared" si="3"/>
        <v>6.3515625</v>
      </c>
      <c r="H7" s="1">
        <f t="shared" si="4"/>
        <v>1.5625E-2</v>
      </c>
      <c r="I7" s="1">
        <f t="shared" si="5"/>
        <v>-0.26706686472904551</v>
      </c>
      <c r="J7" s="1">
        <f t="shared" si="6"/>
        <v>-2.4418565443411921E-2</v>
      </c>
      <c r="K7" s="3">
        <f t="shared" si="7"/>
        <v>6.5213897141530369E-3</v>
      </c>
    </row>
    <row r="8" spans="1:11" x14ac:dyDescent="0.3">
      <c r="A8" s="2">
        <v>3</v>
      </c>
      <c r="B8" s="3">
        <f t="shared" si="0"/>
        <v>-11</v>
      </c>
      <c r="E8" s="2">
        <f>IF(K7&gt;0,G7,E7)</f>
        <v>6.3515625</v>
      </c>
      <c r="F8" s="1">
        <f>IF(K7&gt;0,F7,G7)</f>
        <v>6.359375</v>
      </c>
      <c r="G8" s="1">
        <f>(E8+F8)/2</f>
        <v>6.35546875</v>
      </c>
      <c r="H8" s="1">
        <f>F8-E8</f>
        <v>7.8125E-3</v>
      </c>
      <c r="I8" s="1">
        <f>2^E8-2*E8^2-1</f>
        <v>-2.4418565443411921E-2</v>
      </c>
      <c r="J8" s="1">
        <f>2^G8-2*G8^2-1</f>
        <v>9.7711215909669136E-2</v>
      </c>
      <c r="K8" s="3">
        <f>I8*J8</f>
        <v>-2.3859677202456081E-3</v>
      </c>
    </row>
    <row r="9" spans="1:11" x14ac:dyDescent="0.3">
      <c r="A9" s="2">
        <v>3.5</v>
      </c>
      <c r="B9" s="3">
        <f t="shared" si="0"/>
        <v>-14.186291501015241</v>
      </c>
      <c r="E9" s="2">
        <f t="shared" ref="E9:E10" si="8">IF(K8&gt;0,G8,E8)</f>
        <v>6.3515625</v>
      </c>
      <c r="F9" s="1">
        <f t="shared" ref="F9:F10" si="9">IF(K8&gt;0,F8,G8)</f>
        <v>6.35546875</v>
      </c>
      <c r="G9" s="1">
        <f t="shared" ref="G9:G10" si="10">(E9+F9)/2</f>
        <v>6.353515625</v>
      </c>
      <c r="H9" s="1">
        <f t="shared" ref="H9:H10" si="11">F9-E9</f>
        <v>3.90625E-3</v>
      </c>
      <c r="I9" s="1">
        <f t="shared" ref="I9:I10" si="12">2^E9-2*E9^2-1</f>
        <v>-2.4418565443411921E-2</v>
      </c>
      <c r="J9" s="1">
        <f t="shared" ref="J9:J10" si="13">2^G9-2*G9^2-1</f>
        <v>3.6579020466220413E-2</v>
      </c>
      <c r="K9" s="3">
        <f t="shared" ref="K9:K10" si="14">I9*J9</f>
        <v>-8.9320720511030724E-4</v>
      </c>
    </row>
    <row r="10" spans="1:11" x14ac:dyDescent="0.3">
      <c r="A10" s="2">
        <v>4</v>
      </c>
      <c r="B10" s="3">
        <f t="shared" si="0"/>
        <v>-17</v>
      </c>
      <c r="E10" s="2">
        <f t="shared" si="8"/>
        <v>6.3515625</v>
      </c>
      <c r="F10" s="1">
        <f t="shared" si="9"/>
        <v>6.353515625</v>
      </c>
      <c r="G10" s="1">
        <f t="shared" si="10"/>
        <v>6.3525390625</v>
      </c>
      <c r="H10" s="1">
        <f t="shared" si="11"/>
        <v>1.953125E-3</v>
      </c>
      <c r="I10" s="1">
        <f t="shared" si="12"/>
        <v>-2.4418565443411921E-2</v>
      </c>
      <c r="J10" s="1">
        <f t="shared" si="13"/>
        <v>6.063413998276701E-3</v>
      </c>
      <c r="K10" s="3">
        <f t="shared" si="14"/>
        <v>-1.4805987152741957E-4</v>
      </c>
    </row>
    <row r="11" spans="1:11" x14ac:dyDescent="0.3">
      <c r="A11" s="2">
        <v>4.5</v>
      </c>
      <c r="B11" s="3">
        <f t="shared" si="0"/>
        <v>-18.872583002030481</v>
      </c>
      <c r="E11" s="2">
        <f>IF(K10&gt;0,G10,E10)</f>
        <v>6.3515625</v>
      </c>
      <c r="F11" s="1">
        <f>IF(K10&gt;0,F10,G10)</f>
        <v>6.3525390625</v>
      </c>
      <c r="G11" s="1">
        <f>(E11+F11)/2</f>
        <v>6.35205078125</v>
      </c>
      <c r="H11" s="1">
        <f>F11-E11</f>
        <v>9.765625E-4</v>
      </c>
      <c r="I11" s="1">
        <f>2^E11-2*E11^2-1</f>
        <v>-2.4418565443411921E-2</v>
      </c>
      <c r="J11" s="1">
        <f>2^G11-2*G11^2-1</f>
        <v>-9.1817775169573679E-3</v>
      </c>
      <c r="K11" s="3">
        <f>I11*J11</f>
        <v>2.2420583518467169E-4</v>
      </c>
    </row>
    <row r="12" spans="1:11" x14ac:dyDescent="0.3">
      <c r="A12" s="2">
        <v>5</v>
      </c>
      <c r="B12" s="3">
        <f t="shared" si="0"/>
        <v>-19</v>
      </c>
      <c r="E12" s="2">
        <f t="shared" ref="E12:E13" si="15">IF(K11&gt;0,G11,E11)</f>
        <v>6.35205078125</v>
      </c>
      <c r="F12" s="1">
        <f t="shared" ref="F12:F13" si="16">IF(K11&gt;0,F11,G11)</f>
        <v>6.3525390625</v>
      </c>
      <c r="G12" s="1">
        <f t="shared" ref="G12:G13" si="17">(E12+F12)/2</f>
        <v>6.352294921875</v>
      </c>
      <c r="H12" s="1">
        <f t="shared" ref="H12:H13" si="18">F12-E12</f>
        <v>4.8828125E-4</v>
      </c>
      <c r="I12" s="1">
        <f t="shared" ref="I12:I13" si="19">2^E12-2*E12^2-1</f>
        <v>-9.1817775169573679E-3</v>
      </c>
      <c r="J12" s="1">
        <f t="shared" ref="J12:J13" si="20">2^G12-2*G12^2-1</f>
        <v>-1.5602324059216244E-3</v>
      </c>
      <c r="K12" s="3">
        <f t="shared" ref="K12:K13" si="21">I12*J12</f>
        <v>1.4325706825919472E-5</v>
      </c>
    </row>
    <row r="13" spans="1:11" x14ac:dyDescent="0.3">
      <c r="A13" s="2">
        <v>5.5</v>
      </c>
      <c r="B13" s="3">
        <f t="shared" si="0"/>
        <v>-16.245166004060955</v>
      </c>
      <c r="E13" s="2">
        <f t="shared" si="15"/>
        <v>6.352294921875</v>
      </c>
      <c r="F13" s="1">
        <f t="shared" si="16"/>
        <v>6.3525390625</v>
      </c>
      <c r="G13" s="1">
        <f t="shared" si="17"/>
        <v>6.3524169921875</v>
      </c>
      <c r="H13" s="1">
        <f t="shared" si="18"/>
        <v>2.44140625E-4</v>
      </c>
      <c r="I13" s="1">
        <f t="shared" si="19"/>
        <v>-1.5602324059216244E-3</v>
      </c>
      <c r="J13" s="1">
        <f t="shared" si="20"/>
        <v>2.2513281098355264E-3</v>
      </c>
      <c r="K13" s="3">
        <f t="shared" si="21"/>
        <v>-3.5125950733276665E-6</v>
      </c>
    </row>
    <row r="14" spans="1:11" x14ac:dyDescent="0.3">
      <c r="A14" s="4">
        <v>6</v>
      </c>
      <c r="B14" s="5">
        <f t="shared" si="0"/>
        <v>-9</v>
      </c>
      <c r="E14" s="2">
        <f>IF(K13&gt;0,G13,E13)</f>
        <v>6.352294921875</v>
      </c>
      <c r="F14" s="1">
        <f>IF(K13&gt;0,F13,G13)</f>
        <v>6.3524169921875</v>
      </c>
      <c r="G14" s="1">
        <f>(E14+F14)/2</f>
        <v>6.35235595703125</v>
      </c>
      <c r="H14" s="1">
        <f>F14-E14</f>
        <v>1.220703125E-4</v>
      </c>
      <c r="I14" s="1">
        <f>2^E14-2*E14^2-1</f>
        <v>-1.5602324059216244E-3</v>
      </c>
      <c r="J14" s="1">
        <f>2^G14-2*G14^2-1</f>
        <v>3.454821834196764E-4</v>
      </c>
      <c r="K14" s="3">
        <f>I14*J14</f>
        <v>-5.3903249823993763E-7</v>
      </c>
    </row>
    <row r="15" spans="1:11" ht="15" thickBot="1" x14ac:dyDescent="0.35">
      <c r="A15" s="4">
        <v>6.5</v>
      </c>
      <c r="B15" s="5">
        <f t="shared" si="0"/>
        <v>5.0096679918780609</v>
      </c>
      <c r="E15" s="6">
        <f t="shared" ref="E15" si="22">IF(K14&gt;0,G14,E14)</f>
        <v>6.352294921875</v>
      </c>
      <c r="F15" s="15">
        <f t="shared" ref="F15" si="23">IF(K14&gt;0,F14,G14)</f>
        <v>6.35235595703125</v>
      </c>
      <c r="G15" s="13">
        <f t="shared" ref="G15" si="24">(E15+F15)/2</f>
        <v>6.352325439453125</v>
      </c>
      <c r="H15" s="14">
        <f t="shared" ref="H15" si="25">F15-E15</f>
        <v>6.103515625E-5</v>
      </c>
      <c r="I15" s="15">
        <f t="shared" ref="I15" si="26">2^E15-2*E15^2-1</f>
        <v>-1.5602324059216244E-3</v>
      </c>
      <c r="J15" s="15">
        <f t="shared" ref="J15" si="27">2^G15-2*G15^2-1</f>
        <v>-6.0739152795008522E-4</v>
      </c>
      <c r="K15" s="7">
        <f t="shared" ref="K15" si="28">I15*J15</f>
        <v>9.4767194498997307E-7</v>
      </c>
    </row>
    <row r="16" spans="1:11" ht="15" thickBot="1" x14ac:dyDescent="0.35">
      <c r="A16" s="6">
        <v>7</v>
      </c>
      <c r="B16" s="7">
        <f t="shared" si="0"/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3" sqref="B3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19">
        <f>A2^2-SIN(5*A2)</f>
        <v>0</v>
      </c>
      <c r="E2" s="2">
        <f>A3</f>
        <v>0.5</v>
      </c>
      <c r="F2" s="1">
        <f>A4</f>
        <v>1</v>
      </c>
      <c r="G2" s="1">
        <f>(E2+F2)/2</f>
        <v>0.75</v>
      </c>
      <c r="H2" s="1">
        <f>F2-E2</f>
        <v>0.5</v>
      </c>
      <c r="I2" s="1">
        <f>E2^2-SIN(5*E2)</f>
        <v>-0.34847214410395655</v>
      </c>
      <c r="J2" s="1">
        <f>G2^2-SIN(5*G2)</f>
        <v>1.1340613187423436</v>
      </c>
      <c r="K2" s="3">
        <f>I2*J2</f>
        <v>-0.39518877928750495</v>
      </c>
    </row>
    <row r="3" spans="1:11" x14ac:dyDescent="0.3">
      <c r="A3" s="4">
        <v>0.5</v>
      </c>
      <c r="B3" s="5">
        <f t="shared" ref="B3:B12" si="0">A3^2-SIN(5*A3)</f>
        <v>-0.34847214410395655</v>
      </c>
      <c r="E3" s="2">
        <f>IF(K2&lt;0,E2,G2)</f>
        <v>0.5</v>
      </c>
      <c r="F3" s="1">
        <f>IF(K2&lt;0,G2,F2)</f>
        <v>0.75</v>
      </c>
      <c r="G3" s="1">
        <f>(E3+F3)/2</f>
        <v>0.625</v>
      </c>
      <c r="H3" s="1">
        <f>F3-E3</f>
        <v>0.25</v>
      </c>
      <c r="I3" s="1">
        <f t="shared" ref="I3:I15" si="1">E3^2-SIN(5*E3)</f>
        <v>-0.34847214410395655</v>
      </c>
      <c r="J3" s="1">
        <f>G3^2-SIN(5*G3)</f>
        <v>0.37403310777065207</v>
      </c>
      <c r="K3" s="3">
        <f>I3*J3</f>
        <v>-0.13034011903070539</v>
      </c>
    </row>
    <row r="4" spans="1:11" x14ac:dyDescent="0.3">
      <c r="A4" s="4">
        <v>1</v>
      </c>
      <c r="B4" s="5">
        <f t="shared" si="0"/>
        <v>1.9589242746631386</v>
      </c>
      <c r="E4" s="2">
        <f t="shared" ref="E4:E15" si="2">IF(K3&lt;0,E3,G3)</f>
        <v>0.5</v>
      </c>
      <c r="F4" s="1">
        <f t="shared" ref="F4:F15" si="3">IF(K3&lt;0,G3,F3)</f>
        <v>0.625</v>
      </c>
      <c r="G4" s="1">
        <f t="shared" ref="G4:G15" si="4">(E4+F4)/2</f>
        <v>0.5625</v>
      </c>
      <c r="H4" s="1">
        <f t="shared" ref="H4:H15" si="5">F4-E4</f>
        <v>0.125</v>
      </c>
      <c r="I4" s="1">
        <f t="shared" si="1"/>
        <v>-0.34847214410395655</v>
      </c>
      <c r="J4" s="1">
        <f t="shared" ref="J4:J15" si="6">G4^2-SIN(5*G4)</f>
        <v>-6.7782569996868713E-3</v>
      </c>
      <c r="K4" s="3">
        <f t="shared" ref="K4:K15" si="7">I4*J4</f>
        <v>2.3620337499685356E-3</v>
      </c>
    </row>
    <row r="5" spans="1:11" x14ac:dyDescent="0.3">
      <c r="A5" s="2">
        <v>1.5</v>
      </c>
      <c r="B5" s="3">
        <f t="shared" si="0"/>
        <v>1.3120000232252611</v>
      </c>
      <c r="E5" s="2">
        <f t="shared" si="2"/>
        <v>0.5625</v>
      </c>
      <c r="F5" s="1">
        <f t="shared" si="3"/>
        <v>0.625</v>
      </c>
      <c r="G5" s="1">
        <f t="shared" si="4"/>
        <v>0.59375</v>
      </c>
      <c r="H5" s="1">
        <f t="shared" si="5"/>
        <v>6.25E-2</v>
      </c>
      <c r="I5" s="1">
        <f t="shared" si="1"/>
        <v>-6.7782569996868713E-3</v>
      </c>
      <c r="J5" s="1">
        <f t="shared" si="6"/>
        <v>0.18055572468424635</v>
      </c>
      <c r="K5" s="3">
        <f t="shared" si="7"/>
        <v>-1.2238531046745284E-3</v>
      </c>
    </row>
    <row r="6" spans="1:11" x14ac:dyDescent="0.3">
      <c r="A6" s="2">
        <v>2</v>
      </c>
      <c r="B6" s="3">
        <f t="shared" si="0"/>
        <v>4.5440211108893696</v>
      </c>
      <c r="E6" s="2">
        <f t="shared" si="2"/>
        <v>0.5625</v>
      </c>
      <c r="F6" s="1">
        <f t="shared" si="3"/>
        <v>0.59375</v>
      </c>
      <c r="G6" s="1">
        <f t="shared" si="4"/>
        <v>0.578125</v>
      </c>
      <c r="H6" s="1">
        <f t="shared" si="5"/>
        <v>3.125E-2</v>
      </c>
      <c r="I6" s="1">
        <f t="shared" si="1"/>
        <v>-6.7782569996868713E-3</v>
      </c>
      <c r="J6" s="1">
        <f t="shared" si="6"/>
        <v>8.5887100762498697E-2</v>
      </c>
      <c r="K6" s="3">
        <f t="shared" si="7"/>
        <v>-5.8216484192621844E-4</v>
      </c>
    </row>
    <row r="7" spans="1:11" x14ac:dyDescent="0.3">
      <c r="A7" s="2">
        <v>2.5</v>
      </c>
      <c r="B7" s="3">
        <f t="shared" si="0"/>
        <v>6.3163218973512008</v>
      </c>
      <c r="E7" s="2">
        <f t="shared" si="2"/>
        <v>0.5625</v>
      </c>
      <c r="F7" s="1">
        <f t="shared" si="3"/>
        <v>0.578125</v>
      </c>
      <c r="G7" s="1">
        <f t="shared" si="4"/>
        <v>0.5703125</v>
      </c>
      <c r="H7" s="1">
        <f t="shared" si="5"/>
        <v>1.5625E-2</v>
      </c>
      <c r="I7" s="1">
        <f t="shared" si="1"/>
        <v>-6.7782569996868713E-3</v>
      </c>
      <c r="J7" s="1">
        <f t="shared" si="6"/>
        <v>3.9275228188674183E-2</v>
      </c>
      <c r="K7" s="3">
        <f t="shared" si="7"/>
        <v>-2.6621759038417987E-4</v>
      </c>
    </row>
    <row r="8" spans="1:11" x14ac:dyDescent="0.3">
      <c r="A8" s="2">
        <v>3</v>
      </c>
      <c r="B8" s="3">
        <f t="shared" si="0"/>
        <v>8.3497121598428841</v>
      </c>
      <c r="E8" s="2">
        <f t="shared" si="2"/>
        <v>0.5625</v>
      </c>
      <c r="F8" s="1">
        <f t="shared" si="3"/>
        <v>0.5703125</v>
      </c>
      <c r="G8" s="1">
        <f t="shared" si="4"/>
        <v>0.56640625</v>
      </c>
      <c r="H8" s="1">
        <f t="shared" si="5"/>
        <v>7.8125E-3</v>
      </c>
      <c r="I8" s="1">
        <f t="shared" si="1"/>
        <v>-6.7782569996868713E-3</v>
      </c>
      <c r="J8" s="1">
        <f t="shared" si="6"/>
        <v>1.6175123008876691E-2</v>
      </c>
      <c r="K8" s="3">
        <f t="shared" si="7"/>
        <v>-1.0963914075571459E-4</v>
      </c>
    </row>
    <row r="9" spans="1:11" x14ac:dyDescent="0.3">
      <c r="A9" s="2">
        <v>3.5</v>
      </c>
      <c r="B9" s="3">
        <f t="shared" si="0"/>
        <v>13.225626005468158</v>
      </c>
      <c r="E9" s="2">
        <f t="shared" si="2"/>
        <v>0.5625</v>
      </c>
      <c r="F9" s="1">
        <f t="shared" si="3"/>
        <v>0.56640625</v>
      </c>
      <c r="G9" s="1">
        <f t="shared" si="4"/>
        <v>0.564453125</v>
      </c>
      <c r="H9" s="1">
        <f t="shared" si="5"/>
        <v>3.90625E-3</v>
      </c>
      <c r="I9" s="1">
        <f t="shared" si="1"/>
        <v>-6.7782569996868713E-3</v>
      </c>
      <c r="J9" s="1">
        <f t="shared" si="6"/>
        <v>4.679649187958379E-3</v>
      </c>
      <c r="K9" s="3">
        <f t="shared" si="7"/>
        <v>-3.1719864864357864E-5</v>
      </c>
    </row>
    <row r="10" spans="1:11" x14ac:dyDescent="0.3">
      <c r="A10" s="2">
        <v>4</v>
      </c>
      <c r="B10" s="3">
        <f t="shared" si="0"/>
        <v>15.087054749272372</v>
      </c>
      <c r="E10" s="2">
        <f t="shared" si="2"/>
        <v>0.5625</v>
      </c>
      <c r="F10" s="1">
        <f t="shared" si="3"/>
        <v>0.564453125</v>
      </c>
      <c r="G10" s="1">
        <f t="shared" si="4"/>
        <v>0.5634765625</v>
      </c>
      <c r="H10" s="1">
        <f t="shared" si="5"/>
        <v>1.953125E-3</v>
      </c>
      <c r="I10" s="1">
        <f t="shared" si="1"/>
        <v>-6.7782569996868713E-3</v>
      </c>
      <c r="J10" s="1">
        <f t="shared" si="6"/>
        <v>-1.0540551024711964E-3</v>
      </c>
      <c r="K10" s="3">
        <f t="shared" si="7"/>
        <v>7.1446563763810493E-6</v>
      </c>
    </row>
    <row r="11" spans="1:11" x14ac:dyDescent="0.3">
      <c r="A11" s="2">
        <v>4.5</v>
      </c>
      <c r="B11" s="3">
        <f t="shared" si="0"/>
        <v>20.737174512460509</v>
      </c>
      <c r="E11" s="2">
        <f t="shared" si="2"/>
        <v>0.5634765625</v>
      </c>
      <c r="F11" s="1">
        <f t="shared" si="3"/>
        <v>0.564453125</v>
      </c>
      <c r="G11" s="1">
        <f t="shared" si="4"/>
        <v>0.56396484375</v>
      </c>
      <c r="H11" s="1">
        <f t="shared" si="5"/>
        <v>9.765625E-4</v>
      </c>
      <c r="I11" s="1">
        <f t="shared" si="1"/>
        <v>-1.0540551024711964E-3</v>
      </c>
      <c r="J11" s="1">
        <f t="shared" si="6"/>
        <v>1.8116161418963994E-3</v>
      </c>
      <c r="K11" s="3">
        <f t="shared" si="7"/>
        <v>-1.9095432380850828E-6</v>
      </c>
    </row>
    <row r="12" spans="1:11" ht="15" thickBot="1" x14ac:dyDescent="0.35">
      <c r="A12" s="6">
        <v>5</v>
      </c>
      <c r="B12" s="7">
        <f t="shared" si="0"/>
        <v>25.132351750097772</v>
      </c>
      <c r="E12" s="2">
        <f t="shared" si="2"/>
        <v>0.5634765625</v>
      </c>
      <c r="F12" s="1">
        <f t="shared" si="3"/>
        <v>0.56396484375</v>
      </c>
      <c r="G12" s="1">
        <f t="shared" si="4"/>
        <v>0.563720703125</v>
      </c>
      <c r="H12" s="1">
        <f t="shared" si="5"/>
        <v>4.8828125E-4</v>
      </c>
      <c r="I12" s="1">
        <f t="shared" si="1"/>
        <v>-1.0540551024711964E-3</v>
      </c>
      <c r="J12" s="1">
        <f t="shared" si="6"/>
        <v>3.784844317715752E-4</v>
      </c>
      <c r="K12" s="3">
        <f t="shared" si="7"/>
        <v>-3.9894344651474023E-7</v>
      </c>
    </row>
    <row r="13" spans="1:11" x14ac:dyDescent="0.3">
      <c r="E13" s="2">
        <f t="shared" si="2"/>
        <v>0.5634765625</v>
      </c>
      <c r="F13" s="1">
        <f t="shared" si="3"/>
        <v>0.563720703125</v>
      </c>
      <c r="G13" s="1">
        <f t="shared" si="4"/>
        <v>0.5635986328125</v>
      </c>
      <c r="H13" s="1">
        <f t="shared" si="5"/>
        <v>2.44140625E-4</v>
      </c>
      <c r="I13" s="1">
        <f t="shared" si="1"/>
        <v>-1.0540551024711964E-3</v>
      </c>
      <c r="J13" s="1">
        <f t="shared" si="6"/>
        <v>-3.3785946513775755E-4</v>
      </c>
      <c r="K13" s="3">
        <f t="shared" si="7"/>
        <v>3.5612249314664266E-7</v>
      </c>
    </row>
    <row r="14" spans="1:11" x14ac:dyDescent="0.3">
      <c r="E14" s="2">
        <f t="shared" si="2"/>
        <v>0.5635986328125</v>
      </c>
      <c r="F14" s="1">
        <f t="shared" si="3"/>
        <v>0.563720703125</v>
      </c>
      <c r="G14" s="1">
        <f t="shared" si="4"/>
        <v>0.56365966796875</v>
      </c>
      <c r="H14" s="1">
        <f t="shared" si="5"/>
        <v>1.220703125E-4</v>
      </c>
      <c r="I14" s="1">
        <f t="shared" si="1"/>
        <v>-3.3785946513775755E-4</v>
      </c>
      <c r="J14" s="1">
        <f t="shared" si="6"/>
        <v>2.0293964343554016E-5</v>
      </c>
      <c r="K14" s="3">
        <f t="shared" si="7"/>
        <v>-6.8565079386378828E-9</v>
      </c>
    </row>
    <row r="15" spans="1:11" ht="15" thickBot="1" x14ac:dyDescent="0.35">
      <c r="E15" s="6">
        <f t="shared" si="2"/>
        <v>0.5635986328125</v>
      </c>
      <c r="F15" s="15">
        <f t="shared" si="3"/>
        <v>0.56365966796875</v>
      </c>
      <c r="G15" s="13">
        <f t="shared" si="4"/>
        <v>0.563629150390625</v>
      </c>
      <c r="H15" s="14">
        <f t="shared" si="5"/>
        <v>6.103515625E-5</v>
      </c>
      <c r="I15" s="1">
        <f t="shared" si="1"/>
        <v>-3.3785946513775755E-4</v>
      </c>
      <c r="J15" s="15">
        <f t="shared" si="6"/>
        <v>-1.5878738182473207E-4</v>
      </c>
      <c r="K15" s="7">
        <f t="shared" si="7"/>
        <v>5.3647819893928864E-8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M13" sqref="M13:M14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 t="shared" ref="B2:B12" si="0">2.7^A2-A2^2-2</f>
        <v>-1</v>
      </c>
      <c r="E2" s="2">
        <f>A4</f>
        <v>1</v>
      </c>
      <c r="F2" s="1">
        <f>A5</f>
        <v>1.5</v>
      </c>
      <c r="G2" s="1">
        <f>(E2+F2)/2</f>
        <v>1.25</v>
      </c>
      <c r="H2" s="1">
        <f>F2-E2</f>
        <v>0.5</v>
      </c>
      <c r="I2" s="1">
        <f>2.7^E2-E2^2-2</f>
        <v>-0.29999999999999982</v>
      </c>
      <c r="J2" s="1">
        <f>2.7^G2-G2^2-2</f>
        <v>-0.10147524819050391</v>
      </c>
      <c r="K2" s="3">
        <f>I2*J2</f>
        <v>3.0442574457151154E-2</v>
      </c>
    </row>
    <row r="3" spans="1:11" x14ac:dyDescent="0.3">
      <c r="A3" s="2">
        <v>0.5</v>
      </c>
      <c r="B3" s="3">
        <f t="shared" si="0"/>
        <v>-0.60683232748450155</v>
      </c>
      <c r="E3" s="2">
        <f>IF(K2&gt;0,G2,E2)</f>
        <v>1.25</v>
      </c>
      <c r="F3" s="1">
        <f>IF(K2&gt;0,F2,G2)</f>
        <v>1.5</v>
      </c>
      <c r="G3" s="1">
        <f>(E3+F3)/2</f>
        <v>1.375</v>
      </c>
      <c r="H3" s="1">
        <f>F3-E3</f>
        <v>0.25</v>
      </c>
      <c r="I3" s="1">
        <f>2.7^E3-E3^2-2</f>
        <v>-0.10147524819050391</v>
      </c>
      <c r="J3" s="1">
        <f>2.7^G3-G3^2-2</f>
        <v>2.7923042587103541E-2</v>
      </c>
      <c r="K3" s="3">
        <f>I3*J3</f>
        <v>-2.8334976767603421E-3</v>
      </c>
    </row>
    <row r="4" spans="1:11" x14ac:dyDescent="0.3">
      <c r="A4" s="4">
        <v>1</v>
      </c>
      <c r="B4" s="5">
        <f t="shared" si="0"/>
        <v>-0.29999999999999982</v>
      </c>
      <c r="E4" s="2">
        <f t="shared" ref="E4:E10" si="1">IF(K3&gt;0,G3,E3)</f>
        <v>1.25</v>
      </c>
      <c r="F4" s="1">
        <f t="shared" ref="F4:F10" si="2">IF(K3&gt;0,F3,G3)</f>
        <v>1.375</v>
      </c>
      <c r="G4" s="1">
        <f t="shared" ref="G4:G10" si="3">(E4+F4)/2</f>
        <v>1.3125</v>
      </c>
      <c r="H4" s="1">
        <f t="shared" ref="H4:H10" si="4">F4-E4</f>
        <v>0.125</v>
      </c>
      <c r="I4" s="1">
        <f t="shared" ref="I4:I10" si="5">2.7^E4-E4^2-2</f>
        <v>-0.10147524819050391</v>
      </c>
      <c r="J4" s="1">
        <f t="shared" ref="J4:J10" si="6">2.7^G4-G4^2-2</f>
        <v>-3.9968133073911449E-2</v>
      </c>
      <c r="K4" s="3">
        <f t="shared" ref="K4:K10" si="7">I4*J4</f>
        <v>4.0557762233862519E-3</v>
      </c>
    </row>
    <row r="5" spans="1:11" x14ac:dyDescent="0.3">
      <c r="A5" s="4">
        <v>1.5</v>
      </c>
      <c r="B5" s="5">
        <f t="shared" si="0"/>
        <v>0.18655271579184607</v>
      </c>
      <c r="E5" s="2">
        <f t="shared" si="1"/>
        <v>1.3125</v>
      </c>
      <c r="F5" s="1">
        <f t="shared" si="2"/>
        <v>1.375</v>
      </c>
      <c r="G5" s="1">
        <f t="shared" si="3"/>
        <v>1.34375</v>
      </c>
      <c r="H5" s="1">
        <f t="shared" si="4"/>
        <v>6.25E-2</v>
      </c>
      <c r="I5" s="1">
        <f t="shared" si="5"/>
        <v>-3.9968133073911449E-2</v>
      </c>
      <c r="J5" s="1">
        <f t="shared" si="6"/>
        <v>-6.8760568277292933E-3</v>
      </c>
      <c r="K5" s="3">
        <f t="shared" si="7"/>
        <v>2.7482315431446181E-4</v>
      </c>
    </row>
    <row r="6" spans="1:11" x14ac:dyDescent="0.3">
      <c r="A6" s="2">
        <v>2</v>
      </c>
      <c r="B6" s="3">
        <f t="shared" si="0"/>
        <v>1.2900000000000009</v>
      </c>
      <c r="E6" s="2">
        <f t="shared" si="1"/>
        <v>1.34375</v>
      </c>
      <c r="F6" s="1">
        <f t="shared" si="2"/>
        <v>1.375</v>
      </c>
      <c r="G6" s="1">
        <f t="shared" si="3"/>
        <v>1.359375</v>
      </c>
      <c r="H6" s="1">
        <f t="shared" si="4"/>
        <v>3.125E-2</v>
      </c>
      <c r="I6" s="1">
        <f t="shared" si="5"/>
        <v>-6.8760568277292933E-3</v>
      </c>
      <c r="J6" s="1">
        <f t="shared" si="6"/>
        <v>1.0302987092463134E-2</v>
      </c>
      <c r="K6" s="3">
        <f t="shared" si="7"/>
        <v>-7.0843924743137912E-5</v>
      </c>
    </row>
    <row r="7" spans="1:11" x14ac:dyDescent="0.3">
      <c r="A7" s="2">
        <v>2.5</v>
      </c>
      <c r="B7" s="3">
        <f t="shared" si="0"/>
        <v>3.7286923326379835</v>
      </c>
      <c r="E7" s="2">
        <f t="shared" si="1"/>
        <v>1.34375</v>
      </c>
      <c r="F7" s="1">
        <f t="shared" si="2"/>
        <v>1.359375</v>
      </c>
      <c r="G7" s="1">
        <f t="shared" si="3"/>
        <v>1.3515625</v>
      </c>
      <c r="H7" s="1">
        <f t="shared" si="4"/>
        <v>1.5625E-2</v>
      </c>
      <c r="I7" s="1">
        <f t="shared" si="5"/>
        <v>-6.8760568277292933E-3</v>
      </c>
      <c r="J7" s="1">
        <f t="shared" si="6"/>
        <v>1.6592383208351436E-3</v>
      </c>
      <c r="K7" s="3">
        <f t="shared" si="7"/>
        <v>-1.1409016984808576E-5</v>
      </c>
    </row>
    <row r="8" spans="1:11" x14ac:dyDescent="0.3">
      <c r="A8" s="2">
        <v>3</v>
      </c>
      <c r="B8" s="3">
        <f t="shared" si="0"/>
        <v>8.6830000000000034</v>
      </c>
      <c r="E8" s="2">
        <f t="shared" si="1"/>
        <v>1.34375</v>
      </c>
      <c r="F8" s="1">
        <f t="shared" si="2"/>
        <v>1.3515625</v>
      </c>
      <c r="G8" s="1">
        <f t="shared" si="3"/>
        <v>1.34765625</v>
      </c>
      <c r="H8" s="1">
        <f t="shared" si="4"/>
        <v>7.8125E-3</v>
      </c>
      <c r="I8" s="1">
        <f t="shared" si="5"/>
        <v>-6.8760568277292933E-3</v>
      </c>
      <c r="J8" s="1">
        <f t="shared" si="6"/>
        <v>-2.6218542639826481E-3</v>
      </c>
      <c r="K8" s="3">
        <f t="shared" si="7"/>
        <v>1.8028018913169049E-5</v>
      </c>
    </row>
    <row r="9" spans="1:11" x14ac:dyDescent="0.3">
      <c r="A9" s="2">
        <v>3.5</v>
      </c>
      <c r="B9" s="3">
        <f t="shared" si="0"/>
        <v>18.092469298122566</v>
      </c>
      <c r="E9" s="2">
        <f t="shared" si="1"/>
        <v>1.34765625</v>
      </c>
      <c r="F9" s="1">
        <f t="shared" si="2"/>
        <v>1.3515625</v>
      </c>
      <c r="G9" s="1">
        <f t="shared" si="3"/>
        <v>1.349609375</v>
      </c>
      <c r="H9" s="1">
        <f t="shared" si="4"/>
        <v>3.90625E-3</v>
      </c>
      <c r="I9" s="1">
        <f t="shared" si="5"/>
        <v>-2.6218542639826481E-3</v>
      </c>
      <c r="J9" s="1">
        <f t="shared" si="6"/>
        <v>-4.8468315190142164E-4</v>
      </c>
      <c r="K9" s="3">
        <f t="shared" si="7"/>
        <v>1.2707685884932918E-6</v>
      </c>
    </row>
    <row r="10" spans="1:11" x14ac:dyDescent="0.3">
      <c r="A10" s="2">
        <v>4</v>
      </c>
      <c r="B10" s="3">
        <f t="shared" si="0"/>
        <v>35.144100000000016</v>
      </c>
      <c r="E10" s="2">
        <f t="shared" si="1"/>
        <v>1.349609375</v>
      </c>
      <c r="F10" s="1">
        <f t="shared" si="2"/>
        <v>1.3515625</v>
      </c>
      <c r="G10" s="1">
        <f t="shared" si="3"/>
        <v>1.3505859375</v>
      </c>
      <c r="H10" s="1">
        <f t="shared" si="4"/>
        <v>1.953125E-3</v>
      </c>
      <c r="I10" s="1">
        <f t="shared" si="5"/>
        <v>-4.8468315190142164E-4</v>
      </c>
      <c r="J10" s="1">
        <f t="shared" si="6"/>
        <v>5.8643204546582339E-4</v>
      </c>
      <c r="K10" s="3">
        <f t="shared" si="7"/>
        <v>-2.8423373217237309E-7</v>
      </c>
    </row>
    <row r="11" spans="1:11" x14ac:dyDescent="0.3">
      <c r="A11" s="2">
        <v>4.5</v>
      </c>
      <c r="B11" s="3">
        <f t="shared" si="0"/>
        <v>65.074667104930953</v>
      </c>
      <c r="E11" s="2">
        <f>IF(K10&gt;0,G10,E10)</f>
        <v>1.349609375</v>
      </c>
      <c r="F11" s="1">
        <f>IF(K10&gt;0,F10,G10)</f>
        <v>1.3505859375</v>
      </c>
      <c r="G11" s="1">
        <f>(E11+F11)/2</f>
        <v>1.35009765625</v>
      </c>
      <c r="H11" s="1">
        <f>F11-E11</f>
        <v>9.765625E-4</v>
      </c>
      <c r="I11" s="1">
        <f>2.7^E11-E11^2-2</f>
        <v>-4.8468315190142164E-4</v>
      </c>
      <c r="J11" s="1">
        <f>2.7^G11-G11^2-2</f>
        <v>5.0663280154683576E-5</v>
      </c>
      <c r="K11" s="3">
        <f>I11*J11</f>
        <v>-2.455563831103678E-8</v>
      </c>
    </row>
    <row r="12" spans="1:11" ht="15" thickBot="1" x14ac:dyDescent="0.35">
      <c r="A12" s="6">
        <v>5</v>
      </c>
      <c r="B12" s="7">
        <f t="shared" si="0"/>
        <v>116.48907000000005</v>
      </c>
      <c r="E12" s="2">
        <f t="shared" ref="E12:E13" si="8">IF(K11&gt;0,G11,E11)</f>
        <v>1.349609375</v>
      </c>
      <c r="F12" s="1">
        <f t="shared" ref="F12:F13" si="9">IF(K11&gt;0,F11,G11)</f>
        <v>1.35009765625</v>
      </c>
      <c r="G12" s="1">
        <f t="shared" ref="G12:G13" si="10">(E12+F12)/2</f>
        <v>1.349853515625</v>
      </c>
      <c r="H12" s="1">
        <f t="shared" ref="H12:H13" si="11">F12-E12</f>
        <v>4.8828125E-4</v>
      </c>
      <c r="I12" s="1">
        <f t="shared" ref="I12:I13" si="12">2.7^E12-E12^2-2</f>
        <v>-4.8468315190142164E-4</v>
      </c>
      <c r="J12" s="1">
        <f t="shared" ref="J12:J13" si="13">2.7^G12-G12^2-2</f>
        <v>-2.1706270027666008E-4</v>
      </c>
      <c r="K12" s="3">
        <f t="shared" ref="K12:K13" si="14">I12*J12</f>
        <v>1.0520663373032519E-7</v>
      </c>
    </row>
    <row r="13" spans="1:11" x14ac:dyDescent="0.3">
      <c r="E13" s="2">
        <f t="shared" si="8"/>
        <v>1.349853515625</v>
      </c>
      <c r="F13" s="1">
        <f t="shared" si="9"/>
        <v>1.35009765625</v>
      </c>
      <c r="G13" s="1">
        <f t="shared" si="10"/>
        <v>1.3499755859375</v>
      </c>
      <c r="H13" s="1">
        <f t="shared" si="11"/>
        <v>2.44140625E-4</v>
      </c>
      <c r="I13" s="1">
        <f t="shared" si="12"/>
        <v>-2.1706270027666008E-4</v>
      </c>
      <c r="J13" s="1">
        <f t="shared" si="13"/>
        <v>-8.321290456825281E-5</v>
      </c>
      <c r="K13" s="3">
        <f t="shared" si="14"/>
        <v>1.8062417763448977E-8</v>
      </c>
    </row>
    <row r="14" spans="1:11" x14ac:dyDescent="0.3">
      <c r="E14" s="2">
        <f>IF(K13&gt;0,G13,E13)</f>
        <v>1.3499755859375</v>
      </c>
      <c r="F14" s="1">
        <f>IF(K13&gt;0,F13,G13)</f>
        <v>1.35009765625</v>
      </c>
      <c r="G14" s="1">
        <f>(E14+F14)/2</f>
        <v>1.35003662109375</v>
      </c>
      <c r="H14" s="1">
        <f>F14-E14</f>
        <v>1.220703125E-4</v>
      </c>
      <c r="I14" s="1">
        <f>2.7^E14-E14^2-2</f>
        <v>-8.321290456825281E-5</v>
      </c>
      <c r="J14" s="1">
        <f>2.7^G14-G14^2-2</f>
        <v>-1.6278111259815375E-5</v>
      </c>
      <c r="K14" s="3">
        <f>I14*J14</f>
        <v>1.3545489188144184E-9</v>
      </c>
    </row>
    <row r="15" spans="1:11" ht="15" thickBot="1" x14ac:dyDescent="0.35">
      <c r="E15" s="6">
        <f t="shared" ref="E15" si="15">IF(K14&gt;0,G14,E14)</f>
        <v>1.35003662109375</v>
      </c>
      <c r="F15" s="15">
        <f t="shared" ref="F15" si="16">IF(K14&gt;0,F14,G14)</f>
        <v>1.35009765625</v>
      </c>
      <c r="G15" s="13">
        <f t="shared" ref="G15" si="17">(E15+F15)/2</f>
        <v>1.350067138671875</v>
      </c>
      <c r="H15" s="14">
        <f t="shared" ref="H15" si="18">F15-E15</f>
        <v>6.103515625E-5</v>
      </c>
      <c r="I15" s="15">
        <f t="shared" ref="I15" si="19">2.7^E15-E15^2-2</f>
        <v>-1.6278111259815375E-5</v>
      </c>
      <c r="J15" s="15">
        <f t="shared" ref="J15" si="20">2.7^G15-G15^2-2</f>
        <v>1.7191759630996728E-5</v>
      </c>
      <c r="K15" s="7">
        <f t="shared" ref="K15" si="21">I15*J15</f>
        <v>-2.7984937602536727E-10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N1" sqref="N1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0.1</v>
      </c>
      <c r="B2" s="3">
        <f>1/A2-3.14*COS(3.14*A2)</f>
        <v>7.0135280394025461</v>
      </c>
      <c r="E2" s="2">
        <f>A16</f>
        <v>1.5</v>
      </c>
      <c r="F2" s="1">
        <f>A17</f>
        <v>1.6</v>
      </c>
      <c r="G2" s="1">
        <f>(E2+F2)/2</f>
        <v>1.55</v>
      </c>
      <c r="H2" s="1">
        <f>F2-E2</f>
        <v>0.10000000000000009</v>
      </c>
      <c r="I2" s="1">
        <f>1/E2-3.14*COS(3.14*E2)</f>
        <v>0.67416805793923062</v>
      </c>
      <c r="J2" s="1">
        <f>1/G2-3.14*COS(3.14*G2)</f>
        <v>0.16161457090165299</v>
      </c>
      <c r="K2" s="3">
        <f>I2*J2</f>
        <v>0.10895538139944949</v>
      </c>
    </row>
    <row r="3" spans="1:11" x14ac:dyDescent="0.3">
      <c r="A3" s="2">
        <v>0.2</v>
      </c>
      <c r="B3" s="3">
        <f t="shared" ref="B3:B21" si="0">1/A3-3.14*COS(3.14*A3)</f>
        <v>2.4590988716975786</v>
      </c>
      <c r="E3" s="2">
        <f>IF(K2&gt;0,G2,E2)</f>
        <v>1.55</v>
      </c>
      <c r="F3" s="1">
        <f>IF(K2&gt;0,F2,G2)</f>
        <v>1.6</v>
      </c>
      <c r="G3" s="1">
        <f>(E3+F3)/2</f>
        <v>1.5750000000000002</v>
      </c>
      <c r="H3" s="1">
        <f>F3-E3</f>
        <v>5.0000000000000044E-2</v>
      </c>
      <c r="I3" s="1">
        <f>1/E3-3.14*COS(3.14*E3)</f>
        <v>0.16161457090165299</v>
      </c>
      <c r="J3" s="1">
        <f>1/G3-3.14*COS(3.14*G3)</f>
        <v>-9.0436668582594915E-2</v>
      </c>
      <c r="K3" s="3">
        <f>I3*J3</f>
        <v>-1.4615883386751079E-2</v>
      </c>
    </row>
    <row r="4" spans="1:11" x14ac:dyDescent="0.3">
      <c r="A4" s="2">
        <v>0.3</v>
      </c>
      <c r="B4" s="3">
        <f t="shared" si="0"/>
        <v>1.4864741000928159</v>
      </c>
      <c r="E4" s="2">
        <f t="shared" ref="E4:E10" si="1">IF(K3&gt;0,G3,E3)</f>
        <v>1.55</v>
      </c>
      <c r="F4" s="1">
        <f t="shared" ref="F4:F10" si="2">IF(K3&gt;0,F3,G3)</f>
        <v>1.5750000000000002</v>
      </c>
      <c r="G4" s="1">
        <f t="shared" ref="G4:G10" si="3">(E4+F4)/2</f>
        <v>1.5625</v>
      </c>
      <c r="H4" s="1">
        <f t="shared" ref="H4:H10" si="4">F4-E4</f>
        <v>2.5000000000000133E-2</v>
      </c>
      <c r="I4" s="1">
        <f t="shared" ref="I4:I10" si="5">1/E4-3.14*COS(3.14*E4)</f>
        <v>0.16161457090165299</v>
      </c>
      <c r="J4" s="1">
        <f t="shared" ref="J4:J10" si="6">1/G4-3.14*COS(3.14*G4)</f>
        <v>3.5082091431738349E-2</v>
      </c>
      <c r="K4" s="3">
        <f t="shared" ref="K4:K10" si="7">I4*J4</f>
        <v>5.6697771530729501E-3</v>
      </c>
    </row>
    <row r="5" spans="1:11" x14ac:dyDescent="0.3">
      <c r="A5" s="2">
        <v>0.4</v>
      </c>
      <c r="B5" s="3">
        <f t="shared" si="0"/>
        <v>1.5277843670009448</v>
      </c>
      <c r="E5" s="2">
        <f t="shared" si="1"/>
        <v>1.5625</v>
      </c>
      <c r="F5" s="1">
        <f t="shared" si="2"/>
        <v>1.5750000000000002</v>
      </c>
      <c r="G5" s="1">
        <f t="shared" si="3"/>
        <v>1.5687500000000001</v>
      </c>
      <c r="H5" s="1">
        <f t="shared" si="4"/>
        <v>1.2500000000000178E-2</v>
      </c>
      <c r="I5" s="1">
        <f t="shared" si="5"/>
        <v>3.5082091431738349E-2</v>
      </c>
      <c r="J5" s="1">
        <f t="shared" si="6"/>
        <v>-2.7815513147023241E-2</v>
      </c>
      <c r="K5" s="3">
        <f t="shared" si="7"/>
        <v>-9.7582637544458943E-4</v>
      </c>
    </row>
    <row r="6" spans="1:11" x14ac:dyDescent="0.3">
      <c r="A6" s="2">
        <v>0.5</v>
      </c>
      <c r="B6" s="3">
        <f t="shared" si="0"/>
        <v>1.9974995341282975</v>
      </c>
      <c r="E6" s="2">
        <f t="shared" si="1"/>
        <v>1.5625</v>
      </c>
      <c r="F6" s="1">
        <f t="shared" si="2"/>
        <v>1.5687500000000001</v>
      </c>
      <c r="G6" s="1">
        <f t="shared" si="3"/>
        <v>1.565625</v>
      </c>
      <c r="H6" s="1">
        <f t="shared" si="4"/>
        <v>6.2500000000000888E-3</v>
      </c>
      <c r="I6" s="1">
        <f t="shared" si="5"/>
        <v>3.5082091431738349E-2</v>
      </c>
      <c r="J6" s="1">
        <f t="shared" si="6"/>
        <v>3.6001682472014407E-3</v>
      </c>
      <c r="K6" s="3">
        <f t="shared" si="7"/>
        <v>1.2630143161796212E-4</v>
      </c>
    </row>
    <row r="7" spans="1:11" x14ac:dyDescent="0.3">
      <c r="A7" s="2">
        <v>0.6</v>
      </c>
      <c r="B7" s="3">
        <f t="shared" si="0"/>
        <v>2.6341258848795626</v>
      </c>
      <c r="E7" s="2">
        <f t="shared" si="1"/>
        <v>1.565625</v>
      </c>
      <c r="F7" s="1">
        <f t="shared" si="2"/>
        <v>1.5687500000000001</v>
      </c>
      <c r="G7" s="1">
        <f t="shared" si="3"/>
        <v>1.5671875000000002</v>
      </c>
      <c r="H7" s="1">
        <f t="shared" si="4"/>
        <v>3.1250000000000444E-3</v>
      </c>
      <c r="I7" s="1">
        <f t="shared" si="5"/>
        <v>3.6001682472014407E-3</v>
      </c>
      <c r="J7" s="1">
        <f t="shared" si="6"/>
        <v>-1.2116132307875227E-2</v>
      </c>
      <c r="K7" s="3">
        <f t="shared" si="7"/>
        <v>-4.3620114813703899E-5</v>
      </c>
    </row>
    <row r="8" spans="1:11" x14ac:dyDescent="0.3">
      <c r="A8" s="2">
        <v>0.7</v>
      </c>
      <c r="B8" s="3">
        <f t="shared" si="0"/>
        <v>3.2713838869363467</v>
      </c>
      <c r="E8" s="2">
        <f t="shared" si="1"/>
        <v>1.565625</v>
      </c>
      <c r="F8" s="1">
        <f t="shared" si="2"/>
        <v>1.5671875000000002</v>
      </c>
      <c r="G8" s="1">
        <f t="shared" si="3"/>
        <v>1.56640625</v>
      </c>
      <c r="H8" s="1">
        <f t="shared" si="4"/>
        <v>1.5625000000001332E-3</v>
      </c>
      <c r="I8" s="1">
        <f t="shared" si="5"/>
        <v>3.6001682472014407E-3</v>
      </c>
      <c r="J8" s="1">
        <f t="shared" si="6"/>
        <v>-4.2600745544388863E-3</v>
      </c>
      <c r="K8" s="3">
        <f t="shared" si="7"/>
        <v>-1.5336985141601704E-5</v>
      </c>
    </row>
    <row r="9" spans="1:11" x14ac:dyDescent="0.3">
      <c r="A9" s="2">
        <v>0.8</v>
      </c>
      <c r="B9" s="3">
        <f t="shared" si="0"/>
        <v>3.7879597216256347</v>
      </c>
      <c r="E9" s="2">
        <f t="shared" si="1"/>
        <v>1.565625</v>
      </c>
      <c r="F9" s="1">
        <f t="shared" si="2"/>
        <v>1.56640625</v>
      </c>
      <c r="G9" s="1">
        <f t="shared" si="3"/>
        <v>1.5660156249999999</v>
      </c>
      <c r="H9" s="1">
        <f t="shared" si="4"/>
        <v>7.8124999999995559E-4</v>
      </c>
      <c r="I9" s="1">
        <f t="shared" si="5"/>
        <v>3.6001682472014407E-3</v>
      </c>
      <c r="J9" s="1">
        <f t="shared" si="6"/>
        <v>-3.3047347836634433E-4</v>
      </c>
      <c r="K9" s="3">
        <f t="shared" si="7"/>
        <v>-1.1897601233567251E-6</v>
      </c>
    </row>
    <row r="10" spans="1:11" x14ac:dyDescent="0.3">
      <c r="A10" s="2">
        <v>0.9</v>
      </c>
      <c r="B10" s="3">
        <f t="shared" si="0"/>
        <v>4.0960346691542657</v>
      </c>
      <c r="E10" s="2">
        <f t="shared" si="1"/>
        <v>1.565625</v>
      </c>
      <c r="F10" s="1">
        <f t="shared" si="2"/>
        <v>1.5660156249999999</v>
      </c>
      <c r="G10" s="1">
        <f t="shared" si="3"/>
        <v>1.5658203125000001</v>
      </c>
      <c r="H10" s="1">
        <f t="shared" si="4"/>
        <v>3.9062499999986677E-4</v>
      </c>
      <c r="I10" s="1">
        <f t="shared" si="5"/>
        <v>3.6001682472014407E-3</v>
      </c>
      <c r="J10" s="1">
        <f t="shared" si="6"/>
        <v>1.6347176540909558E-3</v>
      </c>
      <c r="K10" s="3">
        <f t="shared" si="7"/>
        <v>5.8852585913978874E-6</v>
      </c>
    </row>
    <row r="11" spans="1:11" x14ac:dyDescent="0.3">
      <c r="A11" s="2">
        <v>1</v>
      </c>
      <c r="B11" s="3">
        <f t="shared" si="0"/>
        <v>4.1399960176244743</v>
      </c>
      <c r="E11" s="2">
        <f>IF(K10&gt;0,G10,E10)</f>
        <v>1.5658203125000001</v>
      </c>
      <c r="F11" s="1">
        <f>IF(K10&gt;0,F10,G10)</f>
        <v>1.5660156249999999</v>
      </c>
      <c r="G11" s="1">
        <f>(E11+F11)/2</f>
        <v>1.56591796875</v>
      </c>
      <c r="H11" s="1">
        <f>F11-E11</f>
        <v>1.9531249999982236E-4</v>
      </c>
      <c r="I11" s="1">
        <f>1/E11-3.14*COS(3.14*E11)</f>
        <v>1.6347176540909558E-3</v>
      </c>
      <c r="J11" s="1">
        <f>1/G11-3.14*COS(3.14*G11)</f>
        <v>6.5208961142104727E-4</v>
      </c>
      <c r="K11" s="3">
        <f>I11*J11</f>
        <v>1.0659823998392972E-6</v>
      </c>
    </row>
    <row r="12" spans="1:11" ht="15" thickBot="1" x14ac:dyDescent="0.35">
      <c r="A12" s="2">
        <v>1.1000000000000001</v>
      </c>
      <c r="B12" s="3">
        <f t="shared" si="0"/>
        <v>3.8971036969223789</v>
      </c>
      <c r="E12" s="6">
        <f t="shared" ref="E12" si="8">IF(K11&gt;0,G11,E11)</f>
        <v>1.56591796875</v>
      </c>
      <c r="F12" s="15">
        <f t="shared" ref="F12" si="9">IF(K11&gt;0,F11,G11)</f>
        <v>1.5660156249999999</v>
      </c>
      <c r="G12" s="13">
        <f t="shared" ref="G12" si="10">(E12+F12)/2</f>
        <v>1.565966796875</v>
      </c>
      <c r="H12" s="14">
        <f t="shared" ref="H12" si="11">F12-E12</f>
        <v>9.7656249999911182E-5</v>
      </c>
      <c r="I12" s="15">
        <f t="shared" ref="I12" si="12">1/E12-3.14*COS(3.14*E12)</f>
        <v>6.5208961142104727E-4</v>
      </c>
      <c r="J12" s="15">
        <f t="shared" ref="J12" si="13">1/G12-3.14*COS(3.14*G12)</f>
        <v>1.6079994193440861E-4</v>
      </c>
      <c r="K12" s="7">
        <f t="shared" ref="K12" si="14">I12*J12</f>
        <v>1.0485597165253548E-7</v>
      </c>
    </row>
    <row r="13" spans="1:11" x14ac:dyDescent="0.3">
      <c r="A13" s="2">
        <v>1.2</v>
      </c>
      <c r="B13" s="3">
        <f t="shared" si="0"/>
        <v>3.3771694232026914</v>
      </c>
    </row>
    <row r="14" spans="1:11" x14ac:dyDescent="0.3">
      <c r="A14" s="2">
        <v>1.3</v>
      </c>
      <c r="B14" s="3">
        <f t="shared" si="0"/>
        <v>2.6201320927054765</v>
      </c>
    </row>
    <row r="15" spans="1:11" x14ac:dyDescent="0.3">
      <c r="A15" s="2">
        <v>1.4</v>
      </c>
      <c r="B15" s="3">
        <f t="shared" si="0"/>
        <v>1.6912552960023044</v>
      </c>
    </row>
    <row r="16" spans="1:11" x14ac:dyDescent="0.3">
      <c r="A16" s="4">
        <v>1.5</v>
      </c>
      <c r="B16" s="5">
        <f t="shared" si="0"/>
        <v>0.67416805793923062</v>
      </c>
    </row>
    <row r="17" spans="1:2" x14ac:dyDescent="0.3">
      <c r="A17" s="4">
        <v>1.6</v>
      </c>
      <c r="B17" s="5">
        <f t="shared" si="0"/>
        <v>-0.33770034942297322</v>
      </c>
    </row>
    <row r="18" spans="1:2" x14ac:dyDescent="0.3">
      <c r="A18" s="2">
        <v>1.7</v>
      </c>
      <c r="B18" s="3">
        <f t="shared" si="0"/>
        <v>-1.2505257149950908</v>
      </c>
    </row>
    <row r="19" spans="1:2" x14ac:dyDescent="0.3">
      <c r="A19" s="2">
        <v>1.8</v>
      </c>
      <c r="B19" s="3">
        <f t="shared" si="0"/>
        <v>-1.979456321744449</v>
      </c>
    </row>
    <row r="20" spans="1:2" x14ac:dyDescent="0.3">
      <c r="A20" s="2">
        <v>1.9</v>
      </c>
      <c r="B20" s="3">
        <f t="shared" si="0"/>
        <v>-2.457051794622481</v>
      </c>
    </row>
    <row r="21" spans="1:2" ht="15" thickBot="1" x14ac:dyDescent="0.35">
      <c r="A21" s="6">
        <v>2</v>
      </c>
      <c r="B21" s="7">
        <f t="shared" si="0"/>
        <v>-2.6399840705079982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5" sqref="G15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>SQRT(A2)-COS(0.386*A2)</f>
        <v>-1</v>
      </c>
      <c r="E2" s="2">
        <f>A3</f>
        <v>0.5</v>
      </c>
      <c r="F2" s="1">
        <f>A4</f>
        <v>1</v>
      </c>
      <c r="G2" s="1">
        <f>(E2+F2)/2</f>
        <v>0.75</v>
      </c>
      <c r="H2" s="1">
        <f>F2-E2</f>
        <v>0.5</v>
      </c>
      <c r="I2" s="1">
        <f>SQRT(E2)-COS(0.386*E2)</f>
        <v>-0.27432645907991415</v>
      </c>
      <c r="J2" s="1">
        <f>SQRT(G2)-COS(0.386*G2)</f>
        <v>-9.2361328054371694E-2</v>
      </c>
      <c r="K2" s="3">
        <f>I2*J2</f>
        <v>2.5337156081074123E-2</v>
      </c>
    </row>
    <row r="3" spans="1:11" x14ac:dyDescent="0.3">
      <c r="A3" s="4">
        <v>0.5</v>
      </c>
      <c r="B3" s="5">
        <f t="shared" ref="B3:B10" si="0">SQRT(A3)-COS(0.386*A3)</f>
        <v>-0.27432645907991415</v>
      </c>
      <c r="E3" s="2">
        <f>IF(K2&gt;0,G2,E2)</f>
        <v>0.75</v>
      </c>
      <c r="F3" s="1">
        <f>IF(K2&gt;0,F2,G2)</f>
        <v>1</v>
      </c>
      <c r="G3" s="1">
        <f>(E3+F3)/2</f>
        <v>0.875</v>
      </c>
      <c r="H3" s="1">
        <f>F3-E3</f>
        <v>0.25</v>
      </c>
      <c r="I3" s="1">
        <f>SQRT(E3)-COS(0.386*E3)</f>
        <v>-9.2361328054371694E-2</v>
      </c>
      <c r="J3" s="1">
        <f>SQRT(G3)-COS(0.386*G3)</f>
        <v>-8.0882778123331223E-3</v>
      </c>
      <c r="K3" s="3">
        <f>I3*J3</f>
        <v>7.4704408041979527E-4</v>
      </c>
    </row>
    <row r="4" spans="1:11" x14ac:dyDescent="0.3">
      <c r="A4" s="4">
        <v>1</v>
      </c>
      <c r="B4" s="5">
        <f t="shared" si="0"/>
        <v>7.3577589800147281E-2</v>
      </c>
      <c r="E4" s="2">
        <f t="shared" ref="E4:E9" si="1">IF(K3&gt;0,G3,E3)</f>
        <v>0.875</v>
      </c>
      <c r="F4" s="1">
        <f t="shared" ref="F4:F9" si="2">IF(K3&gt;0,F3,G3)</f>
        <v>1</v>
      </c>
      <c r="G4" s="1">
        <f t="shared" ref="G4:G9" si="3">(E4+F4)/2</f>
        <v>0.9375</v>
      </c>
      <c r="H4" s="1">
        <f t="shared" ref="H4:H9" si="4">F4-E4</f>
        <v>0.125</v>
      </c>
      <c r="I4" s="1">
        <f t="shared" ref="I4:I9" si="5">SQRT(E4)-COS(0.386*E4)</f>
        <v>-8.0882778123331223E-3</v>
      </c>
      <c r="J4" s="1">
        <f t="shared" ref="J4:J9" si="6">SQRT(G4)-COS(0.386*G4)</f>
        <v>3.3011171804943618E-2</v>
      </c>
      <c r="K4" s="3">
        <f t="shared" ref="K4:K9" si="7">I4*J4</f>
        <v>-2.6700352846904221E-4</v>
      </c>
    </row>
    <row r="5" spans="1:11" x14ac:dyDescent="0.3">
      <c r="A5" s="2">
        <v>1.5</v>
      </c>
      <c r="B5" s="3">
        <f t="shared" si="0"/>
        <v>0.38773461586223756</v>
      </c>
      <c r="E5" s="2">
        <f t="shared" si="1"/>
        <v>0.875</v>
      </c>
      <c r="F5" s="1">
        <f t="shared" si="2"/>
        <v>0.9375</v>
      </c>
      <c r="G5" s="1">
        <f t="shared" si="3"/>
        <v>0.90625</v>
      </c>
      <c r="H5" s="1">
        <f t="shared" si="4"/>
        <v>6.25E-2</v>
      </c>
      <c r="I5" s="1">
        <f t="shared" si="5"/>
        <v>-8.0882778123331223E-3</v>
      </c>
      <c r="J5" s="1">
        <f t="shared" si="6"/>
        <v>1.2534648559499373E-2</v>
      </c>
      <c r="K5" s="3">
        <f t="shared" si="7"/>
        <v>-1.013837198291921E-4</v>
      </c>
    </row>
    <row r="6" spans="1:11" x14ac:dyDescent="0.3">
      <c r="A6" s="2">
        <v>2</v>
      </c>
      <c r="B6" s="3">
        <f t="shared" si="0"/>
        <v>0.69769659813208695</v>
      </c>
      <c r="E6" s="2">
        <f t="shared" si="1"/>
        <v>0.875</v>
      </c>
      <c r="F6" s="1">
        <f t="shared" si="2"/>
        <v>0.90625</v>
      </c>
      <c r="G6" s="1">
        <f t="shared" si="3"/>
        <v>0.890625</v>
      </c>
      <c r="H6" s="1">
        <f t="shared" si="4"/>
        <v>3.125E-2</v>
      </c>
      <c r="I6" s="1">
        <f t="shared" si="5"/>
        <v>-8.0882778123331223E-3</v>
      </c>
      <c r="J6" s="1">
        <f t="shared" si="6"/>
        <v>2.2423736178334153E-3</v>
      </c>
      <c r="K6" s="3">
        <f t="shared" si="7"/>
        <v>-1.8136940780083163E-5</v>
      </c>
    </row>
    <row r="7" spans="1:11" x14ac:dyDescent="0.3">
      <c r="A7" s="2">
        <v>2.5</v>
      </c>
      <c r="B7" s="3">
        <f t="shared" si="0"/>
        <v>1.0117219537716591</v>
      </c>
      <c r="E7" s="2">
        <f t="shared" si="1"/>
        <v>0.875</v>
      </c>
      <c r="F7" s="1">
        <f t="shared" si="2"/>
        <v>0.890625</v>
      </c>
      <c r="G7" s="1">
        <f t="shared" si="3"/>
        <v>0.8828125</v>
      </c>
      <c r="H7" s="1">
        <f t="shared" si="4"/>
        <v>1.5625E-2</v>
      </c>
      <c r="I7" s="1">
        <f t="shared" si="5"/>
        <v>-8.0882778123331223E-3</v>
      </c>
      <c r="J7" s="1">
        <f t="shared" si="6"/>
        <v>-2.9180395373389345E-3</v>
      </c>
      <c r="K7" s="3">
        <f t="shared" si="7"/>
        <v>2.3601914445369314E-5</v>
      </c>
    </row>
    <row r="8" spans="1:11" x14ac:dyDescent="0.3">
      <c r="A8" s="2">
        <v>3</v>
      </c>
      <c r="B8" s="3">
        <f t="shared" si="0"/>
        <v>1.330878471846257</v>
      </c>
      <c r="E8" s="2">
        <f t="shared" si="1"/>
        <v>0.8828125</v>
      </c>
      <c r="F8" s="1">
        <f t="shared" si="2"/>
        <v>0.890625</v>
      </c>
      <c r="G8" s="1">
        <f t="shared" si="3"/>
        <v>0.88671875</v>
      </c>
      <c r="H8" s="1">
        <f t="shared" si="4"/>
        <v>7.8125E-3</v>
      </c>
      <c r="I8" s="1">
        <f t="shared" si="5"/>
        <v>-2.9180395373389345E-3</v>
      </c>
      <c r="J8" s="1">
        <f t="shared" si="6"/>
        <v>-3.3661946673146925E-4</v>
      </c>
      <c r="K8" s="3">
        <f t="shared" si="7"/>
        <v>9.8226891296037548E-7</v>
      </c>
    </row>
    <row r="9" spans="1:11" x14ac:dyDescent="0.3">
      <c r="A9" s="2">
        <v>3.5</v>
      </c>
      <c r="B9" s="3">
        <f t="shared" si="0"/>
        <v>1.6527978389924696</v>
      </c>
      <c r="E9" s="2">
        <f t="shared" si="1"/>
        <v>0.88671875</v>
      </c>
      <c r="F9" s="1">
        <f t="shared" si="2"/>
        <v>0.890625</v>
      </c>
      <c r="G9" s="1">
        <f t="shared" si="3"/>
        <v>0.888671875</v>
      </c>
      <c r="H9" s="1">
        <f t="shared" si="4"/>
        <v>3.90625E-3</v>
      </c>
      <c r="I9" s="1">
        <f t="shared" si="5"/>
        <v>-3.3661946673146925E-4</v>
      </c>
      <c r="J9" s="1">
        <f t="shared" si="6"/>
        <v>9.5317863652721879E-4</v>
      </c>
      <c r="K9" s="3">
        <f t="shared" si="7"/>
        <v>-3.2085848432762137E-7</v>
      </c>
    </row>
    <row r="10" spans="1:11" ht="15" thickBot="1" x14ac:dyDescent="0.35">
      <c r="A10" s="6">
        <v>4</v>
      </c>
      <c r="B10" s="7">
        <f t="shared" si="0"/>
        <v>1.9732068799096998</v>
      </c>
      <c r="E10" s="2">
        <f>IF(K9&gt;0,G9,E9)</f>
        <v>0.88671875</v>
      </c>
      <c r="F10" s="1">
        <f>IF(K9&gt;0,F9,G9)</f>
        <v>0.888671875</v>
      </c>
      <c r="G10" s="1">
        <f>(E10+F10)/2</f>
        <v>0.8876953125</v>
      </c>
      <c r="H10" s="1">
        <f>F10-E10</f>
        <v>1.953125E-3</v>
      </c>
      <c r="I10" s="1">
        <f>SQRT(E10)-COS(0.386*E10)</f>
        <v>-3.3661946673146925E-4</v>
      </c>
      <c r="J10" s="1">
        <f>SQRT(G10)-COS(0.386*G10)</f>
        <v>3.083552008550372E-4</v>
      </c>
      <c r="K10" s="3">
        <f>I10*J10</f>
        <v>-1.0379836327569772E-7</v>
      </c>
    </row>
    <row r="11" spans="1:11" x14ac:dyDescent="0.3">
      <c r="E11" s="2">
        <f t="shared" ref="E11" si="8">IF(K10&gt;0,G10,E10)</f>
        <v>0.88671875</v>
      </c>
      <c r="F11" s="1">
        <f t="shared" ref="F11" si="9">IF(K10&gt;0,F10,G10)</f>
        <v>0.8876953125</v>
      </c>
      <c r="G11" s="1">
        <f t="shared" ref="G11" si="10">(E11+F11)/2</f>
        <v>0.88720703125</v>
      </c>
      <c r="H11" s="1">
        <f t="shared" ref="H11" si="11">F11-E11</f>
        <v>9.765625E-4</v>
      </c>
      <c r="I11" s="1">
        <f t="shared" ref="I11" si="12">SQRT(E11)-COS(0.386*E11)</f>
        <v>-3.3661946673146925E-4</v>
      </c>
      <c r="J11" s="1">
        <f t="shared" ref="J11" si="13">SQRT(G11)-COS(0.386*G11)</f>
        <v>-1.4113200663135039E-5</v>
      </c>
      <c r="K11" s="3">
        <f t="shared" ref="K11" si="14">I11*J11</f>
        <v>4.7507780810987355E-9</v>
      </c>
    </row>
    <row r="12" spans="1:11" x14ac:dyDescent="0.3">
      <c r="E12" s="2">
        <f>IF(K11&gt;0,G11,E11)</f>
        <v>0.88720703125</v>
      </c>
      <c r="F12" s="1">
        <f>IF(K11&gt;0,F11,G11)</f>
        <v>0.8876953125</v>
      </c>
      <c r="G12" s="1">
        <f>(E12+F12)/2</f>
        <v>0.887451171875</v>
      </c>
      <c r="H12" s="1">
        <f>F12-E12</f>
        <v>4.8828125E-4</v>
      </c>
      <c r="I12" s="1">
        <f>SQRT(E12)-COS(0.386*E12)</f>
        <v>-1.4113200663135039E-5</v>
      </c>
      <c r="J12" s="1">
        <f>SQRT(G12)-COS(0.386*G12)</f>
        <v>1.4712572962582993E-4</v>
      </c>
      <c r="K12" s="3">
        <f>I12*J12</f>
        <v>-2.0764149449194896E-9</v>
      </c>
    </row>
    <row r="13" spans="1:11" x14ac:dyDescent="0.3">
      <c r="E13" s="2">
        <f t="shared" ref="E13:E15" si="15">IF(K12&gt;0,G12,E12)</f>
        <v>0.88720703125</v>
      </c>
      <c r="F13" s="1">
        <f t="shared" ref="F13:F15" si="16">IF(K12&gt;0,F12,G12)</f>
        <v>0.887451171875</v>
      </c>
      <c r="G13" s="1">
        <f t="shared" ref="G13:G15" si="17">(E13+F13)/2</f>
        <v>0.8873291015625</v>
      </c>
      <c r="H13" s="1">
        <f t="shared" ref="H13:H15" si="18">F13-E13</f>
        <v>2.44140625E-4</v>
      </c>
      <c r="I13" s="1">
        <f t="shared" ref="I13:I15" si="19">SQRT(E13)-COS(0.386*E13)</f>
        <v>-1.4113200663135039E-5</v>
      </c>
      <c r="J13" s="1">
        <f t="shared" ref="J13:J15" si="20">SQRT(G13)-COS(0.386*G13)</f>
        <v>6.6507447305963474E-5</v>
      </c>
      <c r="K13" s="3">
        <f t="shared" ref="K13:K15" si="21">I13*J13</f>
        <v>-9.3863294942194241E-10</v>
      </c>
    </row>
    <row r="14" spans="1:11" x14ac:dyDescent="0.3">
      <c r="E14" s="2">
        <f t="shared" si="15"/>
        <v>0.88720703125</v>
      </c>
      <c r="F14" s="1">
        <f t="shared" si="16"/>
        <v>0.8873291015625</v>
      </c>
      <c r="G14" s="1">
        <f t="shared" si="17"/>
        <v>0.88726806640625</v>
      </c>
      <c r="H14" s="1">
        <f t="shared" si="18"/>
        <v>1.220703125E-4</v>
      </c>
      <c r="I14" s="1">
        <f t="shared" si="19"/>
        <v>-1.4113200663135039E-5</v>
      </c>
      <c r="J14" s="1">
        <f t="shared" si="20"/>
        <v>2.6197419082829576E-5</v>
      </c>
      <c r="K14" s="3">
        <f t="shared" si="21"/>
        <v>-3.6972943237221691E-10</v>
      </c>
    </row>
    <row r="15" spans="1:11" ht="15" thickBot="1" x14ac:dyDescent="0.35">
      <c r="E15" s="6">
        <f t="shared" si="15"/>
        <v>0.88720703125</v>
      </c>
      <c r="F15" s="15">
        <f t="shared" si="16"/>
        <v>0.88726806640625</v>
      </c>
      <c r="G15" s="13">
        <f t="shared" si="17"/>
        <v>0.887237548828125</v>
      </c>
      <c r="H15" s="14">
        <f t="shared" si="18"/>
        <v>6.103515625E-5</v>
      </c>
      <c r="I15" s="15">
        <f t="shared" si="19"/>
        <v>-1.4113200663135039E-5</v>
      </c>
      <c r="J15" s="15">
        <f t="shared" si="20"/>
        <v>6.042183157140002E-6</v>
      </c>
      <c r="K15" s="7">
        <f t="shared" si="21"/>
        <v>-8.5274543340131639E-11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5" sqref="G15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4">
        <v>0</v>
      </c>
      <c r="B2" s="5">
        <f>A2-COS(3.14*A2)^2</f>
        <v>-1</v>
      </c>
      <c r="E2" s="2">
        <f>A2</f>
        <v>0</v>
      </c>
      <c r="F2" s="1">
        <f>A3</f>
        <v>0.5</v>
      </c>
      <c r="G2" s="1">
        <f>(E2+F2)/2</f>
        <v>0.25</v>
      </c>
      <c r="H2" s="1">
        <f>F2-E2</f>
        <v>0.5</v>
      </c>
      <c r="I2" s="1">
        <f>E2-COS(3.14*E2)^2</f>
        <v>-1</v>
      </c>
      <c r="J2" s="1">
        <f>G2-COS(3.14*G2)^2</f>
        <v>-0.25039816335536669</v>
      </c>
      <c r="K2" s="3">
        <f>I2*J2</f>
        <v>0.25039816335536669</v>
      </c>
    </row>
    <row r="3" spans="1:11" x14ac:dyDescent="0.3">
      <c r="A3" s="4">
        <v>0.5</v>
      </c>
      <c r="B3" s="5">
        <f t="shared" ref="B3:B12" si="0">A3-COS(3.14*A3)^2</f>
        <v>0.49999936586376975</v>
      </c>
      <c r="E3" s="2">
        <f>IF(K2&gt;0,G2,E2)</f>
        <v>0.25</v>
      </c>
      <c r="F3" s="1">
        <f>IF(K2&gt;0,F2,G2)</f>
        <v>0.5</v>
      </c>
      <c r="G3" s="1">
        <f>(E3+F3)/2</f>
        <v>0.375</v>
      </c>
      <c r="H3" s="1">
        <f>F3-E3</f>
        <v>0.25</v>
      </c>
      <c r="I3" s="1">
        <f>E3-COS(3.14*E3)^2</f>
        <v>-0.25039816335536669</v>
      </c>
      <c r="J3" s="1">
        <f>G3-COS(3.14*G3)^2</f>
        <v>0.22813082241000263</v>
      </c>
      <c r="K3" s="3">
        <f>I3*J3</f>
        <v>-5.7123538936213983E-2</v>
      </c>
    </row>
    <row r="4" spans="1:11" ht="15" thickBot="1" x14ac:dyDescent="0.35">
      <c r="A4" s="6">
        <v>1</v>
      </c>
      <c r="B4" s="7">
        <f t="shared" si="0"/>
        <v>2.5365433125035253E-6</v>
      </c>
      <c r="E4" s="2">
        <f t="shared" ref="E4:E10" si="1">IF(K3&gt;0,G3,E3)</f>
        <v>0.25</v>
      </c>
      <c r="F4" s="1">
        <f t="shared" ref="F4:F10" si="2">IF(K3&gt;0,F3,G3)</f>
        <v>0.375</v>
      </c>
      <c r="G4" s="1">
        <f t="shared" ref="G4:G10" si="3">(E4+F4)/2</f>
        <v>0.3125</v>
      </c>
      <c r="H4" s="1">
        <f t="shared" ref="H4:H10" si="4">F4-E4</f>
        <v>0.125</v>
      </c>
      <c r="I4" s="1">
        <f t="shared" ref="I4:I10" si="5">E4-COS(3.14*E4)^2</f>
        <v>-0.25039816335536669</v>
      </c>
      <c r="J4" s="1">
        <f t="shared" ref="J4:J10" si="6">G4-COS(3.14*G4)^2</f>
        <v>3.3818026972866622E-3</v>
      </c>
      <c r="K4" s="3">
        <f t="shared" ref="K4:K10" si="7">I4*J4</f>
        <v>-8.4679718423080535E-4</v>
      </c>
    </row>
    <row r="5" spans="1:11" x14ac:dyDescent="0.3">
      <c r="E5" s="2">
        <f t="shared" si="1"/>
        <v>0.25</v>
      </c>
      <c r="F5" s="1">
        <f t="shared" si="2"/>
        <v>0.3125</v>
      </c>
      <c r="G5" s="1">
        <f t="shared" si="3"/>
        <v>0.28125</v>
      </c>
      <c r="H5" s="1">
        <f t="shared" si="4"/>
        <v>6.25E-2</v>
      </c>
      <c r="I5" s="1">
        <f t="shared" si="5"/>
        <v>-0.25039816335536669</v>
      </c>
      <c r="J5" s="1">
        <f t="shared" si="6"/>
        <v>-0.12164420497634759</v>
      </c>
      <c r="K5" s="3">
        <f t="shared" si="7"/>
        <v>3.0459485508901193E-2</v>
      </c>
    </row>
    <row r="6" spans="1:11" x14ac:dyDescent="0.3">
      <c r="E6" s="2">
        <f t="shared" si="1"/>
        <v>0.28125</v>
      </c>
      <c r="F6" s="1">
        <f t="shared" si="2"/>
        <v>0.3125</v>
      </c>
      <c r="G6" s="1">
        <f t="shared" si="3"/>
        <v>0.296875</v>
      </c>
      <c r="H6" s="1">
        <f t="shared" si="4"/>
        <v>3.125E-2</v>
      </c>
      <c r="I6" s="1">
        <f t="shared" si="5"/>
        <v>-0.12164420497634759</v>
      </c>
      <c r="J6" s="1">
        <f t="shared" si="6"/>
        <v>-5.8435185806331336E-2</v>
      </c>
      <c r="K6" s="3">
        <f t="shared" si="7"/>
        <v>7.1083017200563262E-3</v>
      </c>
    </row>
    <row r="7" spans="1:11" x14ac:dyDescent="0.3">
      <c r="E7" s="2">
        <f t="shared" si="1"/>
        <v>0.296875</v>
      </c>
      <c r="F7" s="1">
        <f t="shared" si="2"/>
        <v>0.3125</v>
      </c>
      <c r="G7" s="1">
        <f t="shared" si="3"/>
        <v>0.3046875</v>
      </c>
      <c r="H7" s="1">
        <f t="shared" si="4"/>
        <v>1.5625E-2</v>
      </c>
      <c r="I7" s="1">
        <f t="shared" si="5"/>
        <v>-5.8435185806331336E-2</v>
      </c>
      <c r="J7" s="1">
        <f t="shared" si="6"/>
        <v>-2.7324547780401831E-2</v>
      </c>
      <c r="K7" s="3">
        <f t="shared" si="7"/>
        <v>1.5967150266217596E-3</v>
      </c>
    </row>
    <row r="8" spans="1:11" x14ac:dyDescent="0.3">
      <c r="E8" s="2">
        <f t="shared" si="1"/>
        <v>0.3046875</v>
      </c>
      <c r="F8" s="1">
        <f t="shared" si="2"/>
        <v>0.3125</v>
      </c>
      <c r="G8" s="1">
        <f t="shared" si="3"/>
        <v>0.30859375</v>
      </c>
      <c r="H8" s="1">
        <f t="shared" si="4"/>
        <v>7.8125E-3</v>
      </c>
      <c r="I8" s="1">
        <f t="shared" si="5"/>
        <v>-2.7324547780401831E-2</v>
      </c>
      <c r="J8" s="1">
        <f t="shared" si="6"/>
        <v>-1.1917368640520953E-2</v>
      </c>
      <c r="K8" s="3">
        <f t="shared" si="7"/>
        <v>3.2563670883457721E-4</v>
      </c>
    </row>
    <row r="9" spans="1:11" x14ac:dyDescent="0.3">
      <c r="E9" s="2">
        <f t="shared" si="1"/>
        <v>0.30859375</v>
      </c>
      <c r="F9" s="1">
        <f t="shared" si="2"/>
        <v>0.3125</v>
      </c>
      <c r="G9" s="1">
        <f t="shared" si="3"/>
        <v>0.310546875</v>
      </c>
      <c r="H9" s="1">
        <f t="shared" si="4"/>
        <v>3.90625E-3</v>
      </c>
      <c r="I9" s="1">
        <f t="shared" si="5"/>
        <v>-1.1917368640520953E-2</v>
      </c>
      <c r="J9" s="1">
        <f t="shared" si="6"/>
        <v>-4.2538519424112353E-3</v>
      </c>
      <c r="K9" s="3">
        <f t="shared" si="7"/>
        <v>5.0694721739910803E-5</v>
      </c>
    </row>
    <row r="10" spans="1:11" x14ac:dyDescent="0.3">
      <c r="E10" s="2">
        <f t="shared" si="1"/>
        <v>0.310546875</v>
      </c>
      <c r="F10" s="1">
        <f t="shared" si="2"/>
        <v>0.3125</v>
      </c>
      <c r="G10" s="1">
        <f t="shared" si="3"/>
        <v>0.3115234375</v>
      </c>
      <c r="H10" s="1">
        <f t="shared" si="4"/>
        <v>1.953125E-3</v>
      </c>
      <c r="I10" s="1">
        <f t="shared" si="5"/>
        <v>-4.2538519424112353E-3</v>
      </c>
      <c r="J10" s="1">
        <f t="shared" si="6"/>
        <v>-4.3248833421960509E-4</v>
      </c>
      <c r="K10" s="3">
        <f t="shared" si="7"/>
        <v>1.8397413405902665E-6</v>
      </c>
    </row>
    <row r="11" spans="1:11" x14ac:dyDescent="0.3">
      <c r="E11" s="2">
        <f>IF(K10&gt;0,G10,E10)</f>
        <v>0.3115234375</v>
      </c>
      <c r="F11" s="1">
        <f>IF(K10&gt;0,F10,G10)</f>
        <v>0.3125</v>
      </c>
      <c r="G11" s="1">
        <f>(E11+F11)/2</f>
        <v>0.31201171875</v>
      </c>
      <c r="H11" s="1">
        <f>F11-E11</f>
        <v>9.765625E-4</v>
      </c>
      <c r="I11" s="1">
        <f>E11-COS(3.14*E11)^2</f>
        <v>-4.3248833421960509E-4</v>
      </c>
      <c r="J11" s="1">
        <f>G11-COS(3.14*G11)^2</f>
        <v>1.4755479305619823E-3</v>
      </c>
      <c r="K11" s="3">
        <f>I11*J11</f>
        <v>-6.3815726654993728E-7</v>
      </c>
    </row>
    <row r="12" spans="1:11" x14ac:dyDescent="0.3">
      <c r="E12" s="2">
        <f t="shared" ref="E12:E13" si="8">IF(K11&gt;0,G11,E11)</f>
        <v>0.3115234375</v>
      </c>
      <c r="F12" s="1">
        <f t="shared" ref="F12:F13" si="9">IF(K11&gt;0,F11,G11)</f>
        <v>0.31201171875</v>
      </c>
      <c r="G12" s="1">
        <f t="shared" ref="G12:G13" si="10">(E12+F12)/2</f>
        <v>0.311767578125</v>
      </c>
      <c r="H12" s="1">
        <f t="shared" ref="H12:H13" si="11">F12-E12</f>
        <v>4.8828125E-4</v>
      </c>
      <c r="I12" s="1">
        <f t="shared" ref="I12:I13" si="12">E12-COS(3.14*E12)^2</f>
        <v>-4.3248833421960509E-4</v>
      </c>
      <c r="J12" s="1">
        <f t="shared" ref="J12:J13" si="13">G12-COS(3.14*G12)^2</f>
        <v>5.2175165146134406E-4</v>
      </c>
      <c r="K12" s="3">
        <f t="shared" ref="K12:K13" si="14">I12*J12</f>
        <v>-2.2565150261684468E-7</v>
      </c>
    </row>
    <row r="13" spans="1:11" x14ac:dyDescent="0.3">
      <c r="E13" s="2">
        <f t="shared" si="8"/>
        <v>0.3115234375</v>
      </c>
      <c r="F13" s="1">
        <f t="shared" si="9"/>
        <v>0.311767578125</v>
      </c>
      <c r="G13" s="1">
        <f t="shared" si="10"/>
        <v>0.3116455078125</v>
      </c>
      <c r="H13" s="1">
        <f t="shared" si="11"/>
        <v>2.44140625E-4</v>
      </c>
      <c r="I13" s="1">
        <f t="shared" si="12"/>
        <v>-4.3248833421960509E-4</v>
      </c>
      <c r="J13" s="1">
        <f t="shared" si="13"/>
        <v>4.4687017640265836E-5</v>
      </c>
      <c r="K13" s="3">
        <f t="shared" si="14"/>
        <v>-1.9326613820480679E-8</v>
      </c>
    </row>
    <row r="14" spans="1:11" x14ac:dyDescent="0.3">
      <c r="E14" s="2">
        <f>IF(K13&gt;0,G13,E13)</f>
        <v>0.3115234375</v>
      </c>
      <c r="F14" s="1">
        <f>IF(K13&gt;0,F13,G13)</f>
        <v>0.3116455078125</v>
      </c>
      <c r="G14" s="1">
        <f>(E14+F14)/2</f>
        <v>0.31158447265625</v>
      </c>
      <c r="H14" s="1">
        <f>F14-E14</f>
        <v>1.220703125E-4</v>
      </c>
      <c r="I14" s="1">
        <f>E14-COS(3.14*E14)^2</f>
        <v>-4.3248833421960509E-4</v>
      </c>
      <c r="J14" s="1">
        <f>G14-COS(3.14*G14)^2</f>
        <v>-1.9388683157617326E-4</v>
      </c>
      <c r="K14" s="3">
        <f>I14*J14</f>
        <v>8.38537928154963E-8</v>
      </c>
    </row>
    <row r="15" spans="1:11" ht="15" thickBot="1" x14ac:dyDescent="0.35">
      <c r="E15" s="6">
        <f t="shared" ref="E15" si="15">IF(K14&gt;0,G14,E14)</f>
        <v>0.31158447265625</v>
      </c>
      <c r="F15" s="15">
        <f t="shared" ref="F15" si="16">IF(K14&gt;0,F14,G14)</f>
        <v>0.3116455078125</v>
      </c>
      <c r="G15" s="13">
        <f t="shared" ref="G15" si="17">(E15+F15)/2</f>
        <v>0.311614990234375</v>
      </c>
      <c r="H15" s="14">
        <f t="shared" ref="H15" si="18">F15-E15</f>
        <v>6.103515625E-5</v>
      </c>
      <c r="I15" s="15">
        <f t="shared" ref="I15" si="19">E15-COS(3.14*E15)^2</f>
        <v>-1.9388683157617326E-4</v>
      </c>
      <c r="J15" s="15">
        <f t="shared" ref="J15" si="20">G15-COS(3.14*G15)^2</f>
        <v>-7.4596448659258741E-5</v>
      </c>
      <c r="K15" s="7">
        <f t="shared" ref="K15" si="21">I15*J15</f>
        <v>1.4463269077378356E-8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3" sqref="B3"/>
    </sheetView>
  </sheetViews>
  <sheetFormatPr defaultRowHeight="14.4" x14ac:dyDescent="0.3"/>
  <cols>
    <col min="8" max="8" width="8.88671875" customWidth="1"/>
  </cols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0.1</v>
      </c>
      <c r="B2" s="3">
        <f>4*A2-5*LN(A2)-5</f>
        <v>6.9129254649702272</v>
      </c>
      <c r="E2" s="2">
        <f>A6</f>
        <v>0.5</v>
      </c>
      <c r="F2" s="1">
        <f>A7</f>
        <v>0.6</v>
      </c>
      <c r="G2" s="1">
        <f>(E2+F2)/2</f>
        <v>0.55000000000000004</v>
      </c>
      <c r="H2" s="1">
        <f>F2-E2</f>
        <v>9.9999999999999978E-2</v>
      </c>
      <c r="I2" s="1">
        <f>4*E2-5*LN(E2)-5</f>
        <v>0.46573590279972699</v>
      </c>
      <c r="J2" s="1">
        <f>4*G2-5*LN(G2)-5</f>
        <v>0.18918500377810243</v>
      </c>
      <c r="K2" s="3">
        <f>I2*J2</f>
        <v>8.8110248530764296E-2</v>
      </c>
    </row>
    <row r="3" spans="1:11" x14ac:dyDescent="0.3">
      <c r="A3" s="2">
        <v>0.2</v>
      </c>
      <c r="B3" s="3">
        <f t="shared" ref="B3:B11" si="0">4*A3-5*LN(A3)-5</f>
        <v>3.8471895621705023</v>
      </c>
      <c r="E3" s="2">
        <f>IF(K2&gt;0,G2,E2)</f>
        <v>0.55000000000000004</v>
      </c>
      <c r="F3" s="1">
        <f>IF(K2&gt;0,F2,G2)</f>
        <v>0.6</v>
      </c>
      <c r="G3" s="1">
        <f>(E3+F3)/2</f>
        <v>0.57499999999999996</v>
      </c>
      <c r="H3" s="1">
        <f>F3-E3</f>
        <v>4.9999999999999933E-2</v>
      </c>
      <c r="I3" s="1">
        <f t="shared" ref="I3:I9" si="1">4*E3-5*LN(E3)-5</f>
        <v>0.18918500377810243</v>
      </c>
      <c r="J3" s="1">
        <f>4*G3-5*LN(G3)-5</f>
        <v>6.6926190923933149E-2</v>
      </c>
      <c r="K3" s="3">
        <f>I3*J3</f>
        <v>1.2661431682798298E-2</v>
      </c>
    </row>
    <row r="4" spans="1:11" x14ac:dyDescent="0.3">
      <c r="A4" s="2">
        <v>0.3</v>
      </c>
      <c r="B4" s="3">
        <f t="shared" si="0"/>
        <v>2.2198640216296806</v>
      </c>
      <c r="E4" s="2">
        <f t="shared" ref="E4:E9" si="2">IF(K3&gt;0,G3,E3)</f>
        <v>0.57499999999999996</v>
      </c>
      <c r="F4" s="1">
        <f t="shared" ref="F4:F9" si="3">IF(K3&gt;0,F3,G3)</f>
        <v>0.6</v>
      </c>
      <c r="G4" s="1">
        <f t="shared" ref="G4:G9" si="4">(E4+F4)/2</f>
        <v>0.58749999999999991</v>
      </c>
      <c r="H4" s="1">
        <f t="shared" ref="H4:H9" si="5">F4-E4</f>
        <v>2.5000000000000022E-2</v>
      </c>
      <c r="I4" s="1">
        <f t="shared" si="1"/>
        <v>6.6926190923933149E-2</v>
      </c>
      <c r="J4" s="1">
        <f t="shared" ref="J4:J9" si="6">4*G4-5*LN(G4)-5</f>
        <v>9.3951648191161752E-3</v>
      </c>
      <c r="K4" s="3">
        <f t="shared" ref="K4:K9" si="7">I4*J4</f>
        <v>6.28782594445989E-4</v>
      </c>
    </row>
    <row r="5" spans="1:11" x14ac:dyDescent="0.3">
      <c r="A5" s="2">
        <v>0.4</v>
      </c>
      <c r="B5" s="3">
        <f t="shared" si="0"/>
        <v>1.1814536593707743</v>
      </c>
      <c r="E5" s="2">
        <f t="shared" si="2"/>
        <v>0.58749999999999991</v>
      </c>
      <c r="F5" s="1">
        <f t="shared" si="3"/>
        <v>0.6</v>
      </c>
      <c r="G5" s="1">
        <f t="shared" si="4"/>
        <v>0.59375</v>
      </c>
      <c r="H5" s="1">
        <f t="shared" si="5"/>
        <v>1.2500000000000067E-2</v>
      </c>
      <c r="I5" s="1">
        <f t="shared" si="1"/>
        <v>9.3951648191161752E-3</v>
      </c>
      <c r="J5" s="1">
        <f t="shared" si="6"/>
        <v>-1.8515381833569933E-2</v>
      </c>
      <c r="K5" s="3">
        <f t="shared" si="7"/>
        <v>-1.7395506401525897E-4</v>
      </c>
    </row>
    <row r="6" spans="1:11" x14ac:dyDescent="0.3">
      <c r="A6" s="4">
        <v>0.5</v>
      </c>
      <c r="B6" s="5">
        <f t="shared" si="0"/>
        <v>0.46573590279972699</v>
      </c>
      <c r="E6" s="2">
        <f t="shared" si="2"/>
        <v>0.58749999999999991</v>
      </c>
      <c r="F6" s="1">
        <f t="shared" si="3"/>
        <v>0.59375</v>
      </c>
      <c r="G6" s="1">
        <f t="shared" si="4"/>
        <v>0.59062499999999996</v>
      </c>
      <c r="H6" s="1">
        <f t="shared" si="5"/>
        <v>6.2500000000000888E-3</v>
      </c>
      <c r="I6" s="1">
        <f t="shared" si="1"/>
        <v>9.3951648191161752E-3</v>
      </c>
      <c r="J6" s="1">
        <f t="shared" si="6"/>
        <v>-4.6300963293504083E-3</v>
      </c>
      <c r="K6" s="3">
        <f t="shared" si="7"/>
        <v>-4.3500518142631896E-5</v>
      </c>
    </row>
    <row r="7" spans="1:11" x14ac:dyDescent="0.3">
      <c r="A7" s="4">
        <v>0.6</v>
      </c>
      <c r="B7" s="5">
        <f t="shared" si="0"/>
        <v>-4.5871881170047146E-2</v>
      </c>
      <c r="E7" s="2">
        <f t="shared" si="2"/>
        <v>0.58749999999999991</v>
      </c>
      <c r="F7" s="1">
        <f t="shared" si="3"/>
        <v>0.59062499999999996</v>
      </c>
      <c r="G7" s="1">
        <f t="shared" si="4"/>
        <v>0.58906249999999993</v>
      </c>
      <c r="H7" s="1">
        <f t="shared" si="5"/>
        <v>3.1250000000000444E-3</v>
      </c>
      <c r="I7" s="1">
        <f t="shared" si="1"/>
        <v>9.3951648191161752E-3</v>
      </c>
      <c r="J7" s="1">
        <f t="shared" si="6"/>
        <v>2.3649445285336412E-3</v>
      </c>
      <c r="K7" s="3">
        <f t="shared" si="7"/>
        <v>2.2219043633640556E-5</v>
      </c>
    </row>
    <row r="8" spans="1:11" x14ac:dyDescent="0.3">
      <c r="A8" s="2">
        <v>0.7</v>
      </c>
      <c r="B8" s="3">
        <f t="shared" si="0"/>
        <v>-0.41662528030633794</v>
      </c>
      <c r="E8" s="2">
        <f t="shared" si="2"/>
        <v>0.58906249999999993</v>
      </c>
      <c r="F8" s="1">
        <f t="shared" si="3"/>
        <v>0.59062499999999996</v>
      </c>
      <c r="G8" s="1">
        <f t="shared" si="4"/>
        <v>0.58984375</v>
      </c>
      <c r="H8" s="1">
        <f t="shared" si="5"/>
        <v>1.5625000000000222E-3</v>
      </c>
      <c r="I8" s="1">
        <f t="shared" si="1"/>
        <v>2.3649445285336412E-3</v>
      </c>
      <c r="J8" s="1">
        <f t="shared" si="6"/>
        <v>-1.1369616768099888E-3</v>
      </c>
      <c r="K8" s="3">
        <f t="shared" si="7"/>
        <v>-2.6888512967242171E-6</v>
      </c>
    </row>
    <row r="9" spans="1:11" x14ac:dyDescent="0.3">
      <c r="A9" s="2">
        <v>0.8</v>
      </c>
      <c r="B9" s="3">
        <f t="shared" si="0"/>
        <v>-0.68428224342895128</v>
      </c>
      <c r="E9" s="2">
        <f t="shared" si="2"/>
        <v>0.58906249999999993</v>
      </c>
      <c r="F9" s="1">
        <f t="shared" si="3"/>
        <v>0.58984375</v>
      </c>
      <c r="G9" s="1">
        <f t="shared" si="4"/>
        <v>0.58945312499999991</v>
      </c>
      <c r="H9" s="16">
        <f t="shared" si="5"/>
        <v>7.8125000000006661E-4</v>
      </c>
      <c r="I9" s="1">
        <f t="shared" si="1"/>
        <v>2.3649445285336412E-3</v>
      </c>
      <c r="J9" s="1">
        <f t="shared" si="6"/>
        <v>6.1289352879612125E-4</v>
      </c>
      <c r="K9" s="3">
        <f t="shared" si="7"/>
        <v>1.4494591975000626E-6</v>
      </c>
    </row>
    <row r="10" spans="1:11" x14ac:dyDescent="0.3">
      <c r="A10" s="2">
        <v>0.9</v>
      </c>
      <c r="B10" s="3">
        <f t="shared" si="0"/>
        <v>-0.87319742171086823</v>
      </c>
      <c r="E10" s="2">
        <f t="shared" ref="E10:E12" si="8">IF(K9&gt;0,G9,E9)</f>
        <v>0.58945312499999991</v>
      </c>
      <c r="F10" s="1">
        <f t="shared" ref="F10:F12" si="9">IF(K9&gt;0,F9,G9)</f>
        <v>0.58984375</v>
      </c>
      <c r="G10" s="1">
        <f t="shared" ref="G10:G12" si="10">(E10+F10)/2</f>
        <v>0.58964843749999996</v>
      </c>
      <c r="H10" s="16">
        <f t="shared" ref="H10:H12" si="11">F10-E10</f>
        <v>3.9062500000008882E-4</v>
      </c>
      <c r="I10" s="1">
        <f t="shared" ref="I10:I12" si="12">4*E10-5*LN(E10)-5</f>
        <v>6.1289352879612125E-4</v>
      </c>
      <c r="J10" s="1">
        <f t="shared" ref="J10:J12" si="13">4*G10-5*LN(G10)-5</f>
        <v>-2.623083664268222E-4</v>
      </c>
      <c r="K10" s="3">
        <f t="shared" ref="K10:K12" si="14">I10*J10</f>
        <v>-1.6076710033208109E-7</v>
      </c>
    </row>
    <row r="11" spans="1:11" x14ac:dyDescent="0.3">
      <c r="A11" s="2">
        <v>1</v>
      </c>
      <c r="B11" s="3">
        <f t="shared" si="0"/>
        <v>-1</v>
      </c>
      <c r="E11" s="2">
        <f t="shared" si="8"/>
        <v>0.58945312499999991</v>
      </c>
      <c r="F11" s="1">
        <f t="shared" si="9"/>
        <v>0.58964843749999996</v>
      </c>
      <c r="G11" s="1">
        <f t="shared" si="10"/>
        <v>0.58955078124999993</v>
      </c>
      <c r="H11" s="16">
        <f t="shared" si="11"/>
        <v>1.9531250000004441E-4</v>
      </c>
      <c r="I11" s="1">
        <f t="shared" si="12"/>
        <v>6.1289352879612125E-4</v>
      </c>
      <c r="J11" s="1">
        <f t="shared" si="13"/>
        <v>1.7522398536318207E-4</v>
      </c>
      <c r="K11" s="3">
        <f t="shared" si="14"/>
        <v>1.0739364671896056E-7</v>
      </c>
    </row>
    <row r="12" spans="1:11" ht="15" thickBot="1" x14ac:dyDescent="0.35">
      <c r="E12" s="6">
        <f t="shared" si="8"/>
        <v>0.58955078124999993</v>
      </c>
      <c r="F12" s="15">
        <f t="shared" si="9"/>
        <v>0.58964843749999996</v>
      </c>
      <c r="G12" s="13">
        <f t="shared" si="10"/>
        <v>0.589599609375</v>
      </c>
      <c r="H12" s="14">
        <f t="shared" si="11"/>
        <v>9.7656250000022204E-5</v>
      </c>
      <c r="I12" s="15">
        <f t="shared" si="12"/>
        <v>1.7522398536318207E-4</v>
      </c>
      <c r="J12" s="15">
        <f t="shared" si="13"/>
        <v>-4.3559336646126212E-5</v>
      </c>
      <c r="K12" s="7">
        <f t="shared" si="14"/>
        <v>-7.6326405669107398E-9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3" sqref="B3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>A2^3-0.1*A2^2+0.3*A2-0.6</f>
        <v>-0.6</v>
      </c>
      <c r="E2" s="2">
        <f>A3</f>
        <v>0.5</v>
      </c>
      <c r="F2" s="1">
        <f>A4</f>
        <v>1</v>
      </c>
      <c r="G2" s="1">
        <f>(E2+F2)/2</f>
        <v>0.75</v>
      </c>
      <c r="H2" s="1">
        <f>F2-E2</f>
        <v>0.5</v>
      </c>
      <c r="I2" s="1">
        <f>E2^3-0.1*E2^2+0.3*E2-0.6</f>
        <v>-0.35</v>
      </c>
      <c r="J2" s="1">
        <f>G2^3-0.1*G2^2+0.3*G2-0.6</f>
        <v>-9.3750000000000222E-3</v>
      </c>
      <c r="K2" s="3">
        <f>I2*J2</f>
        <v>3.2812500000000077E-3</v>
      </c>
    </row>
    <row r="3" spans="1:11" x14ac:dyDescent="0.3">
      <c r="A3" s="4">
        <v>0.5</v>
      </c>
      <c r="B3" s="5">
        <f t="shared" ref="B3:B12" si="0">A3^3-0.1*A3^2+0.3*A3-0.6</f>
        <v>-0.35</v>
      </c>
      <c r="E3" s="2">
        <f>IF(K2&gt;0,G2,E2)</f>
        <v>0.75</v>
      </c>
      <c r="F3" s="1">
        <f>IF(K2&gt;0,F2,G2)</f>
        <v>1</v>
      </c>
      <c r="G3" s="1">
        <f>(E3+F3)/2</f>
        <v>0.875</v>
      </c>
      <c r="H3" s="1">
        <f>F3-E3</f>
        <v>0.25</v>
      </c>
      <c r="I3" s="1">
        <f>E3^3-0.1*E3^2+0.3*E3-0.6</f>
        <v>-9.3750000000000222E-3</v>
      </c>
      <c r="J3" s="1">
        <f>G3^3-0.1*G3^2+0.3*G3-0.6</f>
        <v>0.25585937500000011</v>
      </c>
      <c r="K3" s="3">
        <f>I3*J3</f>
        <v>-2.3986816406250068E-3</v>
      </c>
    </row>
    <row r="4" spans="1:11" x14ac:dyDescent="0.3">
      <c r="A4" s="4">
        <v>1</v>
      </c>
      <c r="B4" s="5">
        <f t="shared" si="0"/>
        <v>0.6</v>
      </c>
      <c r="E4" s="2">
        <f t="shared" ref="E4:E10" si="1">IF(K3&gt;0,G3,E3)</f>
        <v>0.75</v>
      </c>
      <c r="F4" s="1">
        <f t="shared" ref="F4:F10" si="2">IF(K3&gt;0,F3,G3)</f>
        <v>0.875</v>
      </c>
      <c r="G4" s="1">
        <f t="shared" ref="G4:G10" si="3">(E4+F4)/2</f>
        <v>0.8125</v>
      </c>
      <c r="H4" s="1">
        <f t="shared" ref="H4:H10" si="4">F4-E4</f>
        <v>0.125</v>
      </c>
      <c r="I4" s="1">
        <f t="shared" ref="I4:I10" si="5">E4^3-0.1*E4^2+0.3*E4-0.6</f>
        <v>-9.3750000000000222E-3</v>
      </c>
      <c r="J4" s="1">
        <f t="shared" ref="J4:J10" si="6">G4^3-0.1*G4^2+0.3*G4-0.6</f>
        <v>0.11411132812500002</v>
      </c>
      <c r="K4" s="3">
        <f t="shared" ref="K4:K10" si="7">I4*J4</f>
        <v>-1.0697937011718778E-3</v>
      </c>
    </row>
    <row r="5" spans="1:11" x14ac:dyDescent="0.3">
      <c r="A5" s="2">
        <v>1.5</v>
      </c>
      <c r="B5" s="3">
        <f t="shared" si="0"/>
        <v>2.9999999999999996</v>
      </c>
      <c r="E5" s="2">
        <f t="shared" si="1"/>
        <v>0.75</v>
      </c>
      <c r="F5" s="1">
        <f t="shared" si="2"/>
        <v>0.8125</v>
      </c>
      <c r="G5" s="1">
        <f t="shared" si="3"/>
        <v>0.78125</v>
      </c>
      <c r="H5" s="1">
        <f t="shared" si="4"/>
        <v>6.25E-2</v>
      </c>
      <c r="I5" s="1">
        <f t="shared" si="5"/>
        <v>-9.3750000000000222E-3</v>
      </c>
      <c r="J5" s="1">
        <f t="shared" si="6"/>
        <v>5.0177001953125022E-2</v>
      </c>
      <c r="K5" s="3">
        <f t="shared" si="7"/>
        <v>-4.7040939331054822E-4</v>
      </c>
    </row>
    <row r="6" spans="1:11" x14ac:dyDescent="0.3">
      <c r="A6" s="2">
        <v>2</v>
      </c>
      <c r="B6" s="3">
        <f t="shared" si="0"/>
        <v>7.6</v>
      </c>
      <c r="E6" s="2">
        <f t="shared" si="1"/>
        <v>0.75</v>
      </c>
      <c r="F6" s="1">
        <f t="shared" si="2"/>
        <v>0.78125</v>
      </c>
      <c r="G6" s="1">
        <f t="shared" si="3"/>
        <v>0.765625</v>
      </c>
      <c r="H6" s="1">
        <f t="shared" si="4"/>
        <v>3.125E-2</v>
      </c>
      <c r="I6" s="1">
        <f t="shared" si="5"/>
        <v>-9.3750000000000222E-3</v>
      </c>
      <c r="J6" s="1">
        <f t="shared" si="6"/>
        <v>1.9864654541015603E-2</v>
      </c>
      <c r="K6" s="3">
        <f t="shared" si="7"/>
        <v>-1.862311363220217E-4</v>
      </c>
    </row>
    <row r="7" spans="1:11" x14ac:dyDescent="0.3">
      <c r="A7" s="2">
        <v>2.5</v>
      </c>
      <c r="B7" s="3">
        <f t="shared" si="0"/>
        <v>15.15</v>
      </c>
      <c r="E7" s="2">
        <f t="shared" si="1"/>
        <v>0.75</v>
      </c>
      <c r="F7" s="1">
        <f t="shared" si="2"/>
        <v>0.765625</v>
      </c>
      <c r="G7" s="1">
        <f t="shared" si="3"/>
        <v>0.7578125</v>
      </c>
      <c r="H7" s="1">
        <f t="shared" si="4"/>
        <v>1.5625E-2</v>
      </c>
      <c r="I7" s="1">
        <f t="shared" si="5"/>
        <v>-9.3750000000000222E-3</v>
      </c>
      <c r="J7" s="1">
        <f t="shared" si="6"/>
        <v>5.1121711730957031E-3</v>
      </c>
      <c r="K7" s="3">
        <f t="shared" si="7"/>
        <v>-4.7926604747772328E-5</v>
      </c>
    </row>
    <row r="8" spans="1:11" x14ac:dyDescent="0.3">
      <c r="A8" s="2">
        <v>3</v>
      </c>
      <c r="B8" s="3">
        <f t="shared" si="0"/>
        <v>26.4</v>
      </c>
      <c r="E8" s="2">
        <f t="shared" si="1"/>
        <v>0.75</v>
      </c>
      <c r="F8" s="1">
        <f t="shared" si="2"/>
        <v>0.7578125</v>
      </c>
      <c r="G8" s="1">
        <f t="shared" si="3"/>
        <v>0.75390625</v>
      </c>
      <c r="H8" s="1">
        <f t="shared" si="4"/>
        <v>7.8125E-3</v>
      </c>
      <c r="I8" s="1">
        <f t="shared" si="5"/>
        <v>-9.3750000000000222E-3</v>
      </c>
      <c r="J8" s="1">
        <f t="shared" si="6"/>
        <v>-2.1643996238708274E-3</v>
      </c>
      <c r="K8" s="3">
        <f t="shared" si="7"/>
        <v>2.0291246473789054E-5</v>
      </c>
    </row>
    <row r="9" spans="1:11" x14ac:dyDescent="0.3">
      <c r="A9" s="2">
        <v>3.5</v>
      </c>
      <c r="B9" s="3">
        <f t="shared" si="0"/>
        <v>42.099999999999994</v>
      </c>
      <c r="E9" s="2">
        <f t="shared" si="1"/>
        <v>0.75390625</v>
      </c>
      <c r="F9" s="1">
        <f t="shared" si="2"/>
        <v>0.7578125</v>
      </c>
      <c r="G9" s="1">
        <f t="shared" si="3"/>
        <v>0.755859375</v>
      </c>
      <c r="H9" s="1">
        <f t="shared" si="4"/>
        <v>3.90625E-3</v>
      </c>
      <c r="I9" s="1">
        <f t="shared" si="5"/>
        <v>-2.1643996238708274E-3</v>
      </c>
      <c r="J9" s="1">
        <f t="shared" si="6"/>
        <v>1.4656171202659385E-3</v>
      </c>
      <c r="K9" s="3">
        <f t="shared" si="7"/>
        <v>-3.1721811438422423E-6</v>
      </c>
    </row>
    <row r="10" spans="1:11" x14ac:dyDescent="0.3">
      <c r="A10" s="2">
        <v>4</v>
      </c>
      <c r="B10" s="3">
        <f t="shared" si="0"/>
        <v>63</v>
      </c>
      <c r="E10" s="2">
        <f t="shared" si="1"/>
        <v>0.75390625</v>
      </c>
      <c r="F10" s="1">
        <f t="shared" si="2"/>
        <v>0.755859375</v>
      </c>
      <c r="G10" s="1">
        <f t="shared" si="3"/>
        <v>0.7548828125</v>
      </c>
      <c r="H10" s="1">
        <f t="shared" si="4"/>
        <v>1.953125E-3</v>
      </c>
      <c r="I10" s="1">
        <f t="shared" si="5"/>
        <v>-2.1643996238708274E-3</v>
      </c>
      <c r="J10" s="1">
        <f t="shared" si="6"/>
        <v>-3.5145562142135933E-4</v>
      </c>
      <c r="K10" s="3">
        <f t="shared" si="7"/>
        <v>7.6069041481167804E-7</v>
      </c>
    </row>
    <row r="11" spans="1:11" x14ac:dyDescent="0.3">
      <c r="A11" s="2">
        <v>4.5</v>
      </c>
      <c r="B11" s="3">
        <f t="shared" si="0"/>
        <v>89.85</v>
      </c>
      <c r="E11" s="2">
        <f>IF(K10&gt;0,G10,E10)</f>
        <v>0.7548828125</v>
      </c>
      <c r="F11" s="1">
        <f>IF(K10&gt;0,F10,G10)</f>
        <v>0.755859375</v>
      </c>
      <c r="G11" s="1">
        <f>(E11+F11)/2</f>
        <v>0.75537109375</v>
      </c>
      <c r="H11" s="1">
        <f>F11-E11</f>
        <v>9.765625E-4</v>
      </c>
      <c r="I11" s="1">
        <f>E11^3-0.1*E11^2+0.3*E11-0.6</f>
        <v>-3.5145562142135933E-4</v>
      </c>
      <c r="J11" s="1">
        <f>G11^3-0.1*G11^2+0.3*G11-0.6</f>
        <v>5.5656430777162313E-4</v>
      </c>
      <c r="K11" s="3">
        <f>I11*J11</f>
        <v>-1.9560765464882449E-7</v>
      </c>
    </row>
    <row r="12" spans="1:11" ht="15" thickBot="1" x14ac:dyDescent="0.35">
      <c r="A12" s="6">
        <v>5</v>
      </c>
      <c r="B12" s="7">
        <f t="shared" si="0"/>
        <v>123.4</v>
      </c>
      <c r="E12" s="2">
        <f>IF(K11&gt;0,G11,E11)</f>
        <v>0.7548828125</v>
      </c>
      <c r="F12" s="1">
        <f>IF(K11&gt;0,F11,G11)</f>
        <v>0.75537109375</v>
      </c>
      <c r="G12" s="1">
        <f>(E12+F12)/2</f>
        <v>0.755126953125</v>
      </c>
      <c r="H12" s="1">
        <f>F12-E12</f>
        <v>4.8828125E-4</v>
      </c>
      <c r="I12" s="1">
        <f>E12^3-0.1*E12^2+0.3*E12-0.6</f>
        <v>-3.5145562142135933E-4</v>
      </c>
      <c r="J12" s="1">
        <f>G12^3-0.1*G12^2+0.3*G12-0.6</f>
        <v>1.0242527641823873E-4</v>
      </c>
      <c r="K12" s="3">
        <f>I12*J12</f>
        <v>-3.5997939172826597E-8</v>
      </c>
    </row>
    <row r="13" spans="1:11" x14ac:dyDescent="0.3">
      <c r="E13" s="2">
        <f>IF(K12&gt;0,G12,E12)</f>
        <v>0.7548828125</v>
      </c>
      <c r="F13" s="1">
        <f>IF(K12&gt;0,F12,G12)</f>
        <v>0.755126953125</v>
      </c>
      <c r="G13" s="1">
        <f>(E13+F13)/2</f>
        <v>0.7550048828125</v>
      </c>
      <c r="H13" s="1">
        <f>F13-E13</f>
        <v>2.44140625E-4</v>
      </c>
      <c r="I13" s="1">
        <f>E13^3-0.1*E13^2+0.3*E13-0.6</f>
        <v>-3.5145562142135933E-4</v>
      </c>
      <c r="J13" s="1">
        <f>G13^3-0.1*G13^2+0.3*G13-0.6</f>
        <v>-1.245474337338015E-4</v>
      </c>
      <c r="K13" s="3">
        <f>I13*J13</f>
        <v>4.3772895719348779E-8</v>
      </c>
    </row>
    <row r="14" spans="1:11" x14ac:dyDescent="0.3">
      <c r="E14" s="2">
        <f>IF(K13&gt;0,G13,E13)</f>
        <v>0.7550048828125</v>
      </c>
      <c r="F14" s="1">
        <f>IF(K13&gt;0,F13,G13)</f>
        <v>0.755126953125</v>
      </c>
      <c r="G14" s="1">
        <f>(E14+F14)/2</f>
        <v>0.75506591796875</v>
      </c>
      <c r="H14" s="1">
        <f>F14-E14</f>
        <v>1.220703125E-4</v>
      </c>
      <c r="I14" s="1">
        <f>E14^3-0.1*E14^2+0.3*E14-0.6</f>
        <v>-1.245474337338015E-4</v>
      </c>
      <c r="J14" s="1">
        <f>G14^3-0.1*G14^2+0.3*G14-0.6</f>
        <v>-1.106914464799047E-5</v>
      </c>
      <c r="K14" s="3">
        <f>I14*J14</f>
        <v>1.3786335595354566E-9</v>
      </c>
    </row>
    <row r="15" spans="1:11" ht="15" thickBot="1" x14ac:dyDescent="0.35">
      <c r="E15" s="6">
        <f>IF(K14&gt;0,G14,E14)</f>
        <v>0.75506591796875</v>
      </c>
      <c r="F15" s="15">
        <f>IF(K14&gt;0,F14,G14)</f>
        <v>0.755126953125</v>
      </c>
      <c r="G15" s="13">
        <f>(E15+F15)/2</f>
        <v>0.755096435546875</v>
      </c>
      <c r="H15" s="14">
        <f>F15-E15</f>
        <v>6.103515625E-5</v>
      </c>
      <c r="I15" s="15">
        <f>E15^3-0.1*E15^2+0.3*E15-0.6</f>
        <v>-1.106914464799047E-5</v>
      </c>
      <c r="J15" s="15">
        <f>G15^3-0.1*G15^2+0.3*G15-0.6</f>
        <v>4.5676049302278976E-5</v>
      </c>
      <c r="K15" s="7">
        <f>I15*J15</f>
        <v>-5.0559479667567019E-10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3" sqref="B3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>SQRT(A2+1)-2*COS(3.14*A2/2)</f>
        <v>-1</v>
      </c>
      <c r="E2" s="2">
        <f>A3</f>
        <v>0.5</v>
      </c>
      <c r="F2" s="1">
        <f>A4</f>
        <v>1</v>
      </c>
      <c r="G2" s="1">
        <f>(E2+F2)/2</f>
        <v>0.75</v>
      </c>
      <c r="H2" s="1">
        <f>F2-E2</f>
        <v>0.5</v>
      </c>
      <c r="I2" s="1">
        <f>SQRT(E2+1)-2*COS(3.14*E2/2)</f>
        <v>-0.1900316669428106</v>
      </c>
      <c r="J2" s="1">
        <f>SQRT(G2+1)-2*COS(3.14*G2/2)</f>
        <v>0.55640536233105886</v>
      </c>
      <c r="K2" s="3">
        <f>I2*J2</f>
        <v>-0.10573463849968963</v>
      </c>
    </row>
    <row r="3" spans="1:11" x14ac:dyDescent="0.3">
      <c r="A3" s="4">
        <v>0.5</v>
      </c>
      <c r="B3" s="5">
        <f>SQRT(A3+1)-2*COS(3.14*A3/2)</f>
        <v>-0.1900316669428106</v>
      </c>
      <c r="E3" s="2">
        <f>IF(K2&lt;0,E2,G2)</f>
        <v>0.5</v>
      </c>
      <c r="F3" s="1">
        <f>IF(K2&lt;0,G2,F2)</f>
        <v>0.75</v>
      </c>
      <c r="G3" s="1">
        <f>(E3+F3)/2</f>
        <v>0.625</v>
      </c>
      <c r="H3" s="1">
        <f>F3-E3</f>
        <v>0.25</v>
      </c>
      <c r="I3" s="1">
        <f>SQRT(E3+1)-2*COS(3.14*E3/2)</f>
        <v>-0.1900316669428106</v>
      </c>
      <c r="J3" s="1">
        <f>SQRT(G3+1)-2*COS(3.14*G3/2)</f>
        <v>0.16278689809891911</v>
      </c>
      <c r="K3" s="3">
        <f>I3*J3</f>
        <v>-3.0934665602187043E-2</v>
      </c>
    </row>
    <row r="4" spans="1:11" x14ac:dyDescent="0.3">
      <c r="A4" s="4">
        <v>1</v>
      </c>
      <c r="B4" s="5">
        <f t="shared" ref="B3:B12" si="0">SQRT(A4+1)-2*COS(3.14*A4/2)</f>
        <v>1.4126209089516286</v>
      </c>
      <c r="E4" s="2">
        <f t="shared" ref="E4:E10" si="1">IF(K3&lt;0,E3,G3)</f>
        <v>0.5</v>
      </c>
      <c r="F4" s="1">
        <f t="shared" ref="F4:F10" si="2">IF(K3&lt;0,G3,F3)</f>
        <v>0.625</v>
      </c>
      <c r="G4" s="1">
        <f t="shared" ref="G4:G10" si="3">(E4+F4)/2</f>
        <v>0.5625</v>
      </c>
      <c r="H4" s="1">
        <f t="shared" ref="H4:H10" si="4">F4-E4</f>
        <v>0.125</v>
      </c>
      <c r="I4" s="1">
        <f t="shared" ref="I4:I10" si="5">SQRT(E4+1)-2*COS(3.14*E4/2)</f>
        <v>-0.1900316669428106</v>
      </c>
      <c r="J4" s="1">
        <f t="shared" ref="J4:J10" si="6">SQRT(G4+1)-2*COS(3.14*G4/2)</f>
        <v>-1.9478956070320352E-2</v>
      </c>
      <c r="K4" s="3">
        <f t="shared" ref="K4:K10" si="7">I4*J4</f>
        <v>3.7016184923487558E-3</v>
      </c>
    </row>
    <row r="5" spans="1:11" x14ac:dyDescent="0.3">
      <c r="A5" s="2">
        <v>1.5</v>
      </c>
      <c r="B5" s="3">
        <f t="shared" si="0"/>
        <v>2.9936621197241999</v>
      </c>
      <c r="E5" s="2">
        <f t="shared" si="1"/>
        <v>0.5625</v>
      </c>
      <c r="F5" s="1">
        <f t="shared" si="2"/>
        <v>0.625</v>
      </c>
      <c r="G5" s="1">
        <f t="shared" si="3"/>
        <v>0.59375</v>
      </c>
      <c r="H5" s="1">
        <f t="shared" si="4"/>
        <v>6.25E-2</v>
      </c>
      <c r="I5" s="1">
        <f t="shared" si="5"/>
        <v>-1.9478956070320352E-2</v>
      </c>
      <c r="J5" s="1">
        <f t="shared" si="6"/>
        <v>7.0280097892913229E-2</v>
      </c>
      <c r="K5" s="3">
        <f t="shared" si="7"/>
        <v>-1.3689829394738708E-3</v>
      </c>
    </row>
    <row r="6" spans="1:11" x14ac:dyDescent="0.3">
      <c r="A6" s="2">
        <v>2</v>
      </c>
      <c r="B6" s="3">
        <f t="shared" si="0"/>
        <v>3.732048271023956</v>
      </c>
      <c r="E6" s="2">
        <f t="shared" si="1"/>
        <v>0.5625</v>
      </c>
      <c r="F6" s="1">
        <f t="shared" si="2"/>
        <v>0.59375</v>
      </c>
      <c r="G6" s="1">
        <f t="shared" si="3"/>
        <v>0.578125</v>
      </c>
      <c r="H6" s="1">
        <f t="shared" si="4"/>
        <v>3.125E-2</v>
      </c>
      <c r="I6" s="1">
        <f t="shared" si="5"/>
        <v>-1.9478956070320352E-2</v>
      </c>
      <c r="J6" s="1">
        <f t="shared" si="6"/>
        <v>2.5045529675424394E-2</v>
      </c>
      <c r="K6" s="3">
        <f t="shared" si="7"/>
        <v>-4.8786077230549653E-4</v>
      </c>
    </row>
    <row r="7" spans="1:11" x14ac:dyDescent="0.3">
      <c r="A7" s="2">
        <v>2.5</v>
      </c>
      <c r="B7" s="3">
        <f t="shared" si="0"/>
        <v>3.2878548917715165</v>
      </c>
      <c r="E7" s="2">
        <f t="shared" si="1"/>
        <v>0.5625</v>
      </c>
      <c r="F7" s="1">
        <f t="shared" si="2"/>
        <v>0.578125</v>
      </c>
      <c r="G7" s="1">
        <f t="shared" si="3"/>
        <v>0.5703125</v>
      </c>
      <c r="H7" s="1">
        <f t="shared" si="4"/>
        <v>1.5625E-2</v>
      </c>
      <c r="I7" s="1">
        <f t="shared" si="5"/>
        <v>-1.9478956070320352E-2</v>
      </c>
      <c r="J7" s="1">
        <f t="shared" si="6"/>
        <v>2.6931044787803504E-3</v>
      </c>
      <c r="K7" s="3">
        <f t="shared" si="7"/>
        <v>-5.2458863834945434E-5</v>
      </c>
    </row>
    <row r="8" spans="1:11" x14ac:dyDescent="0.3">
      <c r="A8" s="2">
        <v>3</v>
      </c>
      <c r="B8" s="3">
        <f t="shared" si="0"/>
        <v>2.0047779562245629</v>
      </c>
      <c r="E8" s="2">
        <f t="shared" si="1"/>
        <v>0.5625</v>
      </c>
      <c r="F8" s="1">
        <f t="shared" si="2"/>
        <v>0.5703125</v>
      </c>
      <c r="G8" s="1">
        <f t="shared" si="3"/>
        <v>0.56640625</v>
      </c>
      <c r="H8" s="1">
        <f t="shared" si="4"/>
        <v>7.8125E-3</v>
      </c>
      <c r="I8" s="1">
        <f t="shared" si="5"/>
        <v>-1.9478956070320352E-2</v>
      </c>
      <c r="J8" s="1">
        <f t="shared" si="6"/>
        <v>-8.4156475536902864E-3</v>
      </c>
      <c r="K8" s="3">
        <f t="shared" si="7"/>
        <v>1.6392802900163202E-4</v>
      </c>
    </row>
    <row r="9" spans="1:11" x14ac:dyDescent="0.3">
      <c r="A9" s="2">
        <v>3.5</v>
      </c>
      <c r="B9" s="3">
        <f t="shared" si="0"/>
        <v>0.7110538855427968</v>
      </c>
      <c r="E9" s="2">
        <f t="shared" si="1"/>
        <v>0.56640625</v>
      </c>
      <c r="F9" s="1">
        <f t="shared" si="2"/>
        <v>0.5703125</v>
      </c>
      <c r="G9" s="1">
        <f t="shared" si="3"/>
        <v>0.568359375</v>
      </c>
      <c r="H9" s="1">
        <f t="shared" si="4"/>
        <v>3.90625E-3</v>
      </c>
      <c r="I9" s="1">
        <f t="shared" si="5"/>
        <v>-8.4156475536902864E-3</v>
      </c>
      <c r="J9" s="1">
        <f t="shared" si="6"/>
        <v>-2.866930025829495E-3</v>
      </c>
      <c r="K9" s="3">
        <f t="shared" si="7"/>
        <v>2.412707265847322E-5</v>
      </c>
    </row>
    <row r="10" spans="1:11" x14ac:dyDescent="0.3">
      <c r="A10" s="2">
        <v>4</v>
      </c>
      <c r="B10" s="3">
        <f t="shared" si="0"/>
        <v>0.23607812367303938</v>
      </c>
      <c r="E10" s="2">
        <f t="shared" si="1"/>
        <v>0.568359375</v>
      </c>
      <c r="F10" s="1">
        <f t="shared" si="2"/>
        <v>0.5703125</v>
      </c>
      <c r="G10" s="1">
        <f t="shared" si="3"/>
        <v>0.5693359375</v>
      </c>
      <c r="H10" s="1">
        <f t="shared" si="4"/>
        <v>1.953125E-3</v>
      </c>
      <c r="I10" s="1">
        <f t="shared" si="5"/>
        <v>-2.866930025829495E-3</v>
      </c>
      <c r="J10" s="1">
        <f t="shared" si="6"/>
        <v>-8.8324645494797238E-5</v>
      </c>
      <c r="K10" s="3">
        <f t="shared" si="7"/>
        <v>2.5322057818978003E-7</v>
      </c>
    </row>
    <row r="11" spans="1:11" x14ac:dyDescent="0.3">
      <c r="A11" s="2">
        <v>4.5</v>
      </c>
      <c r="B11" s="3">
        <f t="shared" si="0"/>
        <v>0.92593561582762929</v>
      </c>
      <c r="E11" s="2">
        <f>IF(K10&lt;0,E10,G10)</f>
        <v>0.5693359375</v>
      </c>
      <c r="F11" s="1">
        <f>IF(K10&lt;0,G10,F10)</f>
        <v>0.5703125</v>
      </c>
      <c r="G11" s="1">
        <f>(E11+F11)/2</f>
        <v>0.56982421875</v>
      </c>
      <c r="H11" s="1">
        <f>F11-E11</f>
        <v>9.765625E-4</v>
      </c>
      <c r="I11" s="1">
        <f>SQRT(E11+1)-2*COS(3.14*E11/2)</f>
        <v>-8.8324645494797238E-5</v>
      </c>
      <c r="J11" s="1">
        <f>SQRT(G11+1)-2*COS(3.14*G11/2)</f>
        <v>1.3020372928043145E-3</v>
      </c>
      <c r="K11" s="3">
        <f>I11*J11</f>
        <v>-1.1500198230794658E-7</v>
      </c>
    </row>
    <row r="12" spans="1:11" ht="15" thickBot="1" x14ac:dyDescent="0.35">
      <c r="A12" s="6">
        <v>5</v>
      </c>
      <c r="B12" s="7">
        <f t="shared" si="0"/>
        <v>2.4415264958750202</v>
      </c>
      <c r="E12" s="2">
        <f>IF(K11&lt;0,E11,G11)</f>
        <v>0.5693359375</v>
      </c>
      <c r="F12" s="1">
        <f>IF(K11&lt;0,G11,F11)</f>
        <v>0.56982421875</v>
      </c>
      <c r="G12" s="1">
        <f>(E12+F12)/2</f>
        <v>0.569580078125</v>
      </c>
      <c r="H12" s="1">
        <f>F12-E12</f>
        <v>4.8828125E-4</v>
      </c>
      <c r="I12" s="1">
        <f>SQRT(E12+1)-2*COS(3.14*E12/2)</f>
        <v>-8.8324645494797238E-5</v>
      </c>
      <c r="J12" s="1">
        <f>SQRT(G12+1)-2*COS(3.14*G12/2)</f>
        <v>6.0676812465843E-4</v>
      </c>
      <c r="K12" s="3">
        <f>I12*J12</f>
        <v>-5.3592579507998769E-8</v>
      </c>
    </row>
    <row r="13" spans="1:11" x14ac:dyDescent="0.3">
      <c r="E13" s="2">
        <f t="shared" ref="E13" si="8">IF(K12&lt;0,E12,G12)</f>
        <v>0.5693359375</v>
      </c>
      <c r="F13" s="1">
        <f t="shared" ref="F13" si="9">IF(K12&lt;0,G12,F12)</f>
        <v>0.569580078125</v>
      </c>
      <c r="G13" s="1">
        <f t="shared" ref="G13" si="10">(E13+F13)/2</f>
        <v>0.5694580078125</v>
      </c>
      <c r="H13" s="1">
        <f t="shared" ref="H13" si="11">F13-E13</f>
        <v>2.44140625E-4</v>
      </c>
      <c r="I13" s="1">
        <f t="shared" ref="I13" si="12">SQRT(E13+1)-2*COS(3.14*E13/2)</f>
        <v>-8.8324645494797238E-5</v>
      </c>
      <c r="J13" s="1">
        <f t="shared" ref="J13" si="13">SQRT(G13+1)-2*COS(3.14*G13/2)</f>
        <v>2.5919968445475838E-4</v>
      </c>
      <c r="K13" s="3">
        <f t="shared" ref="K13" si="14">I13*J13</f>
        <v>-2.2893720241829842E-8</v>
      </c>
    </row>
    <row r="14" spans="1:11" x14ac:dyDescent="0.3">
      <c r="E14" s="2">
        <f>IF(K13&lt;0,E13,G13)</f>
        <v>0.5693359375</v>
      </c>
      <c r="F14" s="1">
        <f>IF(K13&lt;0,G13,F13)</f>
        <v>0.5694580078125</v>
      </c>
      <c r="G14" s="1">
        <f>(E14+F14)/2</f>
        <v>0.56939697265625</v>
      </c>
      <c r="H14" s="1">
        <f>F14-E14</f>
        <v>1.220703125E-4</v>
      </c>
      <c r="I14" s="1">
        <f>SQRT(E14+1)-2*COS(3.14*E14/2)</f>
        <v>-8.8324645494797238E-5</v>
      </c>
      <c r="J14" s="1">
        <f>SQRT(G14+1)-2*COS(3.14*G14/2)</f>
        <v>8.5432005026087054E-5</v>
      </c>
      <c r="K14" s="3">
        <f>I14*J14</f>
        <v>-7.5457515578388743E-9</v>
      </c>
    </row>
    <row r="15" spans="1:11" ht="15" thickBot="1" x14ac:dyDescent="0.35">
      <c r="E15" s="6">
        <f>IF(K14&lt;0,E14,G14)</f>
        <v>0.5693359375</v>
      </c>
      <c r="F15" s="15">
        <f>IF(K14&lt;0,G14,F14)</f>
        <v>0.56939697265625</v>
      </c>
      <c r="G15" s="13">
        <f>(E15+F15)/2</f>
        <v>0.569366455078125</v>
      </c>
      <c r="H15" s="14">
        <f>F15-E15</f>
        <v>6.103515625E-5</v>
      </c>
      <c r="I15" s="15">
        <f>SQRT(E15+1)-2*COS(3.14*E15/2)</f>
        <v>-8.8324645494797238E-5</v>
      </c>
      <c r="J15" s="15">
        <f>SQRT(G15+1)-2*COS(3.14*G15/2)</f>
        <v>-1.4476989318445987E-6</v>
      </c>
      <c r="K15" s="7">
        <f>I15*J15</f>
        <v>1.2786749493837081E-10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5" sqref="G15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>2.7^A2-A2^2-2*A2</f>
        <v>1</v>
      </c>
      <c r="E2" s="2">
        <f>A3</f>
        <v>0.5</v>
      </c>
      <c r="F2" s="1">
        <f>A4</f>
        <v>1</v>
      </c>
      <c r="G2" s="1">
        <f>(E2+F2)/2</f>
        <v>0.75</v>
      </c>
      <c r="H2" s="1">
        <f>F2-E2</f>
        <v>0.5</v>
      </c>
      <c r="I2" s="1">
        <f>2.7^E2-E2^2-2*E2</f>
        <v>0.39316767251549845</v>
      </c>
      <c r="J2" s="1">
        <f>2.7^G2-G2^2-2*G2</f>
        <v>4.3812587388644353E-2</v>
      </c>
      <c r="K2" s="3">
        <f>I2*J2</f>
        <v>1.722569301047518E-2</v>
      </c>
    </row>
    <row r="3" spans="1:11" x14ac:dyDescent="0.3">
      <c r="A3" s="4">
        <v>0.5</v>
      </c>
      <c r="B3" s="5">
        <f>2.7^A3-A3^2-2*A3</f>
        <v>0.39316767251549845</v>
      </c>
      <c r="E3" s="2">
        <f>IF(K2&gt;0,G2,E2)</f>
        <v>0.75</v>
      </c>
      <c r="F3" s="1">
        <f>IF(K2&gt;0,F2,G2)</f>
        <v>1</v>
      </c>
      <c r="G3" s="1">
        <f>(E3+F3)/2</f>
        <v>0.875</v>
      </c>
      <c r="H3" s="1">
        <f>F3-E3</f>
        <v>0.25</v>
      </c>
      <c r="I3" s="1">
        <f>2.7^E3-E3^2-2*E3</f>
        <v>4.3812587388644353E-2</v>
      </c>
      <c r="J3" s="1">
        <f>2.7^G3-G3^2-2*G3</f>
        <v>-0.13087260489703256</v>
      </c>
      <c r="K3" s="3">
        <f>I3*J3</f>
        <v>-5.7338674388307644E-3</v>
      </c>
    </row>
    <row r="4" spans="1:11" x14ac:dyDescent="0.3">
      <c r="A4" s="4">
        <v>1</v>
      </c>
      <c r="B4" s="5">
        <f t="shared" ref="B3:B12" si="0">2.7^A4-A4^2-2*A4</f>
        <v>-0.29999999999999982</v>
      </c>
      <c r="E4" s="2">
        <f t="shared" ref="E4:E10" si="1">IF(K3&gt;0,G3,E3)</f>
        <v>0.75</v>
      </c>
      <c r="F4" s="1">
        <f t="shared" ref="F4:F10" si="2">IF(K3&gt;0,F3,G3)</f>
        <v>0.875</v>
      </c>
      <c r="G4" s="1">
        <f t="shared" ref="G4:G10" si="3">(E4+F4)/2</f>
        <v>0.8125</v>
      </c>
      <c r="H4" s="1">
        <f t="shared" ref="H4:H10" si="4">F4-E4</f>
        <v>0.125</v>
      </c>
      <c r="I4" s="1">
        <f t="shared" ref="I4:I10" si="5">2.7^E4-E4^2-2*E4</f>
        <v>4.3812587388644353E-2</v>
      </c>
      <c r="J4" s="1">
        <f t="shared" ref="J4:J10" si="6">2.7^G4-G4^2-2*G4</f>
        <v>-4.3943634559287847E-2</v>
      </c>
      <c r="K4" s="3">
        <f t="shared" ref="K4:K10" si="7">I4*J4</f>
        <v>-1.9252843293034508E-3</v>
      </c>
    </row>
    <row r="5" spans="1:11" x14ac:dyDescent="0.3">
      <c r="A5" s="2">
        <v>1.5</v>
      </c>
      <c r="B5" s="3">
        <f t="shared" si="0"/>
        <v>-0.81344728420815393</v>
      </c>
      <c r="E5" s="2">
        <f t="shared" si="1"/>
        <v>0.75</v>
      </c>
      <c r="F5" s="1">
        <f t="shared" si="2"/>
        <v>0.8125</v>
      </c>
      <c r="G5" s="1">
        <f t="shared" si="3"/>
        <v>0.78125</v>
      </c>
      <c r="H5" s="1">
        <f t="shared" si="4"/>
        <v>6.25E-2</v>
      </c>
      <c r="I5" s="1">
        <f t="shared" si="5"/>
        <v>4.3812587388644353E-2</v>
      </c>
      <c r="J5" s="1">
        <f t="shared" si="6"/>
        <v>-1.3567152000382166E-4</v>
      </c>
      <c r="K5" s="3">
        <f t="shared" si="7"/>
        <v>-5.9441203263176465E-6</v>
      </c>
    </row>
    <row r="6" spans="1:11" x14ac:dyDescent="0.3">
      <c r="A6" s="2">
        <v>2</v>
      </c>
      <c r="B6" s="3">
        <f t="shared" si="0"/>
        <v>-0.70999999999999908</v>
      </c>
      <c r="E6" s="2">
        <f t="shared" si="1"/>
        <v>0.75</v>
      </c>
      <c r="F6" s="1">
        <f t="shared" si="2"/>
        <v>0.78125</v>
      </c>
      <c r="G6" s="1">
        <f t="shared" si="3"/>
        <v>0.765625</v>
      </c>
      <c r="H6" s="1">
        <f t="shared" si="4"/>
        <v>3.125E-2</v>
      </c>
      <c r="I6" s="1">
        <f t="shared" si="5"/>
        <v>4.3812587388644353E-2</v>
      </c>
      <c r="J6" s="1">
        <f t="shared" si="6"/>
        <v>2.1824966234144316E-2</v>
      </c>
      <c r="K6" s="3">
        <f t="shared" si="7"/>
        <v>9.5620824038766014E-4</v>
      </c>
    </row>
    <row r="7" spans="1:11" x14ac:dyDescent="0.3">
      <c r="A7" s="2">
        <v>2.5</v>
      </c>
      <c r="B7" s="3">
        <f t="shared" si="0"/>
        <v>0.7286923326379835</v>
      </c>
      <c r="E7" s="2">
        <f t="shared" si="1"/>
        <v>0.765625</v>
      </c>
      <c r="F7" s="1">
        <f t="shared" si="2"/>
        <v>0.78125</v>
      </c>
      <c r="G7" s="1">
        <f t="shared" si="3"/>
        <v>0.7734375</v>
      </c>
      <c r="H7" s="1">
        <f t="shared" si="4"/>
        <v>1.5625E-2</v>
      </c>
      <c r="I7" s="1">
        <f t="shared" si="5"/>
        <v>2.1824966234144316E-2</v>
      </c>
      <c r="J7" s="1">
        <f t="shared" si="6"/>
        <v>1.0840773672466497E-2</v>
      </c>
      <c r="K7" s="3">
        <f t="shared" si="7"/>
        <v>2.3659951935358197E-4</v>
      </c>
    </row>
    <row r="8" spans="1:11" x14ac:dyDescent="0.3">
      <c r="A8" s="2">
        <v>3</v>
      </c>
      <c r="B8" s="3">
        <f t="shared" si="0"/>
        <v>4.6830000000000034</v>
      </c>
      <c r="E8" s="2">
        <f t="shared" si="1"/>
        <v>0.7734375</v>
      </c>
      <c r="F8" s="1">
        <f t="shared" si="2"/>
        <v>0.78125</v>
      </c>
      <c r="G8" s="1">
        <f t="shared" si="3"/>
        <v>0.77734375</v>
      </c>
      <c r="H8" s="1">
        <f t="shared" si="4"/>
        <v>7.8125E-3</v>
      </c>
      <c r="I8" s="1">
        <f t="shared" si="5"/>
        <v>1.0840773672466497E-2</v>
      </c>
      <c r="J8" s="1">
        <f t="shared" si="6"/>
        <v>5.3515196343036919E-3</v>
      </c>
      <c r="K8" s="3">
        <f t="shared" si="7"/>
        <v>5.8014613159246999E-5</v>
      </c>
    </row>
    <row r="9" spans="1:11" x14ac:dyDescent="0.3">
      <c r="A9" s="2">
        <v>3.5</v>
      </c>
      <c r="B9" s="3">
        <f t="shared" si="0"/>
        <v>13.092469298122566</v>
      </c>
      <c r="E9" s="2">
        <f t="shared" si="1"/>
        <v>0.77734375</v>
      </c>
      <c r="F9" s="1">
        <f t="shared" si="2"/>
        <v>0.78125</v>
      </c>
      <c r="G9" s="1">
        <f t="shared" si="3"/>
        <v>0.779296875</v>
      </c>
      <c r="H9" s="1">
        <f t="shared" si="4"/>
        <v>3.90625E-3</v>
      </c>
      <c r="I9" s="1">
        <f t="shared" si="5"/>
        <v>5.3515196343036919E-3</v>
      </c>
      <c r="J9" s="1">
        <f t="shared" si="6"/>
        <v>2.6076582923013625E-3</v>
      </c>
      <c r="K9" s="3">
        <f t="shared" si="7"/>
        <v>1.3954934550805577E-5</v>
      </c>
    </row>
    <row r="10" spans="1:11" x14ac:dyDescent="0.3">
      <c r="A10" s="2">
        <v>4</v>
      </c>
      <c r="B10" s="3">
        <f t="shared" si="0"/>
        <v>29.144100000000016</v>
      </c>
      <c r="E10" s="2">
        <f t="shared" si="1"/>
        <v>0.779296875</v>
      </c>
      <c r="F10" s="1">
        <f t="shared" si="2"/>
        <v>0.78125</v>
      </c>
      <c r="G10" s="1">
        <f t="shared" si="3"/>
        <v>0.7802734375</v>
      </c>
      <c r="H10" s="1">
        <f t="shared" si="4"/>
        <v>1.953125E-3</v>
      </c>
      <c r="I10" s="1">
        <f t="shared" si="5"/>
        <v>2.6076582923013625E-3</v>
      </c>
      <c r="J10" s="1">
        <f t="shared" si="6"/>
        <v>1.2359259552128243E-3</v>
      </c>
      <c r="K10" s="3">
        <f t="shared" si="7"/>
        <v>3.2228725657812037E-6</v>
      </c>
    </row>
    <row r="11" spans="1:11" x14ac:dyDescent="0.3">
      <c r="A11" s="2">
        <v>4.5</v>
      </c>
      <c r="B11" s="3">
        <f t="shared" si="0"/>
        <v>58.074667104930953</v>
      </c>
      <c r="E11" s="2">
        <f>IF(K10&gt;0,G10,E10)</f>
        <v>0.7802734375</v>
      </c>
      <c r="F11" s="1">
        <f>IF(K10&gt;0,F10,G10)</f>
        <v>0.78125</v>
      </c>
      <c r="G11" s="1">
        <f>(E11+F11)/2</f>
        <v>0.78076171875</v>
      </c>
      <c r="H11" s="1">
        <f>F11-E11</f>
        <v>9.765625E-4</v>
      </c>
      <c r="I11" s="1">
        <f>2.7^E11-E11^2-2*E11</f>
        <v>1.2359259552128243E-3</v>
      </c>
      <c r="J11" s="1">
        <f>2.7^G11-G11^2-2*G11</f>
        <v>5.5011023604967235E-4</v>
      </c>
      <c r="K11" s="3">
        <f>I11*J11</f>
        <v>6.798955189620436E-7</v>
      </c>
    </row>
    <row r="12" spans="1:11" ht="15" thickBot="1" x14ac:dyDescent="0.35">
      <c r="A12" s="6">
        <v>5</v>
      </c>
      <c r="B12" s="7">
        <f t="shared" si="0"/>
        <v>108.48907000000005</v>
      </c>
      <c r="E12" s="2">
        <f t="shared" ref="E12" si="8">IF(K11&gt;0,G11,E11)</f>
        <v>0.78076171875</v>
      </c>
      <c r="F12" s="1">
        <f t="shared" ref="F12" si="9">IF(K11&gt;0,F11,G11)</f>
        <v>0.78125</v>
      </c>
      <c r="G12" s="1">
        <f t="shared" ref="G12" si="10">(E12+F12)/2</f>
        <v>0.781005859375</v>
      </c>
      <c r="H12" s="1">
        <f t="shared" ref="H12" si="11">F12-E12</f>
        <v>4.8828125E-4</v>
      </c>
      <c r="I12" s="1">
        <f t="shared" ref="I12" si="12">2.7^E12-E12^2-2*E12</f>
        <v>5.5011023604967235E-4</v>
      </c>
      <c r="J12" s="1">
        <f t="shared" ref="J12" si="13">2.7^G12-G12^2-2*G12</f>
        <v>2.0721509715038167E-4</v>
      </c>
      <c r="K12" s="3">
        <f t="shared" ref="K12" si="14">I12*J12</f>
        <v>1.1399114600645225E-7</v>
      </c>
    </row>
    <row r="13" spans="1:11" x14ac:dyDescent="0.3">
      <c r="E13" s="2">
        <f>IF(K12&gt;0,G12,E12)</f>
        <v>0.781005859375</v>
      </c>
      <c r="F13" s="1">
        <f>IF(K12&gt;0,F12,G12)</f>
        <v>0.78125</v>
      </c>
      <c r="G13" s="1">
        <f>(E13+F13)/2</f>
        <v>0.7811279296875</v>
      </c>
      <c r="H13" s="1">
        <f>F13-E13</f>
        <v>2.44140625E-4</v>
      </c>
      <c r="I13" s="1">
        <f>2.7^E13-E13^2-2*E13</f>
        <v>2.0721509715038167E-4</v>
      </c>
      <c r="J13" s="1">
        <f>2.7^G13-G13^2-2*G13</f>
        <v>3.5770721419137175E-5</v>
      </c>
      <c r="K13" s="3">
        <f>I13*J13</f>
        <v>7.4122335140057481E-9</v>
      </c>
    </row>
    <row r="14" spans="1:11" x14ac:dyDescent="0.3">
      <c r="E14" s="2">
        <f t="shared" ref="E14:E15" si="15">IF(K13&gt;0,G13,E13)</f>
        <v>0.7811279296875</v>
      </c>
      <c r="F14" s="1">
        <f t="shared" ref="F14:F15" si="16">IF(K13&gt;0,F13,G13)</f>
        <v>0.78125</v>
      </c>
      <c r="G14" s="1">
        <f t="shared" ref="G14:G15" si="17">(E14+F14)/2</f>
        <v>0.78118896484375</v>
      </c>
      <c r="H14" s="1">
        <f t="shared" ref="H14:H15" si="18">F14-E14</f>
        <v>1.220703125E-4</v>
      </c>
      <c r="I14" s="1">
        <f t="shared" ref="I14:I15" si="19">2.7^E14-E14^2-2*E14</f>
        <v>3.5770721419137175E-5</v>
      </c>
      <c r="J14" s="1">
        <f t="shared" ref="J14:J15" si="20">2.7^G14-G14^2-2*G14</f>
        <v>-4.9950666323184123E-5</v>
      </c>
      <c r="K14" s="3">
        <f t="shared" ref="K14:K15" si="21">I14*J14</f>
        <v>-1.7867713697468963E-9</v>
      </c>
    </row>
    <row r="15" spans="1:11" ht="15" thickBot="1" x14ac:dyDescent="0.35">
      <c r="E15" s="6">
        <f t="shared" si="15"/>
        <v>0.7811279296875</v>
      </c>
      <c r="F15" s="15">
        <f t="shared" si="16"/>
        <v>0.78118896484375</v>
      </c>
      <c r="G15" s="13">
        <f t="shared" si="17"/>
        <v>0.781158447265625</v>
      </c>
      <c r="H15" s="14">
        <f t="shared" si="18"/>
        <v>6.103515625E-5</v>
      </c>
      <c r="I15" s="15">
        <f t="shared" si="19"/>
        <v>3.5770721419137175E-5</v>
      </c>
      <c r="J15" s="15">
        <f t="shared" si="20"/>
        <v>-7.090039179313834E-6</v>
      </c>
      <c r="K15" s="7">
        <f t="shared" si="21"/>
        <v>-2.5361581633400314E-10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</v>
      </c>
      <c r="B2" s="3">
        <f>2.7^(-A2)-1/2*SIN(A2)^2</f>
        <v>1</v>
      </c>
      <c r="E2" s="2">
        <f>A4</f>
        <v>1</v>
      </c>
      <c r="F2" s="1">
        <f>A5</f>
        <v>1.5</v>
      </c>
      <c r="G2" s="1">
        <f>(E2+F2)/2</f>
        <v>1.25</v>
      </c>
      <c r="H2" s="1">
        <f>F2-E2</f>
        <v>0.5</v>
      </c>
      <c r="I2" s="1">
        <f>2.7^(-E2)-1/2*SIN(E2)^2</f>
        <v>1.6333661233584762E-2</v>
      </c>
      <c r="J2" s="1">
        <f>2.7^(-G2)-1/2*SIN(G2)^2</f>
        <v>-0.16135413606936105</v>
      </c>
      <c r="K2" s="3">
        <f>I2*J2</f>
        <v>-2.6355037971946835E-3</v>
      </c>
    </row>
    <row r="3" spans="1:11" x14ac:dyDescent="0.3">
      <c r="A3" s="2">
        <v>0.5</v>
      </c>
      <c r="B3" s="3">
        <f>2.7^(-A3)-1/2*SIN(A3)^2</f>
        <v>0.49365619591721943</v>
      </c>
      <c r="E3" s="2">
        <f>IF(K2&lt;0,E2,G2)</f>
        <v>1</v>
      </c>
      <c r="F3" s="1">
        <f>IF(K2&lt;0,G2,F2)</f>
        <v>1.25</v>
      </c>
      <c r="G3" s="1">
        <f>(E3+F3)/2</f>
        <v>1.125</v>
      </c>
      <c r="H3" s="1">
        <f>F3-E3</f>
        <v>0.25</v>
      </c>
      <c r="I3" s="1">
        <f>2.7^(-E3)-1/2*SIN(E3)^2</f>
        <v>1.6333661233584762E-2</v>
      </c>
      <c r="J3" s="1">
        <f>2.7^(-G3)-1/2*SIN(G3)^2</f>
        <v>-7.991687685997606E-2</v>
      </c>
      <c r="K3" s="3">
        <f>I3*J3</f>
        <v>-1.3053351934769581E-3</v>
      </c>
    </row>
    <row r="4" spans="1:11" x14ac:dyDescent="0.3">
      <c r="A4" s="4">
        <v>1</v>
      </c>
      <c r="B4" s="5">
        <f t="shared" ref="B3:B12" si="0">2.7^(-A4)-1/2*SIN(A4)^2</f>
        <v>1.6333661233584762E-2</v>
      </c>
      <c r="E4" s="2">
        <f t="shared" ref="E4:E10" si="1">IF(K3&lt;0,E3,G3)</f>
        <v>1</v>
      </c>
      <c r="F4" s="1">
        <f t="shared" ref="F4:F10" si="2">IF(K3&lt;0,G3,F3)</f>
        <v>1.125</v>
      </c>
      <c r="G4" s="1">
        <f t="shared" ref="G4:G10" si="3">(E4+F4)/2</f>
        <v>1.0625</v>
      </c>
      <c r="H4" s="1">
        <f t="shared" ref="H4:H10" si="4">F4-E4</f>
        <v>0.125</v>
      </c>
      <c r="I4" s="1">
        <f t="shared" ref="I4:I10" si="5">2.7^(-E4)-1/2*SIN(E4)^2</f>
        <v>1.6333661233584762E-2</v>
      </c>
      <c r="J4" s="1">
        <f t="shared" ref="J4:J10" si="6">2.7^(-G4)-1/2*SIN(G4)^2</f>
        <v>-3.3489043985133804E-2</v>
      </c>
      <c r="K4" s="3">
        <f t="shared" ref="K4:K10" si="7">I4*J4</f>
        <v>-5.4699869948979501E-4</v>
      </c>
    </row>
    <row r="5" spans="1:11" x14ac:dyDescent="0.3">
      <c r="A5" s="4">
        <v>1.5</v>
      </c>
      <c r="B5" s="5">
        <f t="shared" si="0"/>
        <v>-0.27209789472411711</v>
      </c>
      <c r="E5" s="2">
        <f t="shared" si="1"/>
        <v>1</v>
      </c>
      <c r="F5" s="1">
        <f t="shared" si="2"/>
        <v>1.0625</v>
      </c>
      <c r="G5" s="1">
        <f t="shared" si="3"/>
        <v>1.03125</v>
      </c>
      <c r="H5" s="1">
        <f t="shared" si="4"/>
        <v>6.25E-2</v>
      </c>
      <c r="I5" s="1">
        <f t="shared" si="5"/>
        <v>1.6333661233584762E-2</v>
      </c>
      <c r="J5" s="1">
        <f t="shared" si="6"/>
        <v>-8.9811213565080261E-3</v>
      </c>
      <c r="K5" s="3">
        <f t="shared" si="7"/>
        <v>-1.4669459373491535E-4</v>
      </c>
    </row>
    <row r="6" spans="1:11" x14ac:dyDescent="0.3">
      <c r="A6" s="2">
        <v>2</v>
      </c>
      <c r="B6" s="3">
        <f t="shared" si="0"/>
        <v>-0.27623669396761774</v>
      </c>
      <c r="E6" s="2">
        <f t="shared" si="1"/>
        <v>1</v>
      </c>
      <c r="F6" s="1">
        <f t="shared" si="2"/>
        <v>1.03125</v>
      </c>
      <c r="G6" s="1">
        <f t="shared" si="3"/>
        <v>1.015625</v>
      </c>
      <c r="H6" s="1">
        <f t="shared" si="4"/>
        <v>3.125E-2</v>
      </c>
      <c r="I6" s="1">
        <f t="shared" si="5"/>
        <v>1.6333661233584762E-2</v>
      </c>
      <c r="J6" s="1">
        <f t="shared" si="6"/>
        <v>3.5781147513006539E-3</v>
      </c>
      <c r="K6" s="3">
        <f t="shared" si="7"/>
        <v>5.8443714202637273E-5</v>
      </c>
    </row>
    <row r="7" spans="1:11" x14ac:dyDescent="0.3">
      <c r="A7" s="2">
        <v>2.5</v>
      </c>
      <c r="B7" s="3">
        <f t="shared" si="0"/>
        <v>-9.5602887180121526E-2</v>
      </c>
      <c r="E7" s="2">
        <f t="shared" si="1"/>
        <v>1.015625</v>
      </c>
      <c r="F7" s="1">
        <f t="shared" si="2"/>
        <v>1.03125</v>
      </c>
      <c r="G7" s="1">
        <f t="shared" si="3"/>
        <v>1.0234375</v>
      </c>
      <c r="H7" s="1">
        <f t="shared" si="4"/>
        <v>1.5625E-2</v>
      </c>
      <c r="I7" s="1">
        <f t="shared" si="5"/>
        <v>3.5781147513006539E-3</v>
      </c>
      <c r="J7" s="1">
        <f t="shared" si="6"/>
        <v>-2.7263833896951639E-3</v>
      </c>
      <c r="K7" s="3">
        <f t="shared" si="7"/>
        <v>-9.755312624369345E-6</v>
      </c>
    </row>
    <row r="8" spans="1:11" x14ac:dyDescent="0.3">
      <c r="A8" s="2">
        <v>3</v>
      </c>
      <c r="B8" s="3">
        <f t="shared" si="0"/>
        <v>4.084783508788236E-2</v>
      </c>
      <c r="E8" s="2">
        <f t="shared" si="1"/>
        <v>1.015625</v>
      </c>
      <c r="F8" s="1">
        <f t="shared" si="2"/>
        <v>1.0234375</v>
      </c>
      <c r="G8" s="1">
        <f t="shared" si="3"/>
        <v>1.01953125</v>
      </c>
      <c r="H8" s="1">
        <f t="shared" si="4"/>
        <v>7.8125E-3</v>
      </c>
      <c r="I8" s="1">
        <f t="shared" si="5"/>
        <v>3.5781147513006539E-3</v>
      </c>
      <c r="J8" s="1">
        <f t="shared" si="6"/>
        <v>4.1968811076303902E-4</v>
      </c>
      <c r="K8" s="3">
        <f t="shared" si="7"/>
        <v>1.5016922200667328E-6</v>
      </c>
    </row>
    <row r="9" spans="1:11" x14ac:dyDescent="0.3">
      <c r="A9" s="2">
        <v>3.5</v>
      </c>
      <c r="B9" s="3">
        <f t="shared" si="0"/>
        <v>-3.060533772748053E-2</v>
      </c>
      <c r="E9" s="2">
        <f t="shared" si="1"/>
        <v>1.01953125</v>
      </c>
      <c r="F9" s="1">
        <f t="shared" si="2"/>
        <v>1.0234375</v>
      </c>
      <c r="G9" s="1">
        <f t="shared" si="3"/>
        <v>1.021484375</v>
      </c>
      <c r="H9" s="1">
        <f t="shared" si="4"/>
        <v>3.90625E-3</v>
      </c>
      <c r="I9" s="1">
        <f t="shared" si="5"/>
        <v>4.1968811076303902E-4</v>
      </c>
      <c r="J9" s="1">
        <f t="shared" si="6"/>
        <v>-1.1548973518326622E-3</v>
      </c>
      <c r="K9" s="3">
        <f t="shared" si="7"/>
        <v>-4.8469668771588678E-7</v>
      </c>
    </row>
    <row r="10" spans="1:11" x14ac:dyDescent="0.3">
      <c r="A10" s="2">
        <v>4</v>
      </c>
      <c r="B10" s="3">
        <f t="shared" si="0"/>
        <v>-0.26755824422056418</v>
      </c>
      <c r="E10" s="2">
        <f t="shared" si="1"/>
        <v>1.01953125</v>
      </c>
      <c r="F10" s="1">
        <f t="shared" si="2"/>
        <v>1.021484375</v>
      </c>
      <c r="G10" s="1">
        <f t="shared" si="3"/>
        <v>1.0205078125</v>
      </c>
      <c r="H10" s="1">
        <f t="shared" si="4"/>
        <v>1.953125E-3</v>
      </c>
      <c r="I10" s="1">
        <f t="shared" si="5"/>
        <v>4.1968811076303902E-4</v>
      </c>
      <c r="J10" s="1">
        <f t="shared" si="6"/>
        <v>-3.6799138447224378E-4</v>
      </c>
      <c r="K10" s="3">
        <f t="shared" si="7"/>
        <v>-1.5444160892623112E-7</v>
      </c>
    </row>
    <row r="11" spans="1:11" x14ac:dyDescent="0.3">
      <c r="A11" s="2">
        <v>4.5</v>
      </c>
      <c r="B11" s="3">
        <f t="shared" si="0"/>
        <v>-0.46633104743906056</v>
      </c>
      <c r="E11" s="2">
        <f>IF(K10&lt;0,E10,G10)</f>
        <v>1.01953125</v>
      </c>
      <c r="F11" s="1">
        <f>IF(K10&lt;0,G10,F10)</f>
        <v>1.0205078125</v>
      </c>
      <c r="G11" s="1">
        <f>(E11+F11)/2</f>
        <v>1.02001953125</v>
      </c>
      <c r="H11" s="1">
        <f>F11-E11</f>
        <v>9.765625E-4</v>
      </c>
      <c r="I11" s="1">
        <f>2.7^(-E11)-1/2*SIN(E11)^2</f>
        <v>4.1968811076303902E-4</v>
      </c>
      <c r="J11" s="1">
        <f>2.7^(-G11)-1/2*SIN(G11)^2</f>
        <v>2.5751755253100583E-5</v>
      </c>
      <c r="K11" s="3">
        <f>I11*J11</f>
        <v>1.0807705511005949E-8</v>
      </c>
    </row>
    <row r="12" spans="1:11" ht="15" thickBot="1" x14ac:dyDescent="0.35">
      <c r="A12" s="6">
        <v>5</v>
      </c>
      <c r="B12" s="7">
        <f t="shared" si="0"/>
        <v>-0.45279871033148744</v>
      </c>
      <c r="E12" s="2">
        <f t="shared" ref="E12" si="8">IF(K11&lt;0,E11,G11)</f>
        <v>1.02001953125</v>
      </c>
      <c r="F12" s="1">
        <f t="shared" ref="F12" si="9">IF(K11&lt;0,G11,F11)</f>
        <v>1.0205078125</v>
      </c>
      <c r="G12" s="1">
        <f t="shared" ref="G12" si="10">(E12+F12)/2</f>
        <v>1.020263671875</v>
      </c>
      <c r="H12" s="1">
        <f t="shared" ref="H12" si="11">F12-E12</f>
        <v>4.8828125E-4</v>
      </c>
      <c r="I12" s="1">
        <f t="shared" ref="I12" si="12">2.7^(-E12)-1/2*SIN(E12)^2</f>
        <v>2.5751755253100583E-5</v>
      </c>
      <c r="J12" s="1">
        <f t="shared" ref="J12" si="13">2.7^(-G12)-1/2*SIN(G12)^2</f>
        <v>-1.711439769723766E-4</v>
      </c>
      <c r="K12" s="3">
        <f t="shared" ref="K12" si="14">I12*J12</f>
        <v>-4.4072578080349244E-9</v>
      </c>
    </row>
    <row r="13" spans="1:11" x14ac:dyDescent="0.3">
      <c r="E13" s="2">
        <f>IF(K12&lt;0,E12,G12)</f>
        <v>1.02001953125</v>
      </c>
      <c r="F13" s="1">
        <f>IF(K12&lt;0,G12,F12)</f>
        <v>1.020263671875</v>
      </c>
      <c r="G13" s="1">
        <f>(E13+F13)/2</f>
        <v>1.0201416015625</v>
      </c>
      <c r="H13" s="1">
        <f>F13-E13</f>
        <v>2.44140625E-4</v>
      </c>
      <c r="I13" s="1">
        <f>2.7^(-E13)-1/2*SIN(E13)^2</f>
        <v>2.5751755253100583E-5</v>
      </c>
      <c r="J13" s="1">
        <f>2.7^(-G13)-1/2*SIN(G13)^2</f>
        <v>-7.2702150151759959E-5</v>
      </c>
      <c r="K13" s="3">
        <f>I13*J13</f>
        <v>-1.8722079770822918E-9</v>
      </c>
    </row>
    <row r="14" spans="1:11" x14ac:dyDescent="0.3">
      <c r="E14" s="2">
        <f>IF(K13&lt;0,E13,G13)</f>
        <v>1.02001953125</v>
      </c>
      <c r="F14" s="1">
        <f>IF(K13&lt;0,G13,F13)</f>
        <v>1.0201416015625</v>
      </c>
      <c r="G14" s="1">
        <f>(E14+F14)/2</f>
        <v>1.02008056640625</v>
      </c>
      <c r="H14" s="1">
        <f>F14-E14</f>
        <v>1.220703125E-4</v>
      </c>
      <c r="I14" s="1">
        <f>2.7^(-E14)-1/2*SIN(E14)^2</f>
        <v>2.5751755253100583E-5</v>
      </c>
      <c r="J14" s="1">
        <f>2.7^(-G14)-1/2*SIN(G14)^2</f>
        <v>-2.3476707110059447E-5</v>
      </c>
      <c r="K14" s="3">
        <f>I14*J14</f>
        <v>-6.0456641564697721E-10</v>
      </c>
    </row>
    <row r="15" spans="1:11" ht="15" thickBot="1" x14ac:dyDescent="0.35">
      <c r="E15" s="6">
        <f t="shared" ref="E15" si="15">IF(K14&lt;0,E14,G14)</f>
        <v>1.02001953125</v>
      </c>
      <c r="F15" s="15">
        <f t="shared" ref="F15" si="16">IF(K14&lt;0,G14,F14)</f>
        <v>1.02008056640625</v>
      </c>
      <c r="G15" s="13">
        <f t="shared" ref="G15" si="17">(E15+F15)/2</f>
        <v>1.020050048828125</v>
      </c>
      <c r="H15" s="14">
        <f t="shared" ref="H15" si="18">F15-E15</f>
        <v>6.103515625E-5</v>
      </c>
      <c r="I15" s="15">
        <f t="shared" ref="I15" si="19">2.7^(-E15)-1/2*SIN(E15)^2</f>
        <v>2.5751755253100583E-5</v>
      </c>
      <c r="J15" s="15">
        <f t="shared" ref="J15" si="20">2.7^(-G15)-1/2*SIN(G15)^2</f>
        <v>1.1371466766552096E-6</v>
      </c>
      <c r="K15" s="7">
        <f t="shared" ref="K15" si="21">I15*J15</f>
        <v>2.9283522904101668E-11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15" sqref="M15"/>
    </sheetView>
  </sheetViews>
  <sheetFormatPr defaultRowHeight="14.4" x14ac:dyDescent="0.3"/>
  <cols>
    <col min="11" max="11" width="12" bestFit="1" customWidth="1"/>
  </cols>
  <sheetData>
    <row r="1" spans="1:11" x14ac:dyDescent="0.3">
      <c r="A1" s="8" t="s">
        <v>0</v>
      </c>
      <c r="B1" s="10" t="s">
        <v>1</v>
      </c>
      <c r="E1" s="8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8</v>
      </c>
    </row>
    <row r="2" spans="1:11" x14ac:dyDescent="0.3">
      <c r="A2" s="2">
        <v>0.1</v>
      </c>
      <c r="B2" s="3">
        <f>LOG10(A2/2)-2/A2^2</f>
        <v>-201.30102999566395</v>
      </c>
      <c r="E2" s="2">
        <f>A32</f>
        <v>3.1</v>
      </c>
      <c r="F2" s="1">
        <f>A33</f>
        <v>3.2</v>
      </c>
      <c r="G2" s="1">
        <f>(E2+F2)/2</f>
        <v>3.1500000000000004</v>
      </c>
      <c r="H2" s="1">
        <f>F2-E2</f>
        <v>0.10000000000000009</v>
      </c>
      <c r="I2" s="1">
        <f>LOG10(E2/2)-2/E2^2</f>
        <v>-1.7784847095057066E-2</v>
      </c>
      <c r="J2" s="1">
        <f>LOG10(G2/2)-2/G2^2</f>
        <v>-4.2815481983916603E-3</v>
      </c>
      <c r="K2" s="3">
        <f>I2*J2</f>
        <v>7.6146680038512737E-5</v>
      </c>
    </row>
    <row r="3" spans="1:11" x14ac:dyDescent="0.3">
      <c r="A3" s="2">
        <v>0.2</v>
      </c>
      <c r="B3" s="3">
        <f t="shared" ref="B3:B33" si="0">LOG10(A3/2)-2/A3^2</f>
        <v>-50.999999999999993</v>
      </c>
      <c r="E3" s="2">
        <f>IF(K2&gt;0,G2,E2)</f>
        <v>3.1500000000000004</v>
      </c>
      <c r="F3" s="1">
        <f>IF(K2&gt;0,F2,G2)</f>
        <v>3.2</v>
      </c>
      <c r="G3" s="1">
        <f>(E3+F3)/2</f>
        <v>3.1750000000000003</v>
      </c>
      <c r="H3" s="1">
        <f>F3-E3</f>
        <v>4.9999999999999822E-2</v>
      </c>
      <c r="I3" s="1">
        <f>LOG10(E3/2)-2/E3^2</f>
        <v>-4.2815481983916603E-3</v>
      </c>
      <c r="J3" s="1">
        <f>LOG10(G3/2)-2/G3^2</f>
        <v>2.3133371632197419E-3</v>
      </c>
      <c r="K3" s="3">
        <f>I3*J3</f>
        <v>-9.9046645634559609E-6</v>
      </c>
    </row>
    <row r="4" spans="1:11" x14ac:dyDescent="0.3">
      <c r="A4" s="2">
        <v>0.3</v>
      </c>
      <c r="B4" s="3">
        <f t="shared" si="0"/>
        <v>-23.04613096316654</v>
      </c>
      <c r="E4" s="2">
        <f t="shared" ref="E4:E9" si="1">IF(K3&gt;0,G3,E3)</f>
        <v>3.1500000000000004</v>
      </c>
      <c r="F4" s="1">
        <f t="shared" ref="F4:F9" si="2">IF(K3&gt;0,F3,G3)</f>
        <v>3.1750000000000003</v>
      </c>
      <c r="G4" s="1">
        <f t="shared" ref="G4:G9" si="3">(E4+F4)/2</f>
        <v>3.1625000000000005</v>
      </c>
      <c r="H4" s="1">
        <f t="shared" ref="H4:H9" si="4">F4-E4</f>
        <v>2.4999999999999911E-2</v>
      </c>
      <c r="I4" s="1">
        <f t="shared" ref="I4:I9" si="5">LOG10(E4/2)-2/E4^2</f>
        <v>-4.2815481983916603E-3</v>
      </c>
      <c r="J4" s="1">
        <f t="shared" ref="J4:J9" si="6">LOG10(G4/2)-2/G4^2</f>
        <v>-9.7134043462870912E-4</v>
      </c>
      <c r="K4" s="3">
        <f t="shared" ref="K4:K9" si="7">I4*J4</f>
        <v>4.1588408879095216E-6</v>
      </c>
    </row>
    <row r="5" spans="1:11" x14ac:dyDescent="0.3">
      <c r="A5" s="2">
        <v>0.4</v>
      </c>
      <c r="B5" s="3">
        <f t="shared" si="0"/>
        <v>-13.198970004336017</v>
      </c>
      <c r="E5" s="2">
        <f t="shared" si="1"/>
        <v>3.1625000000000005</v>
      </c>
      <c r="F5" s="1">
        <f t="shared" si="2"/>
        <v>3.1750000000000003</v>
      </c>
      <c r="G5" s="1">
        <f t="shared" si="3"/>
        <v>3.1687500000000002</v>
      </c>
      <c r="H5" s="1">
        <f t="shared" si="4"/>
        <v>1.2499999999999734E-2</v>
      </c>
      <c r="I5" s="1">
        <f t="shared" si="5"/>
        <v>-9.7134043462870912E-4</v>
      </c>
      <c r="J5" s="1">
        <f t="shared" si="6"/>
        <v>6.7416781049986496E-4</v>
      </c>
      <c r="K5" s="3">
        <f t="shared" si="7"/>
        <v>-6.5484645406362405E-7</v>
      </c>
    </row>
    <row r="6" spans="1:11" x14ac:dyDescent="0.3">
      <c r="A6" s="2">
        <v>0.5</v>
      </c>
      <c r="B6" s="3">
        <f t="shared" si="0"/>
        <v>-8.6020599913279625</v>
      </c>
      <c r="E6" s="2">
        <f t="shared" si="1"/>
        <v>3.1625000000000005</v>
      </c>
      <c r="F6" s="1">
        <f t="shared" si="2"/>
        <v>3.1687500000000002</v>
      </c>
      <c r="G6" s="1">
        <f t="shared" si="3"/>
        <v>3.1656250000000004</v>
      </c>
      <c r="H6" s="1">
        <f t="shared" si="4"/>
        <v>6.2499999999996447E-3</v>
      </c>
      <c r="I6" s="1">
        <f t="shared" si="5"/>
        <v>-9.7134043462870912E-4</v>
      </c>
      <c r="J6" s="1">
        <f t="shared" si="6"/>
        <v>-1.4779123824421037E-4</v>
      </c>
      <c r="K6" s="3">
        <f t="shared" si="7"/>
        <v>1.4355560559044638E-7</v>
      </c>
    </row>
    <row r="7" spans="1:11" x14ac:dyDescent="0.3">
      <c r="A7" s="2">
        <v>0.6</v>
      </c>
      <c r="B7" s="3">
        <f t="shared" si="0"/>
        <v>-6.0784343008358928</v>
      </c>
      <c r="E7" s="2">
        <f t="shared" si="1"/>
        <v>3.1656250000000004</v>
      </c>
      <c r="F7" s="1">
        <f t="shared" si="2"/>
        <v>3.1687500000000002</v>
      </c>
      <c r="G7" s="1">
        <f t="shared" si="3"/>
        <v>3.1671875000000003</v>
      </c>
      <c r="H7" s="1">
        <f t="shared" si="4"/>
        <v>3.1249999999998224E-3</v>
      </c>
      <c r="I7" s="1">
        <f t="shared" si="5"/>
        <v>-1.4779123824421037E-4</v>
      </c>
      <c r="J7" s="1">
        <f t="shared" si="6"/>
        <v>2.6338671456813123E-4</v>
      </c>
      <c r="K7" s="3">
        <f t="shared" si="7"/>
        <v>-3.8926248683098515E-8</v>
      </c>
    </row>
    <row r="8" spans="1:11" x14ac:dyDescent="0.3">
      <c r="A8" s="2">
        <v>0.7</v>
      </c>
      <c r="B8" s="3">
        <f t="shared" si="0"/>
        <v>-4.5375646087109498</v>
      </c>
      <c r="E8" s="2">
        <f t="shared" si="1"/>
        <v>3.1656250000000004</v>
      </c>
      <c r="F8" s="1">
        <f t="shared" si="2"/>
        <v>3.1671875000000003</v>
      </c>
      <c r="G8" s="1">
        <f t="shared" si="3"/>
        <v>3.1664062500000005</v>
      </c>
      <c r="H8" s="1">
        <f t="shared" si="4"/>
        <v>1.5624999999999112E-3</v>
      </c>
      <c r="I8" s="1">
        <f t="shared" si="5"/>
        <v>-1.4779123824421037E-4</v>
      </c>
      <c r="J8" s="1">
        <f t="shared" si="6"/>
        <v>5.7847387712417486E-5</v>
      </c>
      <c r="K8" s="3">
        <f t="shared" si="7"/>
        <v>-8.5493370592110996E-9</v>
      </c>
    </row>
    <row r="9" spans="1:11" x14ac:dyDescent="0.3">
      <c r="A9" s="2">
        <v>0.8</v>
      </c>
      <c r="B9" s="3">
        <f t="shared" si="0"/>
        <v>-3.522940008672037</v>
      </c>
      <c r="E9" s="2">
        <f t="shared" si="1"/>
        <v>3.1656250000000004</v>
      </c>
      <c r="F9" s="1">
        <f t="shared" si="2"/>
        <v>3.1664062500000005</v>
      </c>
      <c r="G9" s="1">
        <f t="shared" si="3"/>
        <v>3.1660156250000004</v>
      </c>
      <c r="H9" s="1">
        <f t="shared" si="4"/>
        <v>7.8125000000017764E-4</v>
      </c>
      <c r="I9" s="1">
        <f t="shared" si="5"/>
        <v>-1.4779123824421037E-4</v>
      </c>
      <c r="J9" s="1">
        <f t="shared" si="6"/>
        <v>-4.4959507567859935E-5</v>
      </c>
      <c r="K9" s="3">
        <f t="shared" si="7"/>
        <v>6.6446212943039666E-9</v>
      </c>
    </row>
    <row r="10" spans="1:11" x14ac:dyDescent="0.3">
      <c r="A10" s="2">
        <v>0.9</v>
      </c>
      <c r="B10" s="3">
        <f t="shared" si="0"/>
        <v>-2.8159232886937922</v>
      </c>
      <c r="E10" s="2">
        <f>IF(K9&gt;0,G9,E9)</f>
        <v>3.1660156250000004</v>
      </c>
      <c r="F10" s="1">
        <f>IF(K9&gt;0,F9,G9)</f>
        <v>3.1664062500000005</v>
      </c>
      <c r="G10" s="1">
        <f>(E10+F10)/2</f>
        <v>3.1662109375000007</v>
      </c>
      <c r="H10" s="1">
        <f>F10-E10</f>
        <v>3.9062500000008882E-4</v>
      </c>
      <c r="I10" s="1">
        <f>LOG10(E10/2)-2/E10^2</f>
        <v>-4.4959507567859935E-5</v>
      </c>
      <c r="J10" s="1">
        <f>LOG10(G10/2)-2/G10^2</f>
        <v>6.447043832791266E-6</v>
      </c>
      <c r="K10" s="3">
        <f>I10*J10</f>
        <v>-2.8985591599070364E-10</v>
      </c>
    </row>
    <row r="11" spans="1:11" x14ac:dyDescent="0.3">
      <c r="A11" s="2">
        <v>1</v>
      </c>
      <c r="B11" s="3">
        <f t="shared" si="0"/>
        <v>-2.3010299956639813</v>
      </c>
      <c r="E11" s="2">
        <f t="shared" ref="E11:E13" si="8">IF(K10&gt;0,G10,E10)</f>
        <v>3.1660156250000004</v>
      </c>
      <c r="F11" s="1">
        <f t="shared" ref="F11:F13" si="9">IF(K10&gt;0,F10,G10)</f>
        <v>3.1662109375000007</v>
      </c>
      <c r="G11" s="1">
        <f t="shared" ref="G11:G13" si="10">(E11+F11)/2</f>
        <v>3.1661132812500004</v>
      </c>
      <c r="H11" s="1">
        <f t="shared" ref="H11:H13" si="11">F11-E11</f>
        <v>1.9531250000026645E-4</v>
      </c>
      <c r="I11" s="1">
        <f t="shared" ref="I11:I13" si="12">LOG10(E11/2)-2/E11^2</f>
        <v>-4.4959507567859935E-5</v>
      </c>
      <c r="J11" s="1">
        <f t="shared" ref="J11:J13" si="13">LOG10(G11/2)-2/G11^2</f>
        <v>-1.9255455844496838E-5</v>
      </c>
      <c r="K11" s="3">
        <f t="shared" ref="K11:K13" si="14">I11*J11</f>
        <v>8.6571581276324847E-10</v>
      </c>
    </row>
    <row r="12" spans="1:11" ht="15" thickBot="1" x14ac:dyDescent="0.35">
      <c r="A12" s="2">
        <v>1.1000000000000001</v>
      </c>
      <c r="B12" s="3">
        <f t="shared" si="0"/>
        <v>-1.912529872489227</v>
      </c>
      <c r="E12" s="6">
        <f t="shared" si="8"/>
        <v>3.1661132812500004</v>
      </c>
      <c r="F12" s="15">
        <f t="shared" si="9"/>
        <v>3.1662109375000007</v>
      </c>
      <c r="G12" s="13">
        <f t="shared" si="10"/>
        <v>3.1661621093750005</v>
      </c>
      <c r="H12" s="14">
        <f t="shared" si="11"/>
        <v>9.7656250000355271E-5</v>
      </c>
      <c r="I12" s="15">
        <f t="shared" si="12"/>
        <v>-1.9255455844496838E-5</v>
      </c>
      <c r="J12" s="15">
        <f t="shared" si="13"/>
        <v>-6.4040120104358333E-6</v>
      </c>
      <c r="K12" s="7">
        <f t="shared" si="14"/>
        <v>1.2331217049457461E-10</v>
      </c>
    </row>
    <row r="13" spans="1:11" x14ac:dyDescent="0.3">
      <c r="A13" s="2">
        <v>1.2</v>
      </c>
      <c r="B13" s="3">
        <f t="shared" si="0"/>
        <v>-1.6107376385052452</v>
      </c>
    </row>
    <row r="14" spans="1:11" x14ac:dyDescent="0.3">
      <c r="A14" s="2">
        <v>1.3</v>
      </c>
      <c r="B14" s="3">
        <f t="shared" si="0"/>
        <v>-1.370518596019866</v>
      </c>
    </row>
    <row r="15" spans="1:11" x14ac:dyDescent="0.3">
      <c r="A15" s="2">
        <v>1.4</v>
      </c>
      <c r="B15" s="3">
        <f t="shared" si="0"/>
        <v>-1.1753101232510494</v>
      </c>
    </row>
    <row r="16" spans="1:11" x14ac:dyDescent="0.3">
      <c r="A16" s="2">
        <v>1.5</v>
      </c>
      <c r="B16" s="3">
        <f t="shared" si="0"/>
        <v>-1.0138276254971887</v>
      </c>
    </row>
    <row r="17" spans="1:2" x14ac:dyDescent="0.3">
      <c r="A17" s="2">
        <v>1.6</v>
      </c>
      <c r="B17" s="3">
        <f t="shared" si="0"/>
        <v>-0.87816001300805624</v>
      </c>
    </row>
    <row r="18" spans="1:2" x14ac:dyDescent="0.3">
      <c r="A18" s="2">
        <v>1.7</v>
      </c>
      <c r="B18" s="3">
        <f t="shared" si="0"/>
        <v>-0.76262259677705679</v>
      </c>
    </row>
    <row r="19" spans="1:2" x14ac:dyDescent="0.3">
      <c r="A19" s="2">
        <v>1.8</v>
      </c>
      <c r="B19" s="3">
        <f t="shared" si="0"/>
        <v>-0.66304144117795905</v>
      </c>
    </row>
    <row r="20" spans="1:2" x14ac:dyDescent="0.3">
      <c r="A20" s="2">
        <v>1.9</v>
      </c>
      <c r="B20" s="3">
        <f t="shared" si="0"/>
        <v>-0.57629301520976728</v>
      </c>
    </row>
    <row r="21" spans="1:2" x14ac:dyDescent="0.3">
      <c r="A21" s="2">
        <v>2</v>
      </c>
      <c r="B21" s="3">
        <f t="shared" si="0"/>
        <v>-0.5</v>
      </c>
    </row>
    <row r="22" spans="1:2" x14ac:dyDescent="0.3">
      <c r="A22" s="2">
        <v>2.1</v>
      </c>
      <c r="B22" s="3">
        <f t="shared" si="0"/>
        <v>-0.4323254401590868</v>
      </c>
    </row>
    <row r="23" spans="1:2" x14ac:dyDescent="0.3">
      <c r="A23" s="2">
        <v>2.2000000000000002</v>
      </c>
      <c r="B23" s="3">
        <f t="shared" si="0"/>
        <v>-0.37183045533764264</v>
      </c>
    </row>
    <row r="24" spans="1:2" x14ac:dyDescent="0.3">
      <c r="A24" s="2">
        <v>2.2999999999999998</v>
      </c>
      <c r="B24" s="3">
        <f t="shared" si="0"/>
        <v>-0.31737399329478161</v>
      </c>
    </row>
    <row r="25" spans="1:2" x14ac:dyDescent="0.3">
      <c r="A25" s="2">
        <v>2.4</v>
      </c>
      <c r="B25" s="3">
        <f t="shared" si="0"/>
        <v>-0.26804097617459738</v>
      </c>
    </row>
    <row r="26" spans="1:2" x14ac:dyDescent="0.3">
      <c r="A26" s="2">
        <v>2.5</v>
      </c>
      <c r="B26" s="3">
        <f t="shared" si="0"/>
        <v>-0.2230899869919436</v>
      </c>
    </row>
    <row r="27" spans="1:2" x14ac:dyDescent="0.3">
      <c r="A27" s="2">
        <v>2.6</v>
      </c>
      <c r="B27" s="3">
        <f t="shared" si="0"/>
        <v>-0.18191463585884365</v>
      </c>
    </row>
    <row r="28" spans="1:2" x14ac:dyDescent="0.3">
      <c r="A28" s="2">
        <v>2.7</v>
      </c>
      <c r="B28" s="3">
        <f t="shared" si="0"/>
        <v>-0.14401465400156446</v>
      </c>
    </row>
    <row r="29" spans="1:2" x14ac:dyDescent="0.3">
      <c r="A29" s="2">
        <v>2.8</v>
      </c>
      <c r="B29" s="3">
        <f t="shared" si="0"/>
        <v>-0.10897400513808858</v>
      </c>
    </row>
    <row r="30" spans="1:2" x14ac:dyDescent="0.3">
      <c r="A30" s="2">
        <v>2.9</v>
      </c>
      <c r="B30" s="3">
        <f t="shared" si="0"/>
        <v>-7.6444126183574462E-2</v>
      </c>
    </row>
    <row r="31" spans="1:2" x14ac:dyDescent="0.3">
      <c r="A31" s="2">
        <v>3</v>
      </c>
      <c r="B31" s="3">
        <f t="shared" si="0"/>
        <v>-4.6130963166540973E-2</v>
      </c>
    </row>
    <row r="32" spans="1:2" x14ac:dyDescent="0.3">
      <c r="A32" s="4">
        <v>3.1</v>
      </c>
      <c r="B32" s="5">
        <f t="shared" si="0"/>
        <v>-1.7784847095057066E-2</v>
      </c>
    </row>
    <row r="33" spans="1:2" ht="15" thickBot="1" x14ac:dyDescent="0.35">
      <c r="A33" s="20">
        <v>3.2</v>
      </c>
      <c r="B33" s="21">
        <f t="shared" si="0"/>
        <v>8.8074826559248198E-3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  <vt:lpstr>Лист21</vt:lpstr>
      <vt:lpstr>Лист22</vt:lpstr>
      <vt:lpstr>Лист23</vt:lpstr>
      <vt:lpstr>Лист24</vt:lpstr>
      <vt:lpstr>Лист25</vt:lpstr>
      <vt:lpstr>Лист26</vt:lpstr>
      <vt:lpstr>Лист27</vt:lpstr>
      <vt:lpstr>Лист28</vt:lpstr>
      <vt:lpstr>Лист29</vt:lpstr>
      <vt:lpstr>Лист30</vt:lpstr>
      <vt:lpstr>Лист31</vt:lpstr>
      <vt:lpstr>Лист32</vt:lpstr>
      <vt:lpstr>Лист33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2021-11-14T13:00:11Z</dcterms:created>
  <dcterms:modified xsi:type="dcterms:W3CDTF">2021-11-17T14:55:00Z</dcterms:modified>
</cp:coreProperties>
</file>