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7970" windowHeight="8010"/>
  </bookViews>
  <sheets>
    <sheet name="Лист1" sheetId="1" r:id="rId1"/>
  </sheets>
  <definedNames>
    <definedName name="H">Лист1!$B$2</definedName>
    <definedName name="S">Лист1!$B$1</definedName>
    <definedName name="solver_adj" localSheetId="0" hidden="1">Лист1!$H$6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Лист1!$B$3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15</definedName>
    <definedName name="solver_ver" localSheetId="0" hidden="1">3</definedName>
    <definedName name="v">Лист1!$B$3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C8" i="1" s="1"/>
  <c r="D8" i="1" s="1"/>
  <c r="E8" i="1" s="1"/>
  <c r="B9" i="1"/>
  <c r="B10" i="1"/>
  <c r="B11" i="1"/>
  <c r="B12" i="1"/>
  <c r="C12" i="1" s="1"/>
  <c r="D12" i="1" s="1"/>
  <c r="E12" i="1" s="1"/>
  <c r="B13" i="1"/>
  <c r="B14" i="1"/>
  <c r="B15" i="1"/>
  <c r="B16" i="1"/>
  <c r="C16" i="1" s="1"/>
  <c r="D16" i="1" s="1"/>
  <c r="E16" i="1" s="1"/>
  <c r="B17" i="1"/>
  <c r="B18" i="1"/>
  <c r="B19" i="1"/>
  <c r="B20" i="1"/>
  <c r="C20" i="1" s="1"/>
  <c r="D20" i="1" s="1"/>
  <c r="E20" i="1" s="1"/>
  <c r="B21" i="1"/>
  <c r="B22" i="1"/>
  <c r="B23" i="1"/>
  <c r="C7" i="1"/>
  <c r="C9" i="1"/>
  <c r="C10" i="1"/>
  <c r="D10" i="1" s="1"/>
  <c r="E10" i="1" s="1"/>
  <c r="C11" i="1"/>
  <c r="D11" i="1" s="1"/>
  <c r="E11" i="1" s="1"/>
  <c r="C13" i="1"/>
  <c r="D13" i="1" s="1"/>
  <c r="E13" i="1" s="1"/>
  <c r="C14" i="1"/>
  <c r="D14" i="1" s="1"/>
  <c r="E14" i="1" s="1"/>
  <c r="C15" i="1"/>
  <c r="C17" i="1"/>
  <c r="D17" i="1" s="1"/>
  <c r="E17" i="1" s="1"/>
  <c r="C18" i="1"/>
  <c r="D18" i="1" s="1"/>
  <c r="E18" i="1" s="1"/>
  <c r="C19" i="1"/>
  <c r="D19" i="1" s="1"/>
  <c r="E19" i="1" s="1"/>
  <c r="C21" i="1"/>
  <c r="D21" i="1" s="1"/>
  <c r="E21" i="1" s="1"/>
  <c r="C22" i="1"/>
  <c r="D22" i="1" s="1"/>
  <c r="E22" i="1" s="1"/>
  <c r="C23" i="1"/>
  <c r="D9" i="1"/>
  <c r="E9" i="1" s="1"/>
  <c r="B6" i="1"/>
  <c r="C6" i="1" s="1"/>
  <c r="D6" i="1" s="1"/>
  <c r="E6" i="1" s="1"/>
  <c r="D15" i="1" l="1"/>
  <c r="E15" i="1" s="1"/>
  <c r="D7" i="1"/>
  <c r="E7" i="1" s="1"/>
  <c r="D23" i="1"/>
  <c r="E23" i="1" s="1"/>
  <c r="F6" i="1" l="1"/>
</calcChain>
</file>

<file path=xl/sharedStrings.xml><?xml version="1.0" encoding="utf-8"?>
<sst xmlns="http://schemas.openxmlformats.org/spreadsheetml/2006/main" count="46" uniqueCount="13">
  <si>
    <t>расстояние</t>
  </si>
  <si>
    <t>разница высот</t>
  </si>
  <si>
    <t>скорость</t>
  </si>
  <si>
    <t>угол</t>
  </si>
  <si>
    <t>угол(рад)</t>
  </si>
  <si>
    <t>время</t>
  </si>
  <si>
    <t>y</t>
  </si>
  <si>
    <t>f(alpha)</t>
  </si>
  <si>
    <t xml:space="preserve"> </t>
  </si>
  <si>
    <t>alpha1</t>
  </si>
  <si>
    <t>alpha2</t>
  </si>
  <si>
    <t>v min</t>
  </si>
  <si>
    <t>s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</si>
</sst>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Полёт</a:t>
            </a:r>
            <a:r>
              <a:rPr lang="ru-RU" baseline="0"/>
              <a:t> мяча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Лист1!$A$8:$A$22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Лист1!$E$8:$E$22</c:f>
              <c:numCache>
                <c:formatCode>0.00</c:formatCode>
                <c:ptCount val="15"/>
                <c:pt idx="0">
                  <c:v>-3.7488846069687329</c:v>
                </c:pt>
                <c:pt idx="1">
                  <c:v>-2.9713158225628198</c:v>
                </c:pt>
                <c:pt idx="2">
                  <c:v>-2.2177883487775261</c:v>
                </c:pt>
                <c:pt idx="3">
                  <c:v>-1.4838380651339484</c:v>
                </c:pt>
                <c:pt idx="4">
                  <c:v>-0.76816397477041054</c:v>
                </c:pt>
                <c:pt idx="5">
                  <c:v>-7.4226962454825518E-2</c:v>
                </c:pt>
                <c:pt idx="6">
                  <c:v>0.58644591103650523</c:v>
                </c:pt>
                <c:pt idx="7">
                  <c:v>1.1874999999999991</c:v>
                </c:pt>
                <c:pt idx="8">
                  <c:v>1.6734686704648656</c:v>
                </c:pt>
                <c:pt idx="9">
                  <c:v>1.9278196462148713</c:v>
                </c:pt>
                <c:pt idx="10">
                  <c:v>1.6955080756887781</c:v>
                </c:pt>
                <c:pt idx="11">
                  <c:v>0.37378224883434541</c:v>
                </c:pt>
                <c:pt idx="12">
                  <c:v>-3.6440041359231614</c:v>
                </c:pt>
                <c:pt idx="13">
                  <c:v>-15.528684177437192</c:v>
                </c:pt>
                <c:pt idx="14">
                  <c:v>-58.250140711647006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64-4205-8604-C9AEB4556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661823"/>
        <c:axId val="1271662239"/>
      </c:scatterChart>
      <c:valAx>
        <c:axId val="127166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1662239"/>
        <c:crosses val="autoZero"/>
        <c:crossBetween val="midCat"/>
      </c:valAx>
      <c:valAx>
        <c:axId val="12716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166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306161</xdr:colOff>
      <xdr:row>6</xdr:row>
      <xdr:rowOff>172810</xdr:rowOff>
    </xdr:from>
    <xdr:to>
      <xdr:col>13</xdr:col>
      <xdr:colOff>591911</xdr:colOff>
      <xdr:row>21</xdr:row>
      <xdr:rowOff>58510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="115" zoomScaleNormal="115" workbookViewId="0">
      <selection activeCell="H31" sqref="H31"/>
    </sheetView>
  </sheetViews>
  <sheetFormatPr defaultRowHeight="15" x14ac:dyDescent="0.25"/>
  <cols>
    <col min="1" max="1" width="14.7109375" customWidth="1"/>
  </cols>
  <sheetData>
    <row r="1" spans="1:9" x14ac:dyDescent="0.25">
      <c r="A1" t="s">
        <v>0</v>
      </c>
      <c r="B1">
        <v>10</v>
      </c>
      <c r="G1" t="s">
        <v>11</v>
      </c>
      <c r="H1">
        <v>10.94</v>
      </c>
    </row>
    <row r="2" spans="1:9" x14ac:dyDescent="0.25">
      <c r="A2" t="s">
        <v>1</v>
      </c>
      <c r="B2">
        <v>2</v>
      </c>
      <c r="G2" t="s">
        <v>12</v>
      </c>
      <c r="H2">
        <v>20.76</v>
      </c>
    </row>
    <row r="3" spans="1:9" x14ac:dyDescent="0.25">
      <c r="A3" t="s">
        <v>2</v>
      </c>
      <c r="B3">
        <v>12</v>
      </c>
    </row>
    <row r="5" spans="1:9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  <c r="G5" t="s">
        <v>8</v>
      </c>
    </row>
    <row r="6" spans="1:9" x14ac:dyDescent="0.25">
      <c r="A6">
        <v>0</v>
      </c>
      <c r="B6" s="1">
        <f>RADIANS(A6)</f>
        <v>0</v>
      </c>
      <c r="C6" s="1">
        <f>S/v/COS(B6)</f>
        <v>0.83333333333333337</v>
      </c>
      <c r="D6" s="1">
        <f>v*SIN(B6)*C6-9.81*C6^2/2</f>
        <v>-3.4062500000000004</v>
      </c>
      <c r="E6" s="1">
        <f>D6-H</f>
        <v>-5.40625</v>
      </c>
      <c r="F6">
        <f>MAX(E6:E23)</f>
        <v>1.9278196462148713</v>
      </c>
      <c r="I6" t="s">
        <v>8</v>
      </c>
    </row>
    <row r="7" spans="1:9" x14ac:dyDescent="0.25">
      <c r="A7">
        <v>5</v>
      </c>
      <c r="B7" s="1">
        <f t="shared" ref="B7:B23" si="0">RADIANS(A7)</f>
        <v>8.7266462599716474E-2</v>
      </c>
      <c r="C7" s="1">
        <f>S/v/COS(B7)</f>
        <v>0.8365165312861228</v>
      </c>
      <c r="D7" s="1">
        <f>v*SIN(B7)*C7-9.81*C7^2/2</f>
        <v>-2.5574357091396727</v>
      </c>
      <c r="E7" s="1">
        <f>D7-H</f>
        <v>-4.5574357091396731</v>
      </c>
    </row>
    <row r="8" spans="1:9" x14ac:dyDescent="0.25">
      <c r="A8">
        <v>10</v>
      </c>
      <c r="B8" s="1">
        <f t="shared" si="0"/>
        <v>0.17453292519943295</v>
      </c>
      <c r="C8" s="1">
        <f>S/v/COS(B8)</f>
        <v>0.84618884323812094</v>
      </c>
      <c r="D8" s="1">
        <f>v*SIN(B8)*C8-9.81*C8^2/2</f>
        <v>-1.7488846069687329</v>
      </c>
      <c r="E8" s="1">
        <f>D8-H</f>
        <v>-3.7488846069687329</v>
      </c>
    </row>
    <row r="9" spans="1:9" x14ac:dyDescent="0.25">
      <c r="A9">
        <v>15</v>
      </c>
      <c r="B9" s="1">
        <f t="shared" si="0"/>
        <v>0.26179938779914941</v>
      </c>
      <c r="C9" s="1">
        <f>S/v/COS(B9)</f>
        <v>0.86273015034173584</v>
      </c>
      <c r="D9" s="1">
        <f>v*SIN(B9)*C9-9.81*C9^2/2</f>
        <v>-0.97131582256281979</v>
      </c>
      <c r="E9" s="1">
        <f>D9-H</f>
        <v>-2.9713158225628198</v>
      </c>
    </row>
    <row r="10" spans="1:9" x14ac:dyDescent="0.25">
      <c r="A10">
        <v>20</v>
      </c>
      <c r="B10" s="1">
        <f t="shared" si="0"/>
        <v>0.3490658503988659</v>
      </c>
      <c r="C10" s="1">
        <f>S/v/COS(B10)</f>
        <v>0.88681481039659349</v>
      </c>
      <c r="D10" s="1">
        <f>v*SIN(B10)*C10-9.81*C10^2/2</f>
        <v>-0.21778834877752606</v>
      </c>
      <c r="E10" s="1">
        <f>D10-H</f>
        <v>-2.2177883487775261</v>
      </c>
    </row>
    <row r="11" spans="1:9" x14ac:dyDescent="0.25">
      <c r="A11">
        <v>25</v>
      </c>
      <c r="B11" s="1">
        <f t="shared" si="0"/>
        <v>0.43633231299858238</v>
      </c>
      <c r="C11" s="1">
        <f>S/v/COS(B11)</f>
        <v>0.91948159913540983</v>
      </c>
      <c r="D11" s="1">
        <f>v*SIN(B11)*C11-9.81*C11^2/2</f>
        <v>0.51616193486605155</v>
      </c>
      <c r="E11" s="1">
        <f>D11-H</f>
        <v>-1.4838380651339484</v>
      </c>
    </row>
    <row r="12" spans="1:9" x14ac:dyDescent="0.25">
      <c r="A12">
        <v>30</v>
      </c>
      <c r="B12" s="1">
        <f t="shared" si="0"/>
        <v>0.52359877559829882</v>
      </c>
      <c r="C12" s="1">
        <f>S/v/COS(B12)</f>
        <v>0.96225044864937626</v>
      </c>
      <c r="D12" s="1">
        <f>v*SIN(B12)*C12-9.81*C12^2/2</f>
        <v>1.2318360252295895</v>
      </c>
      <c r="E12" s="1">
        <f>D12-H</f>
        <v>-0.76816397477041054</v>
      </c>
    </row>
    <row r="13" spans="1:9" x14ac:dyDescent="0.25">
      <c r="A13">
        <v>35</v>
      </c>
      <c r="B13" s="1">
        <f t="shared" si="0"/>
        <v>0.6108652381980153</v>
      </c>
      <c r="C13" s="1">
        <f>S/v/COS(B13)</f>
        <v>1.0173121573012134</v>
      </c>
      <c r="D13" s="1">
        <f>v*SIN(B13)*C13-9.81*C13^2/2</f>
        <v>1.9257730375451745</v>
      </c>
      <c r="E13" s="1">
        <f>D13-H</f>
        <v>-7.4226962454825518E-2</v>
      </c>
    </row>
    <row r="14" spans="1:9" x14ac:dyDescent="0.25">
      <c r="A14">
        <v>40</v>
      </c>
      <c r="B14" s="1">
        <f t="shared" si="0"/>
        <v>0.69813170079773179</v>
      </c>
      <c r="C14" s="1">
        <f>S/v/COS(B14)</f>
        <v>1.0878394077768989</v>
      </c>
      <c r="D14" s="1">
        <f>v*SIN(B14)*C14-9.81*C14^2/2</f>
        <v>2.5864459110365052</v>
      </c>
      <c r="E14" s="1">
        <f>D14-H</f>
        <v>0.58644591103650523</v>
      </c>
    </row>
    <row r="15" spans="1:9" x14ac:dyDescent="0.25">
      <c r="A15">
        <v>45</v>
      </c>
      <c r="B15" s="1">
        <f t="shared" si="0"/>
        <v>0.78539816339744828</v>
      </c>
      <c r="C15" s="1">
        <f>S/v/COS(B15)</f>
        <v>1.1785113019775793</v>
      </c>
      <c r="D15" s="1">
        <f>v*SIN(B15)*C15-9.81*C15^2/2</f>
        <v>3.1874999999999991</v>
      </c>
      <c r="E15" s="1">
        <f>D15-H</f>
        <v>1.1874999999999991</v>
      </c>
    </row>
    <row r="16" spans="1:9" x14ac:dyDescent="0.25">
      <c r="A16">
        <v>50</v>
      </c>
      <c r="B16" s="1">
        <f t="shared" si="0"/>
        <v>0.87266462599716477</v>
      </c>
      <c r="C16" s="1">
        <f>S/v/COS(B16)</f>
        <v>1.2964365223836769</v>
      </c>
      <c r="D16" s="1">
        <f>v*SIN(B16)*C16-9.81*C16^2/2</f>
        <v>3.6734686704648656</v>
      </c>
      <c r="E16" s="1">
        <f>D16-H</f>
        <v>1.6734686704648656</v>
      </c>
    </row>
    <row r="17" spans="1:5" x14ac:dyDescent="0.25">
      <c r="A17">
        <v>55</v>
      </c>
      <c r="B17" s="1">
        <f t="shared" si="0"/>
        <v>0.95993108859688125</v>
      </c>
      <c r="C17" s="1">
        <f>S/v/COS(B17)</f>
        <v>1.4528723296842483</v>
      </c>
      <c r="D17" s="1">
        <f>v*SIN(B17)*C17-9.81*C17^2/2</f>
        <v>3.9278196462148713</v>
      </c>
      <c r="E17" s="1">
        <f>D17-H</f>
        <v>1.9278196462148713</v>
      </c>
    </row>
    <row r="18" spans="1:5" x14ac:dyDescent="0.25">
      <c r="A18">
        <v>60</v>
      </c>
      <c r="B18" s="1">
        <f t="shared" si="0"/>
        <v>1.0471975511965976</v>
      </c>
      <c r="C18" s="1">
        <f>S/v/COS(B18)</f>
        <v>1.6666666666666663</v>
      </c>
      <c r="D18" s="1">
        <f>v*SIN(B18)*C18-9.81*C18^2/2</f>
        <v>3.6955080756887781</v>
      </c>
      <c r="E18" s="1">
        <f>D18-H</f>
        <v>1.6955080756887781</v>
      </c>
    </row>
    <row r="19" spans="1:5" x14ac:dyDescent="0.25">
      <c r="A19">
        <v>65</v>
      </c>
      <c r="B19" s="1">
        <f t="shared" si="0"/>
        <v>1.1344640137963142</v>
      </c>
      <c r="C19" s="1">
        <f>S/v/COS(B19)</f>
        <v>1.9718346526270822</v>
      </c>
      <c r="D19" s="1">
        <f>v*SIN(B19)*C19-9.81*C19^2/2</f>
        <v>2.3737822488343454</v>
      </c>
      <c r="E19" s="1">
        <f>D19-H</f>
        <v>0.37378224883434541</v>
      </c>
    </row>
    <row r="20" spans="1:5" x14ac:dyDescent="0.25">
      <c r="A20">
        <v>70</v>
      </c>
      <c r="B20" s="1">
        <f t="shared" si="0"/>
        <v>1.2217304763960306</v>
      </c>
      <c r="C20" s="1">
        <f>S/v/COS(B20)</f>
        <v>2.4365036668025724</v>
      </c>
      <c r="D20" s="1">
        <f>v*SIN(B20)*C20-9.81*C20^2/2</f>
        <v>-1.6440041359231614</v>
      </c>
      <c r="E20" s="1">
        <f>D20-H</f>
        <v>-3.6440041359231614</v>
      </c>
    </row>
    <row r="21" spans="1:5" x14ac:dyDescent="0.25">
      <c r="A21">
        <v>75</v>
      </c>
      <c r="B21" s="1">
        <f t="shared" si="0"/>
        <v>1.3089969389957472</v>
      </c>
      <c r="C21" s="1">
        <f>S/v/COS(B21)</f>
        <v>3.2197527542968949</v>
      </c>
      <c r="D21" s="1">
        <f>v*SIN(B21)*C21-9.81*C21^2/2</f>
        <v>-13.528684177437192</v>
      </c>
      <c r="E21" s="1">
        <f>D21-H</f>
        <v>-15.528684177437192</v>
      </c>
    </row>
    <row r="22" spans="1:5" x14ac:dyDescent="0.25">
      <c r="A22">
        <v>80</v>
      </c>
      <c r="B22" s="1">
        <f t="shared" si="0"/>
        <v>1.3962634015954636</v>
      </c>
      <c r="C22" s="1">
        <f>S/v/COS(B22)</f>
        <v>4.7989754026196927</v>
      </c>
      <c r="D22" s="1">
        <f>v*SIN(B22)*C22-9.81*C22^2/2</f>
        <v>-56.250140711647006</v>
      </c>
      <c r="E22" s="1">
        <f>D22-H</f>
        <v>-58.250140711647006</v>
      </c>
    </row>
    <row r="23" spans="1:5" x14ac:dyDescent="0.25">
      <c r="A23">
        <v>85</v>
      </c>
      <c r="B23" s="1">
        <f t="shared" si="0"/>
        <v>1.4835298641951802</v>
      </c>
      <c r="C23" s="1">
        <f>S/v/COS(B23)</f>
        <v>9.561427704724883</v>
      </c>
      <c r="D23" s="1">
        <f>v*SIN(B23)*C23-9.81*C23^2/2</f>
        <v>-334.1189902592846</v>
      </c>
      <c r="E23" s="1">
        <f>D23-H</f>
        <v>-336.1189902592846</v>
      </c>
    </row>
    <row r="25" spans="1:5" x14ac:dyDescent="0.25">
      <c r="A25" t="s">
        <v>9</v>
      </c>
      <c r="B25">
        <v>35</v>
      </c>
    </row>
    <row r="26" spans="1:5" x14ac:dyDescent="0.25">
      <c r="A26" t="s">
        <v>10</v>
      </c>
      <c r="B26">
        <v>65</v>
      </c>
    </row>
    <row r="27" spans="1:5" x14ac:dyDescent="0.25">
      <c r="B27" s="1"/>
    </row>
    <row r="28" spans="1:5" x14ac:dyDescent="0.25">
      <c r="A28" t="s">
        <v>3</v>
      </c>
      <c r="B28" s="1"/>
      <c r="E28" t="s">
        <v>8</v>
      </c>
    </row>
    <row r="29" spans="1:5" x14ac:dyDescent="0.25">
      <c r="A29">
        <v>35</v>
      </c>
      <c r="B29" s="1" t="s">
        <v>8</v>
      </c>
    </row>
    <row r="30" spans="1:5" x14ac:dyDescent="0.25">
      <c r="A30">
        <v>65</v>
      </c>
      <c r="B30" s="1" t="s">
        <v>8</v>
      </c>
    </row>
    <row r="31" spans="1:5" x14ac:dyDescent="0.25">
      <c r="A31" t="s">
        <v>8</v>
      </c>
      <c r="B31" s="1" t="s">
        <v>8</v>
      </c>
    </row>
    <row r="32" spans="1:5" x14ac:dyDescent="0.25">
      <c r="A32" t="s">
        <v>8</v>
      </c>
      <c r="B32" s="1" t="s">
        <v>8</v>
      </c>
    </row>
    <row r="33" spans="1:2" x14ac:dyDescent="0.25">
      <c r="A33" t="s">
        <v>8</v>
      </c>
      <c r="B33" s="1" t="s">
        <v>8</v>
      </c>
    </row>
    <row r="34" spans="1:2" x14ac:dyDescent="0.25">
      <c r="A34" t="s">
        <v>8</v>
      </c>
      <c r="B34" s="1" t="s">
        <v>8</v>
      </c>
    </row>
    <row r="35" spans="1:2" x14ac:dyDescent="0.25">
      <c r="A35" t="s">
        <v>8</v>
      </c>
      <c r="B35" s="1" t="s">
        <v>8</v>
      </c>
    </row>
    <row r="36" spans="1:2" x14ac:dyDescent="0.25">
      <c r="A36" t="s">
        <v>8</v>
      </c>
      <c r="B36" s="1" t="s">
        <v>8</v>
      </c>
    </row>
    <row r="37" spans="1:2" x14ac:dyDescent="0.25">
      <c r="A37" t="s">
        <v>8</v>
      </c>
      <c r="B37" s="1" t="s">
        <v>8</v>
      </c>
    </row>
    <row r="38" spans="1:2" x14ac:dyDescent="0.25">
      <c r="A38" t="s">
        <v>8</v>
      </c>
      <c r="B38" s="1" t="s">
        <v>8</v>
      </c>
    </row>
    <row r="39" spans="1:2" x14ac:dyDescent="0.25">
      <c r="A39" t="s">
        <v>8</v>
      </c>
      <c r="B39" s="1" t="s">
        <v>8</v>
      </c>
    </row>
    <row r="40" spans="1:2" x14ac:dyDescent="0.25">
      <c r="A40" t="s">
        <v>8</v>
      </c>
      <c r="B40" s="1" t="s">
        <v>8</v>
      </c>
    </row>
    <row r="41" spans="1:2" x14ac:dyDescent="0.25">
      <c r="A41" t="s">
        <v>8</v>
      </c>
      <c r="B41" s="1" t="s">
        <v>8</v>
      </c>
    </row>
    <row r="42" spans="1:2" x14ac:dyDescent="0.25">
      <c r="A42" t="s">
        <v>8</v>
      </c>
      <c r="B42" s="1" t="s">
        <v>8</v>
      </c>
    </row>
    <row r="43" spans="1:2" x14ac:dyDescent="0.25">
      <c r="A43" t="s">
        <v>8</v>
      </c>
      <c r="B43" s="1" t="s">
        <v>8</v>
      </c>
    </row>
    <row r="44" spans="1:2" x14ac:dyDescent="0.25">
      <c r="A44" t="s">
        <v>8</v>
      </c>
      <c r="B44" s="1" t="s">
        <v>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H</vt:lpstr>
      <vt:lpstr>S</vt:lpstr>
      <vt:lpstr>v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2022-04-18T14:34:05Z</dcterms:created>
  <dcterms:modified xsi:type="dcterms:W3CDTF">2022-04-18T15:36:53Z</dcterms:modified>
</cp:coreProperties>
</file>