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Actual_KP\"/>
    </mc:Choice>
  </mc:AlternateContent>
  <xr:revisionPtr revIDLastSave="0" documentId="8_{79487DD2-8952-46E0-9F65-3CE8C739811F}" xr6:coauthVersionLast="46" xr6:coauthVersionMax="46" xr10:uidLastSave="{00000000-0000-0000-0000-000000000000}"/>
  <bookViews>
    <workbookView xWindow="4275" yWindow="2325" windowWidth="20910" windowHeight="11835" xr2:uid="{29B30E28-0AA7-482C-93FA-8CFB34721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J6" i="1" s="1"/>
  <c r="M6" i="1" s="1"/>
  <c r="N6" i="1" s="1"/>
  <c r="L6" i="1"/>
  <c r="H4" i="1"/>
  <c r="G4" i="1"/>
  <c r="E5" i="1"/>
  <c r="M7" i="1"/>
  <c r="N7" i="1" s="1"/>
  <c r="K3" i="1"/>
  <c r="K4" i="1"/>
  <c r="K7" i="1"/>
  <c r="L3" i="1"/>
  <c r="L4" i="1"/>
  <c r="L7" i="1"/>
  <c r="M3" i="1"/>
  <c r="M4" i="1"/>
  <c r="N4" i="1" s="1"/>
  <c r="N3" i="1"/>
  <c r="N2" i="1"/>
  <c r="L2" i="1"/>
  <c r="K2" i="1"/>
  <c r="J3" i="1"/>
  <c r="J4" i="1"/>
  <c r="I3" i="1"/>
  <c r="I4" i="1"/>
  <c r="M2" i="1"/>
  <c r="F2" i="1"/>
  <c r="J2" i="1" s="1"/>
  <c r="A6" i="1"/>
  <c r="D4" i="1" s="1"/>
  <c r="E4" i="1" s="1"/>
  <c r="A4" i="1"/>
  <c r="D2" i="1"/>
  <c r="D10" i="1" s="1"/>
  <c r="G6" i="1" l="1"/>
  <c r="H6" i="1" s="1"/>
  <c r="I6" i="1"/>
  <c r="I5" i="1"/>
  <c r="K5" i="1" s="1"/>
  <c r="F5" i="1"/>
  <c r="G5" i="1" s="1"/>
  <c r="H5" i="1" s="1"/>
  <c r="G2" i="1"/>
  <c r="H2" i="1" s="1"/>
  <c r="C3" i="1"/>
  <c r="E3" i="1"/>
  <c r="F3" i="1"/>
  <c r="F4" i="1"/>
  <c r="I2" i="1"/>
  <c r="C2" i="1"/>
  <c r="K6" i="1" l="1"/>
  <c r="J5" i="1"/>
  <c r="M5" i="1" s="1"/>
  <c r="N5" i="1" s="1"/>
  <c r="L5" i="1"/>
  <c r="G3" i="1"/>
  <c r="H3" i="1" s="1"/>
</calcChain>
</file>

<file path=xl/sharedStrings.xml><?xml version="1.0" encoding="utf-8"?>
<sst xmlns="http://schemas.openxmlformats.org/spreadsheetml/2006/main" count="20" uniqueCount="19">
  <si>
    <t>l</t>
  </si>
  <si>
    <t>b</t>
  </si>
  <si>
    <t>h</t>
  </si>
  <si>
    <t>V</t>
  </si>
  <si>
    <t>Vsqrt3</t>
  </si>
  <si>
    <t>Vsanity</t>
  </si>
  <si>
    <t>l/b</t>
  </si>
  <si>
    <t>sqrt2</t>
  </si>
  <si>
    <t>b/h</t>
  </si>
  <si>
    <t>%</t>
  </si>
  <si>
    <t>C0</t>
  </si>
  <si>
    <t>m</t>
  </si>
  <si>
    <t>n</t>
  </si>
  <si>
    <t>p</t>
  </si>
  <si>
    <t>f0=</t>
  </si>
  <si>
    <t>Vgen</t>
  </si>
  <si>
    <t>Vdiff</t>
  </si>
  <si>
    <t>diff sqrt l/b</t>
  </si>
  <si>
    <t>diff sqrt b/h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</si>
</sst>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B52B-BBBD-40E2-8937-CDA3C1499B16}">
  <dimension ref="A1:N10"/>
  <sheetViews>
    <sheetView tabSelected="1" zoomScale="175" zoomScaleNormal="175" workbookViewId="0">
      <selection activeCell="D10" sqref="D10"/>
    </sheetView>
  </sheetViews>
  <sheetFormatPr defaultRowHeight="15" x14ac:dyDescent="0.25"/>
  <cols>
    <col min="11" max="11" width="11.28515625" customWidth="1"/>
    <col min="13" max="13" width="12.140625" customWidth="1"/>
  </cols>
  <sheetData>
    <row r="1" spans="1:14" x14ac:dyDescent="0.25">
      <c r="A1" t="s">
        <v>3</v>
      </c>
      <c r="C1" t="s">
        <v>15</v>
      </c>
      <c r="D1" t="s">
        <v>0</v>
      </c>
      <c r="E1" t="s">
        <v>1</v>
      </c>
      <c r="F1" t="s">
        <v>2</v>
      </c>
      <c r="G1" t="s">
        <v>5</v>
      </c>
      <c r="H1" t="s">
        <v>16</v>
      </c>
      <c r="I1" t="s">
        <v>6</v>
      </c>
      <c r="J1" t="s">
        <v>8</v>
      </c>
      <c r="K1" t="s">
        <v>17</v>
      </c>
      <c r="L1" t="s">
        <v>9</v>
      </c>
      <c r="M1" t="s">
        <v>18</v>
      </c>
      <c r="N1" t="s">
        <v>9</v>
      </c>
    </row>
    <row r="2" spans="1:14" x14ac:dyDescent="0.25">
      <c r="A2">
        <v>22000</v>
      </c>
      <c r="C2">
        <f>POWER(D2,3)*(A$6/4)</f>
        <v>32217.552717812076</v>
      </c>
      <c r="D2">
        <f>E2+F2</f>
        <v>45</v>
      </c>
      <c r="E2">
        <v>28</v>
      </c>
      <c r="F2">
        <f>17</f>
        <v>17</v>
      </c>
      <c r="G2">
        <f>D2*E2*F2</f>
        <v>21420</v>
      </c>
      <c r="H2">
        <f>G2-A$2</f>
        <v>-580</v>
      </c>
      <c r="I2">
        <f>D2/E2</f>
        <v>1.6071428571428572</v>
      </c>
      <c r="J2">
        <f>E2/F2</f>
        <v>1.6470588235294117</v>
      </c>
      <c r="K2">
        <f>A$6-I2</f>
        <v>-0.19292929476976206</v>
      </c>
      <c r="L2">
        <f>(I2/A$6)</f>
        <v>1.136421612621237</v>
      </c>
      <c r="M2">
        <f>A$6-J2</f>
        <v>-0.23284526115631654</v>
      </c>
      <c r="N2">
        <f>(M2/A$6)</f>
        <v>-0.16464646313078402</v>
      </c>
    </row>
    <row r="3" spans="1:14" x14ac:dyDescent="0.25">
      <c r="A3" t="s">
        <v>4</v>
      </c>
      <c r="C3">
        <f>POWER(D3,3)*(A$6/4)</f>
        <v>23486.595931285003</v>
      </c>
      <c r="D3">
        <v>40.5</v>
      </c>
      <c r="E3">
        <f>D3/A6</f>
        <v>28.637824638055172</v>
      </c>
      <c r="F3">
        <f>D3/(A6*A6)</f>
        <v>20.249999999999996</v>
      </c>
      <c r="G3">
        <f>D3*E3*F3</f>
        <v>23486.595931284992</v>
      </c>
      <c r="H3">
        <f>G3-A$2</f>
        <v>1486.5959312849918</v>
      </c>
      <c r="I3">
        <f t="shared" ref="I3:I5" si="0">D3/E3</f>
        <v>1.4142135623730951</v>
      </c>
      <c r="J3">
        <f t="shared" ref="J3:J8" si="1">E3/F3</f>
        <v>1.4142135623730951</v>
      </c>
      <c r="K3">
        <f t="shared" ref="K3:K7" si="2">A$6-I3</f>
        <v>0</v>
      </c>
      <c r="L3">
        <f t="shared" ref="L3:L7" si="3">(I3/A$6)</f>
        <v>1</v>
      </c>
      <c r="M3">
        <f t="shared" ref="M3:M5" si="4">A$6-J3</f>
        <v>0</v>
      </c>
      <c r="N3">
        <f t="shared" ref="N3:N7" si="5">(M3/A$6)</f>
        <v>0</v>
      </c>
    </row>
    <row r="4" spans="1:14" x14ac:dyDescent="0.25">
      <c r="A4">
        <f>POWER(A2,1/3)</f>
        <v>28.020393306553867</v>
      </c>
      <c r="C4">
        <v>22000</v>
      </c>
      <c r="D4">
        <f>POWER(C4/(A6/4),1/3)</f>
        <v>39.626820237156757</v>
      </c>
      <c r="E4">
        <f>D4/A$6</f>
        <v>28.020393306553853</v>
      </c>
      <c r="F4">
        <f>D4/2</f>
        <v>19.813410118578378</v>
      </c>
      <c r="G4">
        <f t="shared" ref="G4:G5" si="6">D4*E4*F4</f>
        <v>21999.99999999996</v>
      </c>
      <c r="H4">
        <f t="shared" ref="H4:H5" si="7">G4-A$2</f>
        <v>-4.0017766878008842E-11</v>
      </c>
      <c r="I4">
        <f t="shared" si="0"/>
        <v>1.4142135623730951</v>
      </c>
      <c r="J4">
        <f t="shared" si="1"/>
        <v>1.4142135623730949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</row>
    <row r="5" spans="1:14" x14ac:dyDescent="0.25">
      <c r="A5" t="s">
        <v>7</v>
      </c>
      <c r="D5">
        <v>39.6</v>
      </c>
      <c r="E5">
        <f>D5/A$6</f>
        <v>28.00142853498728</v>
      </c>
      <c r="F5">
        <f>D5/2</f>
        <v>19.8</v>
      </c>
      <c r="G5">
        <f t="shared" si="6"/>
        <v>21955.360085712829</v>
      </c>
      <c r="H5">
        <f t="shared" si="7"/>
        <v>-44.639914287170541</v>
      </c>
      <c r="I5">
        <f t="shared" si="0"/>
        <v>1.4142135623730951</v>
      </c>
      <c r="J5">
        <f t="shared" si="1"/>
        <v>1.4142135623730949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</row>
    <row r="6" spans="1:14" x14ac:dyDescent="0.25">
      <c r="A6">
        <f>POWER(2,1/2)</f>
        <v>1.4142135623730951</v>
      </c>
      <c r="D6">
        <v>39.6</v>
      </c>
      <c r="E6">
        <v>28</v>
      </c>
      <c r="F6">
        <f>D6/2</f>
        <v>19.8</v>
      </c>
      <c r="G6">
        <f t="shared" ref="G6" si="8">D6*E6*F6</f>
        <v>21954.240000000002</v>
      </c>
      <c r="H6">
        <f t="shared" ref="H6" si="9">G6-A$2</f>
        <v>-45.759999999998399</v>
      </c>
      <c r="I6">
        <f t="shared" ref="I6" si="10">D6/E6</f>
        <v>1.4142857142857144</v>
      </c>
      <c r="J6">
        <f t="shared" ref="J6" si="11">E6/F6</f>
        <v>1.4141414141414141</v>
      </c>
      <c r="K6">
        <f t="shared" si="2"/>
        <v>-7.2151912619222713E-5</v>
      </c>
      <c r="L6">
        <f>(1-I6/A$6)*100</f>
        <v>-5.1019106688698912E-3</v>
      </c>
      <c r="M6">
        <f t="shared" ref="M3:M7" si="12">A$6-J6</f>
        <v>7.2148231681001818E-5</v>
      </c>
      <c r="N6">
        <f>(M6/A$6)*100</f>
        <v>5.101650387225448E-3</v>
      </c>
    </row>
    <row r="7" spans="1:14" x14ac:dyDescent="0.25">
      <c r="C7" t="s">
        <v>10</v>
      </c>
      <c r="D7" t="s">
        <v>11</v>
      </c>
      <c r="E7" t="s">
        <v>12</v>
      </c>
      <c r="F7" t="s">
        <v>13</v>
      </c>
      <c r="K7">
        <f t="shared" si="2"/>
        <v>1.4142135623730951</v>
      </c>
      <c r="L7">
        <f t="shared" si="3"/>
        <v>0</v>
      </c>
      <c r="M7">
        <f t="shared" si="12"/>
        <v>1.4142135623730951</v>
      </c>
      <c r="N7">
        <f t="shared" si="5"/>
        <v>1</v>
      </c>
    </row>
    <row r="8" spans="1:14" x14ac:dyDescent="0.25">
      <c r="C8">
        <v>331</v>
      </c>
      <c r="D8">
        <v>10</v>
      </c>
      <c r="E8">
        <v>20</v>
      </c>
      <c r="F8">
        <v>30</v>
      </c>
    </row>
    <row r="10" spans="1:14" x14ac:dyDescent="0.25">
      <c r="C10" t="s">
        <v>14</v>
      </c>
      <c r="D10">
        <f>(C8/2)*SQRT(POWER(D8/D2,2)+POWER(E8/E2,2)+POWER(F8/F2,2))</f>
        <v>317.21535064778067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2021-05-09T21:02:32Z</dcterms:created>
  <dcterms:modified xsi:type="dcterms:W3CDTF">2021-05-09T22:11:37Z</dcterms:modified>
</cp:coreProperties>
</file>