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66a924895f3ec2/Desktop/"/>
    </mc:Choice>
  </mc:AlternateContent>
  <xr:revisionPtr revIDLastSave="9" documentId="13_ncr:1_{3F5D28D9-787C-486D-9A67-06108599EC21}" xr6:coauthVersionLast="45" xr6:coauthVersionMax="45" xr10:uidLastSave="{F3E4CECD-CCBD-4870-9F95-B8C867262938}"/>
  <bookViews>
    <workbookView xWindow="-110" yWindow="-110" windowWidth="19420" windowHeight="10420" activeTab="1" xr2:uid="{635C51E0-90FE-4555-92AF-640C0E470EFE}"/>
  </bookViews>
  <sheets>
    <sheet name="Таблица 1" sheetId="4" r:id="rId1"/>
    <sheet name="Таблица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I16" i="3" l="1"/>
  <c r="L15" i="3"/>
  <c r="H16" i="3"/>
  <c r="K14" i="3" l="1"/>
  <c r="G16" i="4" a="1"/>
  <c r="G16" i="4" s="1"/>
  <c r="G17" i="4" a="1"/>
  <c r="G17" i="4" s="1"/>
  <c r="K14" i="4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 a="1"/>
  <c r="B15" i="4" s="1"/>
  <c r="J3" i="4" a="1"/>
  <c r="J8" i="4" s="1"/>
  <c r="G17" i="3" a="1"/>
  <c r="G17" i="3" s="1"/>
  <c r="G16" i="3" a="1"/>
  <c r="G16" i="3" s="1"/>
  <c r="J3" i="3" a="1"/>
  <c r="J3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B15" i="3" a="1"/>
  <c r="B15" i="3" s="1"/>
  <c r="J14" i="3" l="1"/>
  <c r="J9" i="4"/>
  <c r="J3" i="4"/>
  <c r="J11" i="4"/>
  <c r="J5" i="4"/>
  <c r="J13" i="4"/>
  <c r="J10" i="4"/>
  <c r="J4" i="4"/>
  <c r="J12" i="4"/>
  <c r="J6" i="4"/>
  <c r="J7" i="4"/>
  <c r="J10" i="3"/>
  <c r="J9" i="3"/>
  <c r="J8" i="3"/>
  <c r="J7" i="3"/>
  <c r="J6" i="3"/>
  <c r="J13" i="3"/>
  <c r="J5" i="3"/>
  <c r="J12" i="3"/>
  <c r="J4" i="3"/>
  <c r="J11" i="3"/>
  <c r="J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<sst xmlns="http://schemas.openxmlformats.org/spreadsheetml/2006/main" count="32" uniqueCount="17">
  <si>
    <t>X</t>
  </si>
  <si>
    <t>b, тонн план</t>
  </si>
  <si>
    <t>Вариант</t>
  </si>
  <si>
    <t>L1, тонн</t>
  </si>
  <si>
    <t>L2, тонн</t>
  </si>
  <si>
    <t>L3, тонн</t>
  </si>
  <si>
    <t>L4, тонн</t>
  </si>
  <si>
    <t>L5, тонн</t>
  </si>
  <si>
    <t>L6, тонн</t>
  </si>
  <si>
    <t>Отходы</t>
  </si>
  <si>
    <t>P, тонн/час</t>
  </si>
  <si>
    <t>T1(часов)=</t>
  </si>
  <si>
    <t>T2(часов)=</t>
  </si>
  <si>
    <t>Фонд свободного времени каждого аггрегата</t>
  </si>
  <si>
    <t>план, расчет</t>
  </si>
  <si>
    <t>Отходы расчет</t>
  </si>
  <si>
    <t>Фонд свободного времени каждого агрегата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</si>
</sst>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21212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2" borderId="1" xfId="0" applyNumberFormat="1" applyFill="1" applyBorder="1"/>
    <xf numFmtId="2" fontId="0" fillId="0" borderId="1" xfId="0" applyNumberFormat="1" applyBorder="1" applyAlignment="1">
      <alignment horizontal="left" vertical="center" wrapText="1"/>
    </xf>
  </cellXfs>
  <cellStyles count="1">
    <cellStyle name="Обычный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708-DE43-4A34-97D7-1EB93CA895BD}">
  <dimension ref="A2:M17"/>
  <sheetViews>
    <sheetView topLeftCell="A2" workbookViewId="0">
      <selection activeCell="M11" sqref="K11:M13"/>
    </sheetView>
  </sheetViews>
  <sheetFormatPr defaultRowHeight="14.5" x14ac:dyDescent="0.35"/>
  <cols>
    <col min="1" max="1" width="11.453125" bestFit="1" customWidth="1"/>
    <col min="5" max="5" width="9.90625" customWidth="1"/>
    <col min="9" max="9" width="10.36328125" bestFit="1" customWidth="1"/>
    <col min="10" max="10" width="10.36328125" customWidth="1"/>
  </cols>
  <sheetData>
    <row r="2" spans="1:13" ht="29" x14ac:dyDescent="0.35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8" t="s">
        <v>15</v>
      </c>
      <c r="K2" s="19" t="s">
        <v>0</v>
      </c>
    </row>
    <row r="3" spans="1:13" x14ac:dyDescent="0.35">
      <c r="A3" s="12">
        <v>1</v>
      </c>
      <c r="B3" s="12">
        <v>7.0000000000000007E-2</v>
      </c>
      <c r="C3" s="12">
        <v>0.88800000000000001</v>
      </c>
      <c r="D3" s="12">
        <v>0</v>
      </c>
      <c r="E3" s="12">
        <v>0</v>
      </c>
      <c r="F3" s="12">
        <v>0</v>
      </c>
      <c r="G3" s="12">
        <v>0</v>
      </c>
      <c r="H3" s="13">
        <v>4.2000000000000003E-2</v>
      </c>
      <c r="I3" s="13">
        <v>5</v>
      </c>
      <c r="J3" s="22">
        <f t="array" ref="J3:J13">(K3:K13*H3:H13)</f>
        <v>4.6714962</v>
      </c>
      <c r="K3" s="23">
        <v>111.2261</v>
      </c>
      <c r="M3" s="23">
        <v>111.2261</v>
      </c>
    </row>
    <row r="4" spans="1:13" x14ac:dyDescent="0.35">
      <c r="A4" s="10">
        <v>2</v>
      </c>
      <c r="B4" s="10">
        <v>0.42</v>
      </c>
      <c r="C4" s="10">
        <v>0</v>
      </c>
      <c r="D4" s="10">
        <v>0</v>
      </c>
      <c r="E4" s="10">
        <v>0</v>
      </c>
      <c r="F4" s="10">
        <v>0</v>
      </c>
      <c r="G4" s="10">
        <v>0.53900000000000003</v>
      </c>
      <c r="H4" s="10">
        <v>4.1000000000000002E-2</v>
      </c>
      <c r="I4" s="10">
        <v>9</v>
      </c>
      <c r="J4" s="24">
        <v>0</v>
      </c>
      <c r="K4" s="24">
        <v>0</v>
      </c>
      <c r="M4" s="24">
        <v>0</v>
      </c>
    </row>
    <row r="5" spans="1:13" x14ac:dyDescent="0.35">
      <c r="A5" s="10">
        <v>3</v>
      </c>
      <c r="B5" s="10">
        <v>0</v>
      </c>
      <c r="C5" s="10">
        <v>0</v>
      </c>
      <c r="D5" s="10">
        <v>0</v>
      </c>
      <c r="E5" s="10">
        <v>0.154</v>
      </c>
      <c r="F5" s="10">
        <v>0</v>
      </c>
      <c r="G5" s="10">
        <v>0.80700000000000005</v>
      </c>
      <c r="H5" s="11">
        <v>3.9E-2</v>
      </c>
      <c r="I5" s="11">
        <v>10</v>
      </c>
      <c r="J5" s="25">
        <v>0</v>
      </c>
      <c r="K5" s="24">
        <v>0</v>
      </c>
      <c r="M5" s="24">
        <v>0</v>
      </c>
    </row>
    <row r="6" spans="1:13" x14ac:dyDescent="0.35">
      <c r="A6" s="12">
        <v>4</v>
      </c>
      <c r="B6" s="12">
        <v>0.35199999999999998</v>
      </c>
      <c r="C6" s="12">
        <v>0</v>
      </c>
      <c r="D6" s="12">
        <v>0.47</v>
      </c>
      <c r="E6" s="12">
        <v>0</v>
      </c>
      <c r="F6" s="12">
        <v>0.158</v>
      </c>
      <c r="G6" s="12">
        <v>0</v>
      </c>
      <c r="H6" s="12">
        <v>0.02</v>
      </c>
      <c r="I6" s="12">
        <v>10</v>
      </c>
      <c r="J6" s="23">
        <v>4.2553200000000002</v>
      </c>
      <c r="K6" s="23">
        <v>212.76599999999999</v>
      </c>
      <c r="M6" s="23">
        <v>212.76599999999999</v>
      </c>
    </row>
    <row r="7" spans="1:13" x14ac:dyDescent="0.35">
      <c r="A7" s="10">
        <v>5</v>
      </c>
      <c r="B7" s="10">
        <v>0</v>
      </c>
      <c r="C7" s="10">
        <v>0</v>
      </c>
      <c r="D7" s="10">
        <v>0.97299999999999998</v>
      </c>
      <c r="E7" s="10">
        <v>0</v>
      </c>
      <c r="F7" s="10">
        <v>0</v>
      </c>
      <c r="G7" s="10">
        <v>0</v>
      </c>
      <c r="H7" s="20">
        <v>2.7E-2</v>
      </c>
      <c r="I7" s="20">
        <v>11</v>
      </c>
      <c r="J7" s="26">
        <v>0</v>
      </c>
      <c r="K7" s="24">
        <v>0</v>
      </c>
      <c r="M7" s="24">
        <v>0</v>
      </c>
    </row>
    <row r="8" spans="1:13" x14ac:dyDescent="0.35">
      <c r="A8" s="10">
        <v>6</v>
      </c>
      <c r="B8" s="10">
        <v>0.14499999999999999</v>
      </c>
      <c r="C8" s="10">
        <v>0</v>
      </c>
      <c r="D8" s="10">
        <v>0</v>
      </c>
      <c r="E8" s="10">
        <v>0</v>
      </c>
      <c r="F8" s="10">
        <v>0.81499999999999995</v>
      </c>
      <c r="G8" s="10">
        <v>0</v>
      </c>
      <c r="H8" s="21">
        <v>0.04</v>
      </c>
      <c r="I8" s="21">
        <v>10</v>
      </c>
      <c r="J8" s="27">
        <v>0</v>
      </c>
      <c r="K8" s="24">
        <v>0</v>
      </c>
      <c r="M8" s="24">
        <v>0</v>
      </c>
    </row>
    <row r="9" spans="1:13" x14ac:dyDescent="0.35">
      <c r="A9" s="12">
        <v>7</v>
      </c>
      <c r="B9" s="12">
        <v>0</v>
      </c>
      <c r="C9" s="12">
        <v>0.68700000000000006</v>
      </c>
      <c r="D9" s="12">
        <v>0</v>
      </c>
      <c r="E9" s="12">
        <v>0</v>
      </c>
      <c r="F9" s="12">
        <v>0</v>
      </c>
      <c r="G9" s="12">
        <v>0.27700000000000002</v>
      </c>
      <c r="H9" s="12">
        <v>3.5999999999999997E-2</v>
      </c>
      <c r="I9" s="12">
        <v>14</v>
      </c>
      <c r="J9" s="23">
        <v>6.4515599999999992E-2</v>
      </c>
      <c r="K9" s="23">
        <v>1.7921</v>
      </c>
      <c r="M9" s="23">
        <v>1.7921</v>
      </c>
    </row>
    <row r="10" spans="1:13" x14ac:dyDescent="0.35">
      <c r="A10" s="12">
        <v>8</v>
      </c>
      <c r="B10" s="12">
        <v>0.14499999999999999</v>
      </c>
      <c r="C10" s="12">
        <v>0</v>
      </c>
      <c r="D10" s="12">
        <v>0</v>
      </c>
      <c r="E10" s="12">
        <v>0</v>
      </c>
      <c r="F10" s="12">
        <v>0</v>
      </c>
      <c r="G10" s="12">
        <v>0.83299999999999996</v>
      </c>
      <c r="H10" s="12">
        <v>2.1999999999999999E-2</v>
      </c>
      <c r="I10" s="12">
        <v>11</v>
      </c>
      <c r="J10" s="23">
        <v>2.6279461999999998</v>
      </c>
      <c r="K10" s="23">
        <v>119.4521</v>
      </c>
      <c r="M10" s="23">
        <v>119.4521</v>
      </c>
    </row>
    <row r="11" spans="1:13" x14ac:dyDescent="0.35">
      <c r="A11" s="12">
        <v>9</v>
      </c>
      <c r="B11" s="12">
        <v>0</v>
      </c>
      <c r="C11" s="12">
        <v>0</v>
      </c>
      <c r="D11" s="12">
        <v>0</v>
      </c>
      <c r="E11" s="12">
        <v>0.318</v>
      </c>
      <c r="F11" s="12">
        <v>0.65200000000000002</v>
      </c>
      <c r="G11" s="12">
        <v>0</v>
      </c>
      <c r="H11" s="12">
        <v>0.03</v>
      </c>
      <c r="I11" s="12">
        <v>14</v>
      </c>
      <c r="J11" s="23">
        <v>1.130118</v>
      </c>
      <c r="K11" s="23">
        <v>37.6706</v>
      </c>
      <c r="M11" s="23">
        <v>37.150100000000002</v>
      </c>
    </row>
    <row r="12" spans="1:13" x14ac:dyDescent="0.35">
      <c r="A12" s="12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0.97799999999999998</v>
      </c>
      <c r="G12" s="12">
        <v>0</v>
      </c>
      <c r="H12" s="14">
        <v>2.1999999999999999E-2</v>
      </c>
      <c r="I12" s="14">
        <v>12</v>
      </c>
      <c r="J12" s="28">
        <v>0.53480899999999998</v>
      </c>
      <c r="K12" s="23">
        <v>24.3095</v>
      </c>
      <c r="M12" s="23">
        <v>24.6219</v>
      </c>
    </row>
    <row r="13" spans="1:13" x14ac:dyDescent="0.35">
      <c r="A13" s="12">
        <v>11</v>
      </c>
      <c r="B13" s="12">
        <v>0</v>
      </c>
      <c r="C13" s="12">
        <v>0</v>
      </c>
      <c r="D13" s="12">
        <v>0</v>
      </c>
      <c r="E13" s="12">
        <v>0.79500000000000004</v>
      </c>
      <c r="F13" s="12">
        <v>0.16300000000000001</v>
      </c>
      <c r="G13" s="12">
        <v>0</v>
      </c>
      <c r="H13" s="13">
        <v>4.2000000000000003E-2</v>
      </c>
      <c r="I13" s="13">
        <v>15</v>
      </c>
      <c r="J13" s="23">
        <v>4.6501518000000006</v>
      </c>
      <c r="K13" s="23">
        <v>110.7179</v>
      </c>
      <c r="M13" s="23">
        <v>110.92610000000001</v>
      </c>
    </row>
    <row r="14" spans="1:13" x14ac:dyDescent="0.35">
      <c r="A14" s="3" t="s">
        <v>1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5"/>
      <c r="I14" s="5"/>
      <c r="J14" s="24">
        <f>SUM(J3:J13)</f>
        <v>17.9343568</v>
      </c>
      <c r="K14" s="24">
        <f>SUM(K3:K13)</f>
        <v>617.93430000000001</v>
      </c>
      <c r="M14" s="24">
        <f>SUM(M3:M13)</f>
        <v>617.93439999999998</v>
      </c>
    </row>
    <row r="15" spans="1:13" x14ac:dyDescent="0.35">
      <c r="A15" s="7" t="s">
        <v>14</v>
      </c>
      <c r="B15" s="1" cm="1">
        <f t="array" ref="B15">SUM(B3:B13*$K$3:$K$13)</f>
        <v>100.00001349999999</v>
      </c>
      <c r="C15" s="26" cm="1">
        <f t="array" ref="C15">SUM(C3:C13*$K$3:$K$13)</f>
        <v>99.9999495</v>
      </c>
      <c r="D15" s="1" cm="1">
        <f t="array" ref="D15">SUM(D3:D13*$K$3:$K$13)</f>
        <v>100.00001999999999</v>
      </c>
      <c r="E15" s="1" cm="1">
        <f t="array" ref="E15">SUM(E3:E13*$K$3:$K$13)</f>
        <v>99.999981300000002</v>
      </c>
      <c r="F15" s="1" cm="1">
        <f t="array" ref="F15">SUM(F3:F13*$K$3:$K$13)</f>
        <v>99.999967900000001</v>
      </c>
      <c r="G15" s="1" cm="1">
        <f t="array" ref="G15">SUM(G3:G13*$K$3:$K$13)</f>
        <v>100.00001099999999</v>
      </c>
    </row>
    <row r="16" spans="1:13" ht="14.5" customHeight="1" x14ac:dyDescent="0.35">
      <c r="A16" s="35" t="s">
        <v>16</v>
      </c>
      <c r="B16" s="35"/>
      <c r="C16" s="35"/>
      <c r="D16" s="35"/>
      <c r="E16" s="29" t="s">
        <v>11</v>
      </c>
      <c r="F16" s="30">
        <v>4</v>
      </c>
      <c r="G16" s="31">
        <f t="array" ref="G16">SUM(K3:K8/I3:I8)</f>
        <v>43.521819999999998</v>
      </c>
      <c r="H16" s="4"/>
      <c r="I16" s="4"/>
      <c r="J16" s="4"/>
    </row>
    <row r="17" spans="1:10" x14ac:dyDescent="0.35">
      <c r="A17" s="35"/>
      <c r="B17" s="35"/>
      <c r="C17" s="35"/>
      <c r="D17" s="35"/>
      <c r="E17" s="29" t="s">
        <v>12</v>
      </c>
      <c r="F17" s="30">
        <v>6</v>
      </c>
      <c r="G17" s="31">
        <f t="array" ref="G17">SUM(K8:K13/I8:I13)</f>
        <v>23.085031103896103</v>
      </c>
      <c r="H17" s="4"/>
      <c r="I17" s="4"/>
      <c r="J17" s="4"/>
    </row>
  </sheetData>
  <mergeCells count="1">
    <mergeCell ref="A16:D17"/>
  </mergeCells>
  <conditionalFormatting sqref="I3:I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3">
    <cfRule type="cellIs" dxfId="9" priority="13" operator="greaterThan">
      <formula>#REF!</formula>
    </cfRule>
    <cfRule type="cellIs" dxfId="8" priority="14" operator="greaterThan">
      <formula>#REF!</formula>
    </cfRule>
  </conditionalFormatting>
  <conditionalFormatting sqref="C15">
    <cfRule type="cellIs" dxfId="7" priority="5" operator="greaterThan">
      <formula>#REF!</formula>
    </cfRule>
    <cfRule type="cellIs" dxfId="6" priority="6" operator="greaterThan">
      <formula>#REF!</formula>
    </cfRule>
  </conditionalFormatting>
  <conditionalFormatting sqref="J14:K14">
    <cfRule type="cellIs" dxfId="5" priority="3" operator="greaterThan">
      <formula>#REF!</formula>
    </cfRule>
    <cfRule type="cellIs" dxfId="4" priority="4" operator="greaterThan">
      <formula>#REF!</formula>
    </cfRule>
  </conditionalFormatting>
  <conditionalFormatting sqref="M14">
    <cfRule type="cellIs" dxfId="3" priority="1" operator="greaterThan">
      <formula>#REF!</formula>
    </cfRule>
    <cfRule type="cellIs" dxfId="2" priority="2" operator="greater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374-8CA7-4AE8-8824-C9C3685EE568}">
  <dimension ref="A2:L17"/>
  <sheetViews>
    <sheetView tabSelected="1" workbookViewId="0">
      <selection activeCell="I17" sqref="I17"/>
    </sheetView>
  </sheetViews>
  <sheetFormatPr defaultRowHeight="14.5" x14ac:dyDescent="0.35"/>
  <cols>
    <col min="1" max="1" width="11.453125" bestFit="1" customWidth="1"/>
    <col min="5" max="5" width="9.90625" customWidth="1"/>
    <col min="9" max="9" width="10.36328125" bestFit="1" customWidth="1"/>
    <col min="10" max="10" width="10.36328125" customWidth="1"/>
  </cols>
  <sheetData>
    <row r="2" spans="1:12" ht="29" x14ac:dyDescent="0.3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15" t="s">
        <v>15</v>
      </c>
      <c r="K2" s="16" t="s">
        <v>0</v>
      </c>
    </row>
    <row r="3" spans="1:12" x14ac:dyDescent="0.35">
      <c r="A3" s="10">
        <v>1</v>
      </c>
      <c r="B3" s="10">
        <v>7.0000000000000007E-2</v>
      </c>
      <c r="C3" s="10">
        <v>0.88800000000000001</v>
      </c>
      <c r="D3" s="10">
        <v>0</v>
      </c>
      <c r="E3" s="10">
        <v>0</v>
      </c>
      <c r="F3" s="10">
        <v>0</v>
      </c>
      <c r="G3" s="10">
        <v>0</v>
      </c>
      <c r="H3" s="21">
        <v>4.2000000000000003E-2</v>
      </c>
      <c r="I3" s="21">
        <v>5</v>
      </c>
      <c r="J3" s="27">
        <f t="array" ref="J3:J13">(K3:K13*H3:H13)</f>
        <v>0</v>
      </c>
      <c r="K3" s="24">
        <v>0</v>
      </c>
      <c r="L3" s="8"/>
    </row>
    <row r="4" spans="1:12" x14ac:dyDescent="0.35">
      <c r="A4" s="12">
        <v>2</v>
      </c>
      <c r="B4" s="12">
        <v>0.42</v>
      </c>
      <c r="C4" s="12">
        <v>0</v>
      </c>
      <c r="D4" s="12">
        <v>0</v>
      </c>
      <c r="E4" s="12">
        <v>0</v>
      </c>
      <c r="F4" s="12">
        <v>0</v>
      </c>
      <c r="G4" s="12">
        <v>0.53900000000000003</v>
      </c>
      <c r="H4" s="12">
        <v>4.1000000000000002E-2</v>
      </c>
      <c r="I4" s="12">
        <v>9</v>
      </c>
      <c r="J4" s="23">
        <v>1.8500307000000002</v>
      </c>
      <c r="K4" s="23">
        <v>45.122700000000002</v>
      </c>
    </row>
    <row r="5" spans="1:12" x14ac:dyDescent="0.35">
      <c r="A5" s="10">
        <v>3</v>
      </c>
      <c r="B5" s="10">
        <v>0</v>
      </c>
      <c r="C5" s="10">
        <v>0</v>
      </c>
      <c r="D5" s="10">
        <v>0</v>
      </c>
      <c r="E5" s="10">
        <v>0.154</v>
      </c>
      <c r="F5" s="10">
        <v>0</v>
      </c>
      <c r="G5" s="10">
        <v>0.80700000000000005</v>
      </c>
      <c r="H5" s="11">
        <v>3.9E-2</v>
      </c>
      <c r="I5" s="11">
        <v>10</v>
      </c>
      <c r="J5" s="25">
        <v>0</v>
      </c>
      <c r="K5" s="24">
        <v>0</v>
      </c>
    </row>
    <row r="6" spans="1:12" x14ac:dyDescent="0.35">
      <c r="A6" s="12">
        <v>4</v>
      </c>
      <c r="B6" s="12">
        <v>0.35199999999999998</v>
      </c>
      <c r="C6" s="12">
        <v>0</v>
      </c>
      <c r="D6" s="12">
        <v>0.47</v>
      </c>
      <c r="E6" s="12">
        <v>0</v>
      </c>
      <c r="F6" s="12">
        <v>0.158</v>
      </c>
      <c r="G6" s="12">
        <v>0</v>
      </c>
      <c r="H6" s="12">
        <v>0.02</v>
      </c>
      <c r="I6" s="12">
        <v>10</v>
      </c>
      <c r="J6" s="23">
        <v>4.2553200000000002</v>
      </c>
      <c r="K6" s="23">
        <v>212.76599999999999</v>
      </c>
    </row>
    <row r="7" spans="1:12" x14ac:dyDescent="0.35">
      <c r="A7" s="10">
        <v>5</v>
      </c>
      <c r="B7" s="10">
        <v>0</v>
      </c>
      <c r="C7" s="10">
        <v>0</v>
      </c>
      <c r="D7" s="10">
        <v>0.97299999999999998</v>
      </c>
      <c r="E7" s="10">
        <v>0</v>
      </c>
      <c r="F7" s="10">
        <v>0</v>
      </c>
      <c r="G7" s="10">
        <v>0</v>
      </c>
      <c r="H7" s="20">
        <v>2.7E-2</v>
      </c>
      <c r="I7" s="20">
        <v>11</v>
      </c>
      <c r="J7" s="26">
        <v>0</v>
      </c>
      <c r="K7" s="24">
        <v>0</v>
      </c>
    </row>
    <row r="8" spans="1:12" x14ac:dyDescent="0.35">
      <c r="A8" s="10">
        <v>6</v>
      </c>
      <c r="B8" s="10">
        <v>0.14499999999999999</v>
      </c>
      <c r="C8" s="10">
        <v>0</v>
      </c>
      <c r="D8" s="10">
        <v>0</v>
      </c>
      <c r="E8" s="10">
        <v>0</v>
      </c>
      <c r="F8" s="10">
        <v>0.81499999999999995</v>
      </c>
      <c r="G8" s="10">
        <v>0</v>
      </c>
      <c r="H8" s="21">
        <v>0.04</v>
      </c>
      <c r="I8" s="21">
        <v>10</v>
      </c>
      <c r="J8" s="27">
        <v>0</v>
      </c>
      <c r="K8" s="24">
        <v>0</v>
      </c>
    </row>
    <row r="9" spans="1:12" x14ac:dyDescent="0.35">
      <c r="A9" s="12">
        <v>7</v>
      </c>
      <c r="B9" s="12">
        <v>0</v>
      </c>
      <c r="C9" s="12">
        <v>0.68700000000000006</v>
      </c>
      <c r="D9" s="12">
        <v>0</v>
      </c>
      <c r="E9" s="12">
        <v>0</v>
      </c>
      <c r="F9" s="12">
        <v>0</v>
      </c>
      <c r="G9" s="12">
        <v>0.27700000000000002</v>
      </c>
      <c r="H9" s="12">
        <v>3.5999999999999997E-2</v>
      </c>
      <c r="I9" s="12">
        <v>14</v>
      </c>
      <c r="J9" s="23">
        <v>5.240174399999999</v>
      </c>
      <c r="K9" s="23">
        <v>145.56039999999999</v>
      </c>
    </row>
    <row r="10" spans="1:12" x14ac:dyDescent="0.35">
      <c r="A10" s="12">
        <v>8</v>
      </c>
      <c r="B10" s="12">
        <v>0.14499999999999999</v>
      </c>
      <c r="C10" s="12">
        <v>0</v>
      </c>
      <c r="D10" s="12">
        <v>0</v>
      </c>
      <c r="E10" s="12">
        <v>0</v>
      </c>
      <c r="F10" s="12">
        <v>0</v>
      </c>
      <c r="G10" s="12">
        <v>0.83299999999999996</v>
      </c>
      <c r="H10" s="12">
        <v>2.1999999999999999E-2</v>
      </c>
      <c r="I10" s="12">
        <v>11</v>
      </c>
      <c r="J10" s="23">
        <v>0.93384279999999997</v>
      </c>
      <c r="K10" s="23">
        <v>42.447400000000002</v>
      </c>
    </row>
    <row r="11" spans="1:12" x14ac:dyDescent="0.35">
      <c r="A11" s="12">
        <v>9</v>
      </c>
      <c r="B11" s="12">
        <v>0</v>
      </c>
      <c r="C11" s="12">
        <v>0</v>
      </c>
      <c r="D11" s="12">
        <v>0</v>
      </c>
      <c r="E11" s="12">
        <v>0.318</v>
      </c>
      <c r="F11" s="12">
        <v>0.65200000000000002</v>
      </c>
      <c r="G11" s="12">
        <v>0</v>
      </c>
      <c r="H11" s="12">
        <v>0.03</v>
      </c>
      <c r="I11" s="12">
        <v>14</v>
      </c>
      <c r="J11" s="23">
        <v>2.3455949999999999</v>
      </c>
      <c r="K11" s="23">
        <v>78.186499999999995</v>
      </c>
    </row>
    <row r="12" spans="1:12" x14ac:dyDescent="0.35">
      <c r="A12" s="12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0.97799999999999998</v>
      </c>
      <c r="G12" s="12">
        <v>0</v>
      </c>
      <c r="H12" s="14">
        <v>2.1999999999999999E-2</v>
      </c>
      <c r="I12" s="14">
        <v>12</v>
      </c>
      <c r="J12" s="28">
        <v>0</v>
      </c>
      <c r="K12" s="23">
        <v>0</v>
      </c>
    </row>
    <row r="13" spans="1:12" x14ac:dyDescent="0.35">
      <c r="A13" s="12">
        <v>11</v>
      </c>
      <c r="B13" s="12">
        <v>0</v>
      </c>
      <c r="C13" s="12">
        <v>0</v>
      </c>
      <c r="D13" s="12">
        <v>0</v>
      </c>
      <c r="E13" s="12">
        <v>0.79500000000000004</v>
      </c>
      <c r="F13" s="12">
        <v>0.16300000000000001</v>
      </c>
      <c r="G13" s="12">
        <v>0</v>
      </c>
      <c r="H13" s="12">
        <v>4.2000000000000003E-2</v>
      </c>
      <c r="I13" s="12">
        <v>15</v>
      </c>
      <c r="J13" s="23">
        <v>3.9694872000000001</v>
      </c>
      <c r="K13" s="23">
        <v>94.511600000000001</v>
      </c>
    </row>
    <row r="14" spans="1:12" x14ac:dyDescent="0.35">
      <c r="A14" s="3" t="s">
        <v>1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9"/>
      <c r="I14" s="9"/>
      <c r="J14" s="32">
        <f>SUM(J3:J13)</f>
        <v>18.5944501</v>
      </c>
      <c r="K14" s="32">
        <f>SUM(K3:K13)</f>
        <v>618.59460000000001</v>
      </c>
    </row>
    <row r="15" spans="1:12" x14ac:dyDescent="0.35">
      <c r="A15" s="7" t="s">
        <v>14</v>
      </c>
      <c r="B15" s="1" cm="1">
        <f t="array" ref="B15">SUM(B3:B13*$K$3:$K$13)</f>
        <v>100.00003899999999</v>
      </c>
      <c r="C15" s="1" cm="1">
        <f t="array" ref="C15">SUM(C3:C13*$K$3:$K$13)</f>
        <v>99.999994799999996</v>
      </c>
      <c r="D15" s="1" cm="1">
        <f t="array" ref="D15">SUM(D3:D13*$K$3:$K$13)</f>
        <v>100.00001999999999</v>
      </c>
      <c r="E15" s="1" cm="1">
        <f t="array" ref="E15">SUM(E3:E13*$K$3:$K$13)</f>
        <v>100.00002900000001</v>
      </c>
      <c r="F15" s="1" cm="1">
        <f t="array" ref="F15">SUM(F3:F13*$K$3:$K$13)</f>
        <v>100.00001680000001</v>
      </c>
      <c r="G15" s="1" cm="1">
        <f t="array" ref="G15">SUM(G3:G13*$K$3:$K$13)</f>
        <v>100.0000503</v>
      </c>
      <c r="L15" s="33">
        <f>J14-'Таблица 1'!J14</f>
        <v>0.66009329999999977</v>
      </c>
    </row>
    <row r="16" spans="1:12" ht="14.5" customHeight="1" x14ac:dyDescent="0.35">
      <c r="A16" s="35" t="s">
        <v>13</v>
      </c>
      <c r="B16" s="35"/>
      <c r="C16" s="35"/>
      <c r="D16" s="35"/>
      <c r="E16" s="29" t="s">
        <v>11</v>
      </c>
      <c r="F16" s="30">
        <v>4</v>
      </c>
      <c r="G16" s="34">
        <f t="array" ref="G16">SUM(K3:K8/I3:I8)</f>
        <v>26.290233333333333</v>
      </c>
      <c r="H16" s="4">
        <f>G16+G17</f>
        <v>52.431782640692639</v>
      </c>
      <c r="I16" s="4">
        <f>'Таблица 1'!G16+'Таблица 1'!G17-H16</f>
        <v>14.175068463203466</v>
      </c>
      <c r="J16" s="4"/>
    </row>
    <row r="17" spans="1:10" x14ac:dyDescent="0.35">
      <c r="A17" s="35"/>
      <c r="B17" s="35"/>
      <c r="C17" s="35"/>
      <c r="D17" s="35"/>
      <c r="E17" s="29" t="s">
        <v>12</v>
      </c>
      <c r="F17" s="30">
        <v>6</v>
      </c>
      <c r="G17" s="34">
        <f t="array" ref="G17">SUM(K8:K13/I8:I13)</f>
        <v>26.141549307359305</v>
      </c>
      <c r="H17" s="4"/>
      <c r="I17" s="4"/>
      <c r="J17" s="4"/>
    </row>
  </sheetData>
  <mergeCells count="1">
    <mergeCell ref="A16:D17"/>
  </mergeCells>
  <conditionalFormatting sqref="I3:I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3">
    <cfRule type="cellIs" dxfId="1" priority="13" operator="greaterThan">
      <formula>#REF!</formula>
    </cfRule>
    <cfRule type="cellIs" dxfId="0" priority="14" operator="greaterThan">
      <formula>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Anastasiia Sukhonosenko</cp:lastModifiedBy>
  <dcterms:created xsi:type="dcterms:W3CDTF">2020-12-13T14:55:50Z</dcterms:created>
  <dcterms:modified xsi:type="dcterms:W3CDTF">2020-12-26T06:26:17Z</dcterms:modified>
</cp:coreProperties>
</file>