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codin\KPI\Mathematical statistics\"/>
    </mc:Choice>
  </mc:AlternateContent>
  <bookViews>
    <workbookView xWindow="0" yWindow="0" windowWidth="20490" windowHeight="7650" tabRatio="192"/>
  </bookViews>
  <sheets>
    <sheet name="ДКР5" sheetId="2" r:id="rId1"/>
  </sheets>
  <calcPr calcId="162913" refMode="R1C1"/>
</workbook>
</file>

<file path=xl/calcChain.xml><?xml version="1.0" encoding="utf-8"?>
<calcChain xmlns="http://schemas.openxmlformats.org/spreadsheetml/2006/main">
  <c r="H6" i="2" l="1"/>
  <c r="J11" i="2"/>
  <c r="K11" i="2" s="1"/>
  <c r="F11" i="2"/>
  <c r="E10" i="2"/>
  <c r="L10" i="2" s="1"/>
  <c r="E11" i="2"/>
  <c r="L11" i="2" s="1"/>
  <c r="E12" i="2"/>
  <c r="M12" i="2" s="1"/>
  <c r="E13" i="2"/>
  <c r="L13" i="2" s="1"/>
  <c r="E14" i="2"/>
  <c r="L14" i="2" s="1"/>
  <c r="E15" i="2"/>
  <c r="L15" i="2" s="1"/>
  <c r="J10" i="2"/>
  <c r="K10" i="2" s="1"/>
  <c r="J12" i="2"/>
  <c r="K12" i="2" s="1"/>
  <c r="J13" i="2"/>
  <c r="K13" i="2" s="1"/>
  <c r="J14" i="2"/>
  <c r="K14" i="2" s="1"/>
  <c r="J15" i="2"/>
  <c r="K15" i="2" s="1"/>
  <c r="F15" i="2"/>
  <c r="G14" i="2"/>
  <c r="F14" i="2"/>
  <c r="G13" i="2"/>
  <c r="F13" i="2"/>
  <c r="G12" i="2"/>
  <c r="F12" i="2"/>
  <c r="G11" i="2"/>
  <c r="G10" i="2"/>
  <c r="M13" i="2" l="1"/>
  <c r="M15" i="2"/>
  <c r="M10" i="2"/>
  <c r="M11" i="2"/>
  <c r="M14" i="2"/>
  <c r="L12" i="2"/>
  <c r="K18" i="2"/>
  <c r="J22" i="2" s="1"/>
  <c r="M18" i="2"/>
  <c r="C23" i="2" s="1"/>
  <c r="L18" i="2"/>
  <c r="C22" i="2" s="1"/>
</calcChain>
</file>

<file path=xl/sharedStrings.xml><?xml version="1.0" encoding="utf-8"?>
<sst xmlns="http://schemas.openxmlformats.org/spreadsheetml/2006/main" count="34" uniqueCount="33">
  <si>
    <t>Рівень значущості alpha =</t>
  </si>
  <si>
    <t>≈</t>
  </si>
  <si>
    <t>i</t>
  </si>
  <si>
    <t>x(i)</t>
  </si>
  <si>
    <t>x(i+1)</t>
  </si>
  <si>
    <t>n(i)</t>
  </si>
  <si>
    <t>x(i)*</t>
  </si>
  <si>
    <t>z(i)</t>
  </si>
  <si>
    <t>z(i+1)</t>
  </si>
  <si>
    <t>Ф(z(i))</t>
  </si>
  <si>
    <t>Ф(z(i+1))</t>
  </si>
  <si>
    <t>n(i)'</t>
  </si>
  <si>
    <t>((n(i)-n(i)')^2)/n(i)'</t>
  </si>
  <si>
    <t>(x(i)*) * n(i)</t>
  </si>
  <si>
    <t>x(i)*=(x(i)+x(i+1))/2</t>
  </si>
  <si>
    <t>X^2(сп)=</t>
  </si>
  <si>
    <t xml:space="preserve"> -¥</t>
  </si>
  <si>
    <t xml:space="preserve"> +¥</t>
  </si>
  <si>
    <t>X^2(кр)(0,01;3)= 11,3</t>
  </si>
  <si>
    <t>Гістограмма</t>
  </si>
  <si>
    <t>ДКР 5</t>
  </si>
  <si>
    <t>Лук'яненко Анастасії КМ-51</t>
  </si>
  <si>
    <t>Немає підстав відкидати гіпотезу. Отже, розподіл дійсно нормальний.</t>
  </si>
  <si>
    <t>Кількість елементів у вибірці:</t>
  </si>
  <si>
    <t>n =</t>
  </si>
  <si>
    <t>((x(i)* - x(середнє))^2)*n(i)</t>
  </si>
  <si>
    <t>У першому та останньому інтервалі кількість елементів була менше 5, тому було виконано об'єднання інтервалів.</t>
  </si>
  <si>
    <t>0,64 &lt; 11,3</t>
  </si>
  <si>
    <t>За графічним представленням висуваємо гіпотезу, що перед нами нормальний розподіл.</t>
  </si>
  <si>
    <t>x =</t>
  </si>
  <si>
    <t>s =</t>
  </si>
  <si>
    <t>h =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</si>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</sst>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10"/>
      <name val="Symbol"/>
      <family val="1"/>
      <charset val="2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2" fontId="3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0" fillId="0" borderId="5" xfId="0" applyBorder="1"/>
    <xf numFmtId="2" fontId="0" fillId="0" borderId="5" xfId="0" applyNumberForma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/>
    <xf numFmtId="2" fontId="3" fillId="0" borderId="2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555716543619659"/>
          <c:y val="3.869067298141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3535091358814076E-2"/>
          <c:y val="0.19345336490707712"/>
          <c:w val="0.82255859753780625"/>
          <c:h val="0.592264917177051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ДКР5!$D$9</c:f>
              <c:strCache>
                <c:ptCount val="1"/>
                <c:pt idx="0">
                  <c:v>n(i)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ДКР5!$D$10:$D$15</c:f>
              <c:numCache>
                <c:formatCode>General</c:formatCode>
                <c:ptCount val="6"/>
                <c:pt idx="0">
                  <c:v>9</c:v>
                </c:pt>
                <c:pt idx="1">
                  <c:v>17</c:v>
                </c:pt>
                <c:pt idx="2">
                  <c:v>22</c:v>
                </c:pt>
                <c:pt idx="3">
                  <c:v>22</c:v>
                </c:pt>
                <c:pt idx="4">
                  <c:v>14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B-4244-B656-1CB131C90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7484032"/>
        <c:axId val="77485952"/>
      </c:barChart>
      <c:catAx>
        <c:axId val="77484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Інтервали</a:t>
                </a:r>
              </a:p>
            </c:rich>
          </c:tx>
          <c:layout>
            <c:manualLayout>
              <c:xMode val="edge"/>
              <c:yMode val="edge"/>
              <c:x val="0.45667132839891578"/>
              <c:y val="0.87798065611673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85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4859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Частоти</a:t>
                </a:r>
              </a:p>
            </c:rich>
          </c:tx>
          <c:layout>
            <c:manualLayout>
              <c:xMode val="edge"/>
              <c:yMode val="edge"/>
              <c:x val="2.613480493849217E-2"/>
              <c:y val="0.40774016911183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30</xdr:row>
      <xdr:rowOff>127635</xdr:rowOff>
    </xdr:from>
    <xdr:to>
      <xdr:col>7</xdr:col>
      <xdr:colOff>53340</xdr:colOff>
      <xdr:row>46</xdr:row>
      <xdr:rowOff>11430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Normal="100" workbookViewId="0">
      <selection activeCell="L21" sqref="L21"/>
    </sheetView>
  </sheetViews>
  <sheetFormatPr defaultColWidth="11.7109375" defaultRowHeight="12.75" x14ac:dyDescent="0.2"/>
  <cols>
    <col min="11" max="11" width="13.85546875" customWidth="1"/>
    <col min="13" max="13" width="25.28515625" customWidth="1"/>
    <col min="14" max="14" width="40.85546875" customWidth="1"/>
  </cols>
  <sheetData>
    <row r="1" spans="1:13" x14ac:dyDescent="0.2">
      <c r="F1" s="29" t="s">
        <v>20</v>
      </c>
      <c r="G1" s="29"/>
      <c r="H1" s="29"/>
    </row>
    <row r="2" spans="1:13" x14ac:dyDescent="0.2">
      <c r="F2" s="29" t="s">
        <v>21</v>
      </c>
      <c r="G2" s="29"/>
      <c r="H2" s="29"/>
    </row>
    <row r="4" spans="1:13" x14ac:dyDescent="0.2">
      <c r="A4" s="27"/>
      <c r="B4" s="27"/>
      <c r="C4" s="27"/>
      <c r="D4" s="1"/>
      <c r="E4" s="25" t="s">
        <v>23</v>
      </c>
      <c r="F4" s="25"/>
      <c r="G4" s="25"/>
      <c r="H4" s="14" t="s">
        <v>24</v>
      </c>
      <c r="I4" s="15">
        <v>95</v>
      </c>
      <c r="J4" s="12"/>
      <c r="K4" s="26" t="s">
        <v>26</v>
      </c>
      <c r="L4" s="26"/>
      <c r="M4" s="26"/>
    </row>
    <row r="5" spans="1:13" x14ac:dyDescent="0.2">
      <c r="E5" s="25" t="s">
        <v>0</v>
      </c>
      <c r="F5" s="25"/>
      <c r="G5" s="25"/>
      <c r="H5" s="15">
        <v>0.01</v>
      </c>
      <c r="K5" s="26"/>
      <c r="L5" s="26"/>
      <c r="M5" s="26"/>
    </row>
    <row r="6" spans="1:13" x14ac:dyDescent="0.2">
      <c r="G6" s="14" t="s">
        <v>31</v>
      </c>
      <c r="H6" s="15">
        <f>(122-74)/8</f>
        <v>6</v>
      </c>
      <c r="K6" s="26"/>
      <c r="L6" s="26"/>
      <c r="M6" s="26"/>
    </row>
    <row r="9" spans="1:13" x14ac:dyDescent="0.2">
      <c r="A9" s="16" t="s">
        <v>2</v>
      </c>
      <c r="B9" s="16" t="s">
        <v>3</v>
      </c>
      <c r="C9" s="16" t="s">
        <v>4</v>
      </c>
      <c r="D9" s="16" t="s">
        <v>5</v>
      </c>
      <c r="E9" s="16" t="s">
        <v>6</v>
      </c>
      <c r="F9" s="16" t="s">
        <v>7</v>
      </c>
      <c r="G9" s="16" t="s">
        <v>8</v>
      </c>
      <c r="H9" s="16" t="s">
        <v>9</v>
      </c>
      <c r="I9" s="16" t="s">
        <v>10</v>
      </c>
      <c r="J9" s="16" t="s">
        <v>11</v>
      </c>
      <c r="K9" s="16" t="s">
        <v>12</v>
      </c>
      <c r="L9" s="8" t="s">
        <v>13</v>
      </c>
      <c r="M9" s="16" t="s">
        <v>25</v>
      </c>
    </row>
    <row r="10" spans="1:13" x14ac:dyDescent="0.2">
      <c r="A10" s="3">
        <v>1</v>
      </c>
      <c r="B10" s="3">
        <v>74</v>
      </c>
      <c r="C10" s="3">
        <v>86</v>
      </c>
      <c r="D10" s="3">
        <v>9</v>
      </c>
      <c r="E10" s="3">
        <f>(B10+C10)/2</f>
        <v>80</v>
      </c>
      <c r="F10" s="4" t="s">
        <v>16</v>
      </c>
      <c r="G10" s="5">
        <f>(C10-$E$22)/$E$23</f>
        <v>-1.2167706237424551</v>
      </c>
      <c r="H10" s="6">
        <v>-0.5</v>
      </c>
      <c r="I10" s="6">
        <v>-0.38829999999999998</v>
      </c>
      <c r="J10" s="6">
        <f t="shared" ref="J10:J15" si="0">(I10-H10)*$I$4</f>
        <v>10.611500000000001</v>
      </c>
      <c r="K10" s="7">
        <f>((D10-J10)^2)/J10</f>
        <v>0.24472810158790026</v>
      </c>
      <c r="L10" s="6">
        <f t="shared" ref="L10:L15" si="1">E10*D10</f>
        <v>720</v>
      </c>
      <c r="M10" s="3">
        <f t="shared" ref="M10:M15" si="2">((E10-$E$22)^2)*D10</f>
        <v>2946.763512810001</v>
      </c>
    </row>
    <row r="11" spans="1:13" x14ac:dyDescent="0.2">
      <c r="A11" s="3">
        <v>2</v>
      </c>
      <c r="B11" s="3">
        <v>86</v>
      </c>
      <c r="C11" s="3">
        <v>92</v>
      </c>
      <c r="D11" s="3">
        <v>17</v>
      </c>
      <c r="E11" s="3">
        <f t="shared" ref="E11:E15" si="3">(B11+C11)/2</f>
        <v>89</v>
      </c>
      <c r="F11" s="5">
        <f>(B11-$E$22)/$E$23</f>
        <v>-1.2167706237424551</v>
      </c>
      <c r="G11" s="5">
        <f t="shared" ref="F11:G15" si="4">(C11-$E$22)/$E$23</f>
        <v>-0.61314889336016132</v>
      </c>
      <c r="H11" s="6">
        <v>-0.38829999999999998</v>
      </c>
      <c r="I11" s="6">
        <v>-0.2291</v>
      </c>
      <c r="J11" s="6">
        <f t="shared" si="0"/>
        <v>15.123999999999999</v>
      </c>
      <c r="K11" s="7">
        <f t="shared" ref="K11:K15" si="5">((D11-J11)^2)/J11</f>
        <v>0.23270140174557027</v>
      </c>
      <c r="L11" s="6">
        <f t="shared" si="1"/>
        <v>1513</v>
      </c>
      <c r="M11" s="3">
        <f t="shared" si="2"/>
        <v>1406.1306575300009</v>
      </c>
    </row>
    <row r="12" spans="1:13" x14ac:dyDescent="0.2">
      <c r="A12" s="3">
        <v>3</v>
      </c>
      <c r="B12" s="3">
        <v>92</v>
      </c>
      <c r="C12" s="3">
        <v>98</v>
      </c>
      <c r="D12" s="3">
        <v>22</v>
      </c>
      <c r="E12" s="3">
        <f t="shared" si="3"/>
        <v>95</v>
      </c>
      <c r="F12" s="5">
        <f t="shared" si="4"/>
        <v>-0.61314889336016132</v>
      </c>
      <c r="G12" s="5">
        <f t="shared" si="4"/>
        <v>-9.5271629778675166E-3</v>
      </c>
      <c r="H12" s="6">
        <v>-0.2291</v>
      </c>
      <c r="I12" s="6">
        <v>-4.0000000000000001E-3</v>
      </c>
      <c r="J12" s="6">
        <f t="shared" si="0"/>
        <v>21.384499999999999</v>
      </c>
      <c r="K12" s="7">
        <f t="shared" si="5"/>
        <v>1.7715646847015407E-2</v>
      </c>
      <c r="L12" s="6">
        <f t="shared" si="1"/>
        <v>2090</v>
      </c>
      <c r="M12" s="3">
        <f t="shared" si="2"/>
        <v>210.69769798000041</v>
      </c>
    </row>
    <row r="13" spans="1:13" x14ac:dyDescent="0.2">
      <c r="A13" s="3">
        <v>4</v>
      </c>
      <c r="B13" s="3">
        <v>98</v>
      </c>
      <c r="C13" s="3">
        <v>104</v>
      </c>
      <c r="D13" s="3">
        <v>22</v>
      </c>
      <c r="E13" s="3">
        <f t="shared" si="3"/>
        <v>101</v>
      </c>
      <c r="F13" s="5">
        <f t="shared" si="4"/>
        <v>-9.5271629778675166E-3</v>
      </c>
      <c r="G13" s="5">
        <f t="shared" si="4"/>
        <v>0.59409456740442623</v>
      </c>
      <c r="H13" s="6">
        <v>-4.0000000000000001E-3</v>
      </c>
      <c r="I13" s="6">
        <v>0.22239999999999999</v>
      </c>
      <c r="J13" s="6">
        <f t="shared" si="0"/>
        <v>21.507999999999999</v>
      </c>
      <c r="K13" s="7">
        <f t="shared" si="5"/>
        <v>1.1254602938441551E-2</v>
      </c>
      <c r="L13" s="6">
        <f t="shared" si="1"/>
        <v>2222</v>
      </c>
      <c r="M13" s="3">
        <f t="shared" si="2"/>
        <v>185.69689797999959</v>
      </c>
    </row>
    <row r="14" spans="1:13" x14ac:dyDescent="0.2">
      <c r="A14" s="3">
        <v>5</v>
      </c>
      <c r="B14" s="3">
        <v>104</v>
      </c>
      <c r="C14" s="3">
        <v>110</v>
      </c>
      <c r="D14" s="3">
        <v>14</v>
      </c>
      <c r="E14" s="3">
        <f t="shared" si="3"/>
        <v>107</v>
      </c>
      <c r="F14" s="5">
        <f t="shared" si="4"/>
        <v>0.59409456740442623</v>
      </c>
      <c r="G14" s="5">
        <f t="shared" si="4"/>
        <v>1.1977162977867202</v>
      </c>
      <c r="H14" s="6">
        <v>0.22239999999999999</v>
      </c>
      <c r="I14" s="6">
        <v>0.38490000000000002</v>
      </c>
      <c r="J14" s="6">
        <f t="shared" si="0"/>
        <v>15.437500000000004</v>
      </c>
      <c r="K14" s="7">
        <f t="shared" si="5"/>
        <v>0.13385627530364436</v>
      </c>
      <c r="L14" s="6">
        <f t="shared" si="1"/>
        <v>1498</v>
      </c>
      <c r="M14" s="3">
        <f t="shared" si="2"/>
        <v>1110.2611532599992</v>
      </c>
    </row>
    <row r="15" spans="1:13" x14ac:dyDescent="0.2">
      <c r="A15" s="31">
        <v>6</v>
      </c>
      <c r="B15" s="31">
        <v>110</v>
      </c>
      <c r="C15" s="31">
        <v>122</v>
      </c>
      <c r="D15" s="31">
        <v>11</v>
      </c>
      <c r="E15" s="31">
        <f t="shared" si="3"/>
        <v>116</v>
      </c>
      <c r="F15" s="32">
        <f t="shared" si="4"/>
        <v>1.1977162977867202</v>
      </c>
      <c r="G15" s="33" t="s">
        <v>17</v>
      </c>
      <c r="H15" s="34">
        <v>0.38490000000000002</v>
      </c>
      <c r="I15" s="34">
        <v>0.5</v>
      </c>
      <c r="J15" s="34">
        <f t="shared" si="0"/>
        <v>10.934499999999998</v>
      </c>
      <c r="K15" s="35">
        <f t="shared" si="5"/>
        <v>3.9235904705292867E-4</v>
      </c>
      <c r="L15" s="34">
        <f t="shared" si="1"/>
        <v>1276</v>
      </c>
      <c r="M15" s="31">
        <f t="shared" si="2"/>
        <v>3526.5974489899986</v>
      </c>
    </row>
    <row r="16" spans="1:13" x14ac:dyDescent="0.2">
      <c r="A16" s="36"/>
      <c r="B16" s="36"/>
      <c r="C16" s="36"/>
      <c r="D16" s="36"/>
      <c r="E16" s="36"/>
      <c r="F16" s="37"/>
      <c r="G16" s="37"/>
      <c r="H16" s="38"/>
      <c r="I16" s="38"/>
      <c r="J16" s="38"/>
      <c r="K16" s="38"/>
      <c r="L16" s="38"/>
      <c r="M16" s="38"/>
    </row>
    <row r="17" spans="1:14" x14ac:dyDescent="0.2">
      <c r="A17" s="19"/>
      <c r="B17" s="19"/>
      <c r="C17" s="19"/>
      <c r="D17" s="19"/>
      <c r="E17" s="19"/>
      <c r="F17" s="20"/>
      <c r="G17" s="21"/>
      <c r="H17" s="22"/>
      <c r="I17" s="22"/>
      <c r="J17" s="22"/>
      <c r="K17" s="39" t="s">
        <v>32</v>
      </c>
      <c r="L17" s="40"/>
      <c r="M17" s="41"/>
    </row>
    <row r="18" spans="1:14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7">
        <f>SUM(K10:K17)</f>
        <v>0.64064838746962494</v>
      </c>
      <c r="L18" s="6">
        <f>SUM(L10:L17)</f>
        <v>9319</v>
      </c>
      <c r="M18" s="3">
        <f>SUM(M10:M17)</f>
        <v>9386.1473685499986</v>
      </c>
    </row>
    <row r="20" spans="1:14" x14ac:dyDescent="0.2">
      <c r="B20" s="30" t="s">
        <v>14</v>
      </c>
      <c r="C20" s="30"/>
      <c r="D20" s="30"/>
      <c r="E20" s="30"/>
    </row>
    <row r="22" spans="1:14" x14ac:dyDescent="0.2">
      <c r="B22" s="14" t="s">
        <v>29</v>
      </c>
      <c r="C22">
        <f>L18/I4</f>
        <v>98.094736842105263</v>
      </c>
      <c r="D22" s="2" t="s">
        <v>1</v>
      </c>
      <c r="E22" s="18">
        <v>98.094700000000003</v>
      </c>
      <c r="I22" s="10" t="s">
        <v>15</v>
      </c>
      <c r="J22" s="9">
        <f>K18</f>
        <v>0.64064838746962494</v>
      </c>
    </row>
    <row r="23" spans="1:14" x14ac:dyDescent="0.2">
      <c r="B23" s="17" t="s">
        <v>30</v>
      </c>
      <c r="C23">
        <f>SQRT(M18/I4)</f>
        <v>9.9398969435248539</v>
      </c>
      <c r="D23" s="2" t="s">
        <v>1</v>
      </c>
      <c r="E23" s="15">
        <v>9.94</v>
      </c>
      <c r="I23" s="28" t="s">
        <v>18</v>
      </c>
      <c r="J23" s="28"/>
    </row>
    <row r="29" spans="1:14" x14ac:dyDescent="0.2">
      <c r="C29" s="24" t="s">
        <v>19</v>
      </c>
      <c r="D29" s="24"/>
      <c r="E29" s="24"/>
    </row>
    <row r="32" spans="1:14" ht="12.75" customHeight="1" x14ac:dyDescent="0.2">
      <c r="I32" s="23" t="s">
        <v>28</v>
      </c>
      <c r="J32" s="23"/>
      <c r="K32" s="23"/>
      <c r="L32" s="13"/>
      <c r="M32" s="13"/>
      <c r="N32" s="13"/>
    </row>
    <row r="33" spans="9:14" x14ac:dyDescent="0.2">
      <c r="I33" s="23"/>
      <c r="J33" s="23"/>
      <c r="K33" s="23"/>
      <c r="L33" s="13"/>
      <c r="M33" s="13"/>
      <c r="N33" s="13"/>
    </row>
    <row r="34" spans="9:14" x14ac:dyDescent="0.2">
      <c r="I34" s="23"/>
      <c r="J34" s="23"/>
      <c r="K34" s="23"/>
    </row>
    <row r="35" spans="9:14" x14ac:dyDescent="0.2">
      <c r="I35" s="23"/>
      <c r="J35" s="23"/>
      <c r="K35" s="23"/>
    </row>
    <row r="36" spans="9:14" x14ac:dyDescent="0.2">
      <c r="I36" s="23"/>
      <c r="J36" s="23"/>
      <c r="K36" s="23"/>
    </row>
    <row r="37" spans="9:14" x14ac:dyDescent="0.2">
      <c r="I37" s="23"/>
      <c r="J37" s="23"/>
      <c r="K37" s="23"/>
    </row>
    <row r="38" spans="9:14" x14ac:dyDescent="0.2">
      <c r="I38" s="23"/>
      <c r="J38" s="23"/>
      <c r="K38" s="23"/>
    </row>
    <row r="40" spans="9:14" x14ac:dyDescent="0.2">
      <c r="J40" s="11" t="s">
        <v>27</v>
      </c>
    </row>
    <row r="42" spans="9:14" x14ac:dyDescent="0.2">
      <c r="I42" s="23" t="s">
        <v>22</v>
      </c>
      <c r="J42" s="23"/>
      <c r="K42" s="23"/>
      <c r="L42" s="12"/>
    </row>
    <row r="43" spans="9:14" x14ac:dyDescent="0.2">
      <c r="I43" s="23"/>
      <c r="J43" s="23"/>
      <c r="K43" s="23"/>
    </row>
    <row r="44" spans="9:14" x14ac:dyDescent="0.2">
      <c r="I44" s="23"/>
      <c r="J44" s="23"/>
      <c r="K44" s="23"/>
    </row>
    <row r="45" spans="9:14" x14ac:dyDescent="0.2">
      <c r="I45" s="23"/>
      <c r="J45" s="23"/>
      <c r="K45" s="23"/>
    </row>
    <row r="46" spans="9:14" x14ac:dyDescent="0.2">
      <c r="I46" s="23"/>
      <c r="J46" s="23"/>
      <c r="K46" s="23"/>
    </row>
  </sheetData>
  <mergeCells count="12">
    <mergeCell ref="F1:H1"/>
    <mergeCell ref="F2:H2"/>
    <mergeCell ref="E5:G5"/>
    <mergeCell ref="B20:E20"/>
    <mergeCell ref="K17:M17"/>
    <mergeCell ref="I32:K38"/>
    <mergeCell ref="I42:K46"/>
    <mergeCell ref="C29:E29"/>
    <mergeCell ref="E4:G4"/>
    <mergeCell ref="K4:M6"/>
    <mergeCell ref="A4:C4"/>
    <mergeCell ref="I23:J23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&amp;CСтраница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113205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ДКР5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 Vicodin</dc:creator>
  <cp:lastModifiedBy>Анастасия Лукьяненко</cp:lastModifiedBy>
  <cp:revision>2</cp:revision>
  <dcterms:created xsi:type="dcterms:W3CDTF">2017-04-25T08:35:51Z</dcterms:created>
  <dcterms:modified xsi:type="dcterms:W3CDTF">2017-05-09T19:08:39Z</dcterms:modified>
</cp:coreProperties>
</file>