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Дисперсійний аналіз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" i="1" l="1"/>
  <c r="I52" i="1"/>
  <c r="I50" i="1"/>
  <c r="I48" i="1"/>
  <c r="N34" i="1"/>
  <c r="I46" i="1"/>
  <c r="I44" i="1"/>
  <c r="M13" i="1"/>
  <c r="M11" i="1"/>
  <c r="M10" i="1"/>
  <c r="M9" i="1"/>
  <c r="M8" i="1"/>
  <c r="M7" i="1"/>
  <c r="G18" i="1"/>
  <c r="H18" i="1"/>
  <c r="I18" i="1"/>
  <c r="J18" i="1"/>
  <c r="F18" i="1"/>
  <c r="L18" i="1" l="1"/>
  <c r="K23" i="1" l="1"/>
  <c r="L23" i="1" s="1"/>
  <c r="I23" i="1"/>
  <c r="J23" i="1" s="1"/>
  <c r="G29" i="1"/>
  <c r="H29" i="1" s="1"/>
  <c r="G25" i="1"/>
  <c r="H25" i="1" s="1"/>
  <c r="E23" i="1"/>
  <c r="F23" i="1" s="1"/>
  <c r="E26" i="1"/>
  <c r="F26" i="1" s="1"/>
  <c r="K22" i="1"/>
  <c r="I22" i="1"/>
  <c r="G32" i="1"/>
  <c r="H32" i="1" s="1"/>
  <c r="G28" i="1"/>
  <c r="H28" i="1" s="1"/>
  <c r="G24" i="1"/>
  <c r="H24" i="1" s="1"/>
  <c r="E25" i="1"/>
  <c r="F25" i="1" s="1"/>
  <c r="G30" i="1"/>
  <c r="H30" i="1" s="1"/>
  <c r="G22" i="1"/>
  <c r="E22" i="1"/>
  <c r="I25" i="1"/>
  <c r="J25" i="1" s="1"/>
  <c r="G31" i="1"/>
  <c r="H31" i="1" s="1"/>
  <c r="G27" i="1"/>
  <c r="H27" i="1" s="1"/>
  <c r="G23" i="1"/>
  <c r="H23" i="1" s="1"/>
  <c r="E24" i="1"/>
  <c r="F24" i="1" s="1"/>
  <c r="C23" i="1"/>
  <c r="D23" i="1" s="1"/>
  <c r="I24" i="1"/>
  <c r="J24" i="1" s="1"/>
  <c r="G26" i="1"/>
  <c r="H26" i="1" s="1"/>
  <c r="E27" i="1"/>
  <c r="F27" i="1" s="1"/>
  <c r="C22" i="1"/>
  <c r="C35" i="1" l="1"/>
  <c r="D22" i="1"/>
  <c r="D34" i="1" s="1"/>
  <c r="I35" i="1"/>
  <c r="I36" i="1" s="1"/>
  <c r="J22" i="1"/>
  <c r="J34" i="1" s="1"/>
  <c r="E35" i="1"/>
  <c r="E36" i="1" s="1"/>
  <c r="F22" i="1"/>
  <c r="F34" i="1" s="1"/>
  <c r="K35" i="1"/>
  <c r="K36" i="1" s="1"/>
  <c r="L22" i="1"/>
  <c r="L34" i="1" s="1"/>
  <c r="H22" i="1"/>
  <c r="H34" i="1" s="1"/>
  <c r="G35" i="1"/>
  <c r="G36" i="1" s="1"/>
  <c r="C36" i="1" l="1"/>
  <c r="N35" i="1"/>
  <c r="N36" i="1" s="1"/>
</calcChain>
</file>

<file path=xl/sharedStrings.xml><?xml version="1.0" encoding="utf-8"?>
<sst xmlns="http://schemas.openxmlformats.org/spreadsheetml/2006/main" count="132" uniqueCount="37">
  <si>
    <t>ДКР 6</t>
  </si>
  <si>
    <t>Лук'яненко Анастасії, КМ-51</t>
  </si>
  <si>
    <t>Варіант 2</t>
  </si>
  <si>
    <t>i</t>
  </si>
  <si>
    <t>F1</t>
  </si>
  <si>
    <t>F2</t>
  </si>
  <si>
    <t>F3</t>
  </si>
  <si>
    <t>F4</t>
  </si>
  <si>
    <t>F5</t>
  </si>
  <si>
    <t>-</t>
  </si>
  <si>
    <t>С =</t>
  </si>
  <si>
    <r>
      <t>Y</t>
    </r>
    <r>
      <rPr>
        <b/>
        <sz val="10"/>
        <color theme="1"/>
        <rFont val="Calibri"/>
        <family val="2"/>
        <charset val="204"/>
        <scheme val="minor"/>
      </rPr>
      <t>i</t>
    </r>
    <r>
      <rPr>
        <b/>
        <sz val="8"/>
        <color theme="1"/>
        <rFont val="Calibri"/>
        <family val="2"/>
        <charset val="204"/>
        <scheme val="minor"/>
      </rPr>
      <t>1</t>
    </r>
  </si>
  <si>
    <r>
      <t>(Y</t>
    </r>
    <r>
      <rPr>
        <b/>
        <sz val="10"/>
        <color theme="1"/>
        <rFont val="Calibri"/>
        <family val="2"/>
        <charset val="204"/>
        <scheme val="minor"/>
      </rPr>
      <t>i</t>
    </r>
    <r>
      <rPr>
        <b/>
        <sz val="8"/>
        <color theme="1"/>
        <rFont val="Calibri"/>
        <family val="2"/>
        <charset val="204"/>
        <scheme val="minor"/>
      </rPr>
      <t>1</t>
    </r>
    <r>
      <rPr>
        <b/>
        <sz val="11"/>
        <color theme="1"/>
        <rFont val="Calibri"/>
        <family val="2"/>
        <charset val="204"/>
        <scheme val="minor"/>
      </rPr>
      <t>)^2</t>
    </r>
  </si>
  <si>
    <r>
      <t>Y</t>
    </r>
    <r>
      <rPr>
        <b/>
        <sz val="10"/>
        <color theme="1"/>
        <rFont val="Calibri"/>
        <family val="2"/>
        <charset val="204"/>
        <scheme val="minor"/>
      </rPr>
      <t>i</t>
    </r>
    <r>
      <rPr>
        <b/>
        <sz val="8"/>
        <color theme="1"/>
        <rFont val="Calibri"/>
        <family val="2"/>
        <charset val="204"/>
        <scheme val="minor"/>
      </rPr>
      <t>2</t>
    </r>
  </si>
  <si>
    <r>
      <t>(Y</t>
    </r>
    <r>
      <rPr>
        <b/>
        <sz val="9"/>
        <color theme="1"/>
        <rFont val="Calibri"/>
        <family val="2"/>
        <charset val="204"/>
        <scheme val="minor"/>
      </rPr>
      <t>i</t>
    </r>
    <r>
      <rPr>
        <b/>
        <sz val="8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)^2</t>
    </r>
  </si>
  <si>
    <r>
      <t>Y</t>
    </r>
    <r>
      <rPr>
        <b/>
        <sz val="10"/>
        <color theme="1"/>
        <rFont val="Calibri"/>
        <family val="2"/>
        <charset val="204"/>
        <scheme val="minor"/>
      </rPr>
      <t>i</t>
    </r>
    <r>
      <rPr>
        <b/>
        <sz val="8"/>
        <color theme="1"/>
        <rFont val="Calibri"/>
        <family val="2"/>
        <charset val="204"/>
        <scheme val="minor"/>
      </rPr>
      <t>3</t>
    </r>
  </si>
  <si>
    <r>
      <t>(Y</t>
    </r>
    <r>
      <rPr>
        <b/>
        <sz val="9"/>
        <color theme="1"/>
        <rFont val="Calibri"/>
        <family val="2"/>
        <charset val="204"/>
        <scheme val="minor"/>
      </rPr>
      <t>i</t>
    </r>
    <r>
      <rPr>
        <b/>
        <sz val="8"/>
        <color theme="1"/>
        <rFont val="Calibri"/>
        <family val="2"/>
        <charset val="204"/>
        <scheme val="minor"/>
      </rPr>
      <t>3</t>
    </r>
    <r>
      <rPr>
        <b/>
        <sz val="11"/>
        <color theme="1"/>
        <rFont val="Calibri"/>
        <family val="2"/>
        <charset val="204"/>
        <scheme val="minor"/>
      </rPr>
      <t>)^2</t>
    </r>
  </si>
  <si>
    <r>
      <t>Y</t>
    </r>
    <r>
      <rPr>
        <b/>
        <sz val="10"/>
        <color theme="1"/>
        <rFont val="Calibri"/>
        <family val="2"/>
        <charset val="204"/>
        <scheme val="minor"/>
      </rPr>
      <t>i</t>
    </r>
    <r>
      <rPr>
        <b/>
        <sz val="8"/>
        <color theme="1"/>
        <rFont val="Calibri"/>
        <family val="2"/>
        <charset val="204"/>
        <scheme val="minor"/>
      </rPr>
      <t>4</t>
    </r>
  </si>
  <si>
    <r>
      <t>(Y</t>
    </r>
    <r>
      <rPr>
        <b/>
        <sz val="9"/>
        <color theme="1"/>
        <rFont val="Calibri"/>
        <family val="2"/>
        <charset val="204"/>
        <scheme val="minor"/>
      </rPr>
      <t>i</t>
    </r>
    <r>
      <rPr>
        <b/>
        <sz val="8"/>
        <color theme="1"/>
        <rFont val="Calibri"/>
        <family val="2"/>
        <charset val="204"/>
        <scheme val="minor"/>
      </rPr>
      <t>4</t>
    </r>
    <r>
      <rPr>
        <b/>
        <sz val="11"/>
        <color theme="1"/>
        <rFont val="Calibri"/>
        <family val="2"/>
        <charset val="204"/>
        <scheme val="minor"/>
      </rPr>
      <t>)^2</t>
    </r>
  </si>
  <si>
    <r>
      <t>Y</t>
    </r>
    <r>
      <rPr>
        <b/>
        <sz val="10"/>
        <color theme="1"/>
        <rFont val="Calibri"/>
        <family val="2"/>
        <charset val="204"/>
        <scheme val="minor"/>
      </rPr>
      <t>i</t>
    </r>
    <r>
      <rPr>
        <b/>
        <sz val="8"/>
        <color theme="1"/>
        <rFont val="Calibri"/>
        <family val="2"/>
        <charset val="204"/>
        <scheme val="minor"/>
      </rPr>
      <t>5</t>
    </r>
  </si>
  <si>
    <r>
      <t>(Y</t>
    </r>
    <r>
      <rPr>
        <b/>
        <sz val="9"/>
        <color theme="1"/>
        <rFont val="Calibri"/>
        <family val="2"/>
        <charset val="204"/>
        <scheme val="minor"/>
      </rPr>
      <t>i</t>
    </r>
    <r>
      <rPr>
        <b/>
        <sz val="8"/>
        <color theme="1"/>
        <rFont val="Calibri"/>
        <family val="2"/>
        <charset val="204"/>
        <scheme val="minor"/>
      </rPr>
      <t>5</t>
    </r>
    <r>
      <rPr>
        <b/>
        <sz val="11"/>
        <color theme="1"/>
        <rFont val="Calibri"/>
        <family val="2"/>
        <charset val="204"/>
        <scheme val="minor"/>
      </rPr>
      <t>)^2</t>
    </r>
  </si>
  <si>
    <r>
      <t>Q</t>
    </r>
    <r>
      <rPr>
        <b/>
        <i/>
        <sz val="8"/>
        <color theme="1"/>
        <rFont val="Calibri"/>
        <family val="2"/>
        <charset val="204"/>
        <scheme val="minor"/>
      </rPr>
      <t>j</t>
    </r>
  </si>
  <si>
    <r>
      <t>T</t>
    </r>
    <r>
      <rPr>
        <b/>
        <i/>
        <sz val="8"/>
        <color theme="1"/>
        <rFont val="Calibri"/>
        <family val="2"/>
        <charset val="204"/>
        <scheme val="minor"/>
      </rPr>
      <t>j</t>
    </r>
  </si>
  <si>
    <r>
      <t>(T</t>
    </r>
    <r>
      <rPr>
        <b/>
        <i/>
        <sz val="8"/>
        <color theme="1"/>
        <rFont val="Calibri"/>
        <family val="2"/>
        <charset val="204"/>
        <scheme val="minor"/>
      </rPr>
      <t>j</t>
    </r>
    <r>
      <rPr>
        <b/>
        <i/>
        <sz val="11"/>
        <color theme="1"/>
        <rFont val="Calibri"/>
        <family val="2"/>
        <charset val="204"/>
        <scheme val="minor"/>
      </rPr>
      <t>)^2</t>
    </r>
  </si>
  <si>
    <r>
      <t>∑T</t>
    </r>
    <r>
      <rPr>
        <b/>
        <i/>
        <sz val="8"/>
        <color theme="1"/>
        <rFont val="Calibri"/>
        <family val="2"/>
        <charset val="204"/>
        <scheme val="minor"/>
      </rPr>
      <t xml:space="preserve">j </t>
    </r>
    <r>
      <rPr>
        <b/>
        <i/>
        <sz val="11"/>
        <color theme="1"/>
        <rFont val="Calibri"/>
        <family val="2"/>
        <charset val="204"/>
        <scheme val="minor"/>
      </rPr>
      <t>=</t>
    </r>
  </si>
  <si>
    <r>
      <t>(∑T</t>
    </r>
    <r>
      <rPr>
        <b/>
        <sz val="8"/>
        <color theme="1"/>
        <rFont val="Calibri"/>
        <family val="2"/>
        <charset val="204"/>
        <scheme val="minor"/>
      </rPr>
      <t>j</t>
    </r>
    <r>
      <rPr>
        <b/>
        <sz val="11"/>
        <color theme="1"/>
        <rFont val="Calibri"/>
        <family val="2"/>
        <charset val="204"/>
        <scheme val="minor"/>
      </rPr>
      <t>)^2 =</t>
    </r>
  </si>
  <si>
    <t>n1</t>
  </si>
  <si>
    <t>n2</t>
  </si>
  <si>
    <t>n3</t>
  </si>
  <si>
    <t>n5</t>
  </si>
  <si>
    <t>n4</t>
  </si>
  <si>
    <t>N =</t>
  </si>
  <si>
    <t>m =</t>
  </si>
  <si>
    <t>∑Qj =</t>
  </si>
  <si>
    <t>k1 = m - 1 = 4</t>
  </si>
  <si>
    <t>k2 = N - m = 20</t>
  </si>
  <si>
    <t>Гіпотезу про однаковість вмісту Ig A відкидаємо. Вміст імуноглобуліну у різних вікових груп значно відрізняється.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</si>
</sst>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i/>
      <sz val="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38100</xdr:colOff>
      <xdr:row>4</xdr:row>
      <xdr:rowOff>19050</xdr:rowOff>
    </xdr:from>
    <xdr:ext cx="5677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6743700" y="781050"/>
              <a:ext cx="567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=0.01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6743700" y="781050"/>
              <a:ext cx="567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=0.01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209550</xdr:colOff>
      <xdr:row>17</xdr:row>
      <xdr:rowOff>0</xdr:rowOff>
    </xdr:from>
    <xdr:ext cx="243464" cy="184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819150" y="3238500"/>
              <a:ext cx="243464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RU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acc>
                      </m:e>
                      <m:sub>
                        <m:r>
                          <a:rPr lang="uk-UA" sz="1100" b="1" i="1">
                            <a:latin typeface="Cambria Math" panose="02040503050406030204" pitchFamily="18" charset="0"/>
                          </a:rPr>
                          <m:t>гр.</m:t>
                        </m:r>
                      </m:sub>
                    </m:sSub>
                  </m:oMath>
                </m:oMathPara>
              </a14:m>
              <a:endParaRPr lang="ru-RU" sz="1100" b="1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819150" y="3238500"/>
              <a:ext cx="243464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ru-RU" sz="1100" b="1" i="0">
                  <a:latin typeface="Cambria Math" panose="02040503050406030204" pitchFamily="18" charset="0"/>
                </a:rPr>
                <a:t> ̅_(</a:t>
              </a:r>
              <a:r>
                <a:rPr lang="uk-UA" sz="1100" b="1" i="0">
                  <a:latin typeface="Cambria Math" panose="02040503050406030204" pitchFamily="18" charset="0"/>
                </a:rPr>
                <a:t>гр.</a:t>
              </a:r>
              <a:r>
                <a:rPr lang="ru-RU" sz="1100" b="1" i="0">
                  <a:latin typeface="Cambria Math" panose="02040503050406030204" pitchFamily="18" charset="0"/>
                </a:rPr>
                <a:t>)</a:t>
              </a:r>
              <a:endParaRPr lang="ru-RU" sz="1100" b="1"/>
            </a:p>
          </xdr:txBody>
        </xdr:sp>
      </mc:Fallback>
    </mc:AlternateContent>
    <xdr:clientData/>
  </xdr:oneCellAnchor>
  <xdr:oneCellAnchor>
    <xdr:from>
      <xdr:col>1</xdr:col>
      <xdr:colOff>533400</xdr:colOff>
      <xdr:row>39</xdr:row>
      <xdr:rowOff>171450</xdr:rowOff>
    </xdr:from>
    <xdr:ext cx="7217297" cy="3784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143000" y="7600950"/>
              <a:ext cx="7217297" cy="378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1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1" i="1">
                          <a:latin typeface="Cambria Math" panose="02040503050406030204" pitchFamily="18" charset="0"/>
                        </a:rPr>
                        <m:t>𝑺</m:t>
                      </m:r>
                    </m:e>
                    <m:sub>
                      <m:r>
                        <a:rPr lang="ru-RU" sz="1400" b="1" i="1">
                          <a:latin typeface="Cambria Math" panose="02040503050406030204" pitchFamily="18" charset="0"/>
                        </a:rPr>
                        <m:t>ф</m:t>
                      </m:r>
                    </m:sub>
                  </m:sSub>
                  <m:r>
                    <a:rPr lang="ru-RU" sz="1400" b="1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ru-RU" sz="14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Sup>
                        <m:sSubSupPr>
                          <m:ctrlPr>
                            <a:rPr lang="ru-RU" sz="14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sz="1400" b="1" i="1">
                              <a:latin typeface="Cambria Math" panose="02040503050406030204" pitchFamily="18" charset="0"/>
                            </a:rPr>
                            <m:t>𝑻</m:t>
                          </m:r>
                        </m:e>
                        <m:sub>
                          <m:r>
                            <a:rPr lang="en-US" sz="1400" b="1" i="1"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  <m:sup>
                          <m:r>
                            <a:rPr lang="en-US" sz="14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num>
                    <m:den>
                      <m:sSub>
                        <m:sSubPr>
                          <m:ctrlPr>
                            <a:rPr lang="ru-RU" sz="1400" b="1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400" b="1" i="1">
                              <a:latin typeface="Cambria Math" panose="02040503050406030204" pitchFamily="18" charset="0"/>
                            </a:rPr>
                            <m:t>𝒏</m:t>
                          </m:r>
                        </m:e>
                        <m:sub>
                          <m:r>
                            <a:rPr lang="en-US" sz="1400" b="1" i="1"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den>
                  </m:f>
                  <m:r>
                    <a:rPr lang="ru-RU" sz="1400" b="1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400" b="1" i="1">
                      <a:latin typeface="Cambria Math" panose="02040503050406030204" pitchFamily="18" charset="0"/>
                    </a:rPr>
                    <m:t> </m:t>
                  </m:r>
                  <m:f>
                    <m:fPr>
                      <m:ctrlPr>
                        <a:rPr lang="ru-RU" sz="14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sSubSup>
                        <m:sSubSupPr>
                          <m:ctrlPr>
                            <a:rPr lang="ru-RU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𝑻</m:t>
                          </m:r>
                        </m:e>
                        <m:sub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sub>
                        <m:sup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𝟐</m:t>
                          </m:r>
                        </m:sup>
                      </m:sSubSup>
                    </m:num>
                    <m:den>
                      <m:sSub>
                        <m:sSubPr>
                          <m:ctrlPr>
                            <a:rPr lang="ru-RU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𝒏</m:t>
                          </m:r>
                        </m:e>
                        <m:sub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sub>
                      </m:sSub>
                    </m:den>
                  </m:f>
                  <m:r>
                    <a:rPr lang="en-US" sz="14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400" b="1" i="1">
                      <a:latin typeface="Cambria Math" panose="02040503050406030204" pitchFamily="18" charset="0"/>
                    </a:rPr>
                    <m:t>+ …+ </m:t>
                  </m:r>
                  <m:f>
                    <m:fPr>
                      <m:ctrlPr>
                        <a:rPr lang="ru-RU" sz="14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sSubSup>
                        <m:sSubSupPr>
                          <m:ctrlPr>
                            <a:rPr lang="ru-RU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𝑻</m:t>
                          </m:r>
                        </m:e>
                        <m:sub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𝒎</m:t>
                          </m:r>
                        </m:sub>
                        <m:sup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𝟐</m:t>
                          </m:r>
                        </m:sup>
                      </m:sSubSup>
                    </m:num>
                    <m:den>
                      <m:sSub>
                        <m:sSubPr>
                          <m:ctrlPr>
                            <a:rPr lang="ru-RU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𝒏</m:t>
                          </m:r>
                        </m:e>
                        <m:sub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𝒎</m:t>
                          </m:r>
                        </m:sub>
                      </m:sSub>
                    </m:den>
                  </m:f>
                  <m:r>
                    <a:rPr lang="en-US" sz="14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− </m:t>
                  </m:r>
                  <m:f>
                    <m:fPr>
                      <m:ctrlP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n-US" sz="14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nary>
                                <m:naryPr>
                                  <m:chr m:val="∑"/>
                                  <m:subHide m:val="on"/>
                                  <m:supHide m:val="on"/>
                                  <m:ctrlPr>
                                    <a:rPr lang="en-US" sz="1400" b="1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naryPr>
                                <m:sub/>
                                <m:sup/>
                                <m:e>
                                  <m:r>
                                    <a:rPr lang="en-US" sz="1400" b="1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𝑻</m:t>
                                  </m:r>
                                </m:e>
                              </m:nary>
                              <m:r>
                                <a:rPr lang="en-US" sz="14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𝒋</m:t>
                              </m:r>
                            </m:e>
                          </m:d>
                        </m:e>
                        <m:sup>
                          <m:r>
                            <a:rPr lang="en-US" sz="14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sup>
                      </m:sSup>
                    </m:num>
                    <m:den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𝑵</m:t>
                      </m:r>
                    </m:den>
                  </m:f>
                  <m:r>
                    <a:rPr lang="en-US" sz="1400" b="1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f>
                    <m:fPr>
                      <m:ctrlP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𝟓𝟑</m:t>
                      </m:r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𝟔𝟖𝟖𝟗𝟑</m:t>
                      </m:r>
                    </m:num>
                    <m:den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den>
                  </m:f>
                  <m:r>
                    <a:rPr lang="en-US" sz="14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f>
                    <m:fPr>
                      <m:ctrlP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𝟏𝟔𝟖</m:t>
                      </m:r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𝟓𝟐𝟕𝟔</m:t>
                      </m:r>
                    </m:num>
                    <m:den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𝟔</m:t>
                      </m:r>
                    </m:den>
                  </m:f>
                  <m:r>
                    <a:rPr lang="en-US" sz="14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f>
                    <m:fPr>
                      <m:ctrlP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𝟖𝟗</m:t>
                      </m:r>
                    </m:num>
                    <m:den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𝟏𝟏</m:t>
                      </m:r>
                    </m:den>
                  </m:f>
                  <m:r>
                    <a:rPr lang="en-US" sz="14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f>
                    <m:fPr>
                      <m:ctrlP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𝟖𝟕</m:t>
                      </m:r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𝟑𝟑𝟕𝟓𝟐</m:t>
                      </m:r>
                    </m:num>
                    <m:den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𝟒</m:t>
                      </m:r>
                    </m:den>
                  </m:f>
                  <m:r>
                    <a:rPr lang="en-US" sz="14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f>
                    <m:fPr>
                      <m:ctrlP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𝟒𝟒</m:t>
                      </m:r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𝟓𝟐𝟓𝟐𝟗</m:t>
                      </m:r>
                    </m:num>
                    <m:den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den>
                  </m:f>
                  <m:r>
                    <a:rPr lang="en-US" sz="14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− </m:t>
                  </m:r>
                  <m:f>
                    <m:fPr>
                      <m:ctrlP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𝟔</m:t>
                      </m:r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𝟕𝟏𝟐𝟖𝟏</m:t>
                      </m:r>
                    </m:num>
                    <m:den>
                      <m:r>
                        <a:rPr lang="en-US" sz="14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𝟐𝟓</m:t>
                      </m:r>
                    </m:den>
                  </m:f>
                </m:oMath>
              </a14:m>
              <a:r>
                <a:rPr lang="en-US" sz="1400" b="1"/>
                <a:t> </a:t>
              </a:r>
              <a:endParaRPr lang="ru-RU" sz="1400" b="1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143000" y="7600950"/>
              <a:ext cx="7217297" cy="378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latin typeface="Cambria Math" panose="02040503050406030204" pitchFamily="18" charset="0"/>
                </a:rPr>
                <a:t>𝑺</a:t>
              </a:r>
              <a:r>
                <a:rPr lang="ru-RU" sz="1400" b="1" i="0">
                  <a:latin typeface="Cambria Math" panose="02040503050406030204" pitchFamily="18" charset="0"/>
                </a:rPr>
                <a:t>_ф=  (</a:t>
              </a:r>
              <a:r>
                <a:rPr lang="en-US" sz="1400" b="1" i="0">
                  <a:latin typeface="Cambria Math" panose="02040503050406030204" pitchFamily="18" charset="0"/>
                </a:rPr>
                <a:t>𝑻</a:t>
              </a:r>
              <a:r>
                <a:rPr lang="ru-RU" sz="1400" b="1" i="0">
                  <a:latin typeface="Cambria Math" panose="02040503050406030204" pitchFamily="18" charset="0"/>
                </a:rPr>
                <a:t>_</a:t>
              </a:r>
              <a:r>
                <a:rPr lang="en-US" sz="1400" b="1" i="0">
                  <a:latin typeface="Cambria Math" panose="02040503050406030204" pitchFamily="18" charset="0"/>
                </a:rPr>
                <a:t>𝟏</a:t>
              </a:r>
              <a:r>
                <a:rPr lang="ru-RU" sz="1400" b="1" i="0">
                  <a:latin typeface="Cambria Math" panose="02040503050406030204" pitchFamily="18" charset="0"/>
                </a:rPr>
                <a:t>^</a:t>
              </a:r>
              <a:r>
                <a:rPr lang="en-US" sz="1400" b="1" i="0">
                  <a:latin typeface="Cambria Math" panose="02040503050406030204" pitchFamily="18" charset="0"/>
                </a:rPr>
                <a:t>𝟐</a:t>
              </a:r>
              <a:r>
                <a:rPr lang="ru-RU" sz="1400" b="1" i="0">
                  <a:latin typeface="Cambria Math" panose="02040503050406030204" pitchFamily="18" charset="0"/>
                </a:rPr>
                <a:t>)/</a:t>
              </a:r>
              <a:r>
                <a:rPr lang="en-US" sz="1400" b="1" i="0">
                  <a:latin typeface="Cambria Math" panose="02040503050406030204" pitchFamily="18" charset="0"/>
                </a:rPr>
                <a:t>𝒏</a:t>
              </a:r>
              <a:r>
                <a:rPr lang="ru-RU" sz="1400" b="1" i="0">
                  <a:latin typeface="Cambria Math" panose="02040503050406030204" pitchFamily="18" charset="0"/>
                </a:rPr>
                <a:t>_</a:t>
              </a:r>
              <a:r>
                <a:rPr lang="en-US" sz="1400" b="1" i="0">
                  <a:latin typeface="Cambria Math" panose="02040503050406030204" pitchFamily="18" charset="0"/>
                </a:rPr>
                <a:t>𝟏</a:t>
              </a:r>
              <a:r>
                <a:rPr lang="ru-RU" sz="1400" b="1" i="0">
                  <a:latin typeface="Cambria Math" panose="02040503050406030204" pitchFamily="18" charset="0"/>
                </a:rPr>
                <a:t> +</a:t>
              </a:r>
              <a:r>
                <a:rPr lang="en-US" sz="1400" b="1" i="0">
                  <a:latin typeface="Cambria Math" panose="02040503050406030204" pitchFamily="18" charset="0"/>
                </a:rPr>
                <a:t> 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𝑻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^𝟐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𝒏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400" b="1" i="0">
                  <a:latin typeface="Cambria Math" panose="02040503050406030204" pitchFamily="18" charset="0"/>
                </a:rPr>
                <a:t>+ …+ 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𝑻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𝒎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^𝟐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𝒏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𝒎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−  (∑▒𝑻 𝒋)^𝟐/𝑵=  (𝟓𝟑.𝟔𝟖𝟖𝟗𝟑)/𝟐+  (𝟏𝟔𝟖.𝟓𝟐𝟕𝟔)/𝟔+  (𝟐.𝟖𝟗)/𝟏𝟏+(𝟖𝟕.𝟑𝟑𝟕𝟓𝟐)/𝟒+  (𝟒𝟒.𝟓𝟐𝟓𝟐𝟗)/𝟐  −  (𝟔.𝟕𝟏𝟐𝟖𝟏)/𝟐𝟓</a:t>
              </a:r>
              <a:r>
                <a:rPr lang="en-US" sz="1400" b="1"/>
                <a:t> </a:t>
              </a:r>
              <a:endParaRPr lang="ru-RU" sz="1400" b="1"/>
            </a:p>
          </xdr:txBody>
        </xdr:sp>
      </mc:Fallback>
    </mc:AlternateContent>
    <xdr:clientData/>
  </xdr:oneCellAnchor>
  <xdr:oneCellAnchor>
    <xdr:from>
      <xdr:col>7</xdr:col>
      <xdr:colOff>180975</xdr:colOff>
      <xdr:row>42</xdr:row>
      <xdr:rowOff>180975</xdr:rowOff>
    </xdr:from>
    <xdr:ext cx="332848" cy="1847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4572000" y="8181975"/>
              <a:ext cx="332848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𝑺</m:t>
                        </m:r>
                      </m:e>
                      <m:sub>
                        <m:r>
                          <a:rPr lang="ru-RU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ф</m:t>
                        </m:r>
                      </m:sub>
                    </m:sSub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 b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4572000" y="8181975"/>
              <a:ext cx="332848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𝑺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_ф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n-US" sz="1100" b="1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533400</xdr:colOff>
      <xdr:row>42</xdr:row>
      <xdr:rowOff>85725</xdr:rowOff>
    </xdr:from>
    <xdr:ext cx="1040478" cy="4129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1143000" y="8086725"/>
              <a:ext cx="1040478" cy="4129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𝑺</m:t>
                        </m:r>
                      </m:e>
                      <m:sub>
                        <m:r>
                          <a:rPr lang="ru-RU" sz="1400" b="1" i="1">
                            <a:latin typeface="Cambria Math" panose="02040503050406030204" pitchFamily="18" charset="0"/>
                          </a:rPr>
                          <m:t>ф</m:t>
                        </m:r>
                      </m:sub>
                      <m:sup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  <m:r>
                      <a:rPr lang="ru-RU" sz="1400" b="1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ru-RU" sz="1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4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𝑺</m:t>
                            </m:r>
                          </m:e>
                          <m:sub>
                            <m:r>
                              <a:rPr lang="ru-RU" sz="1400" b="1" i="1">
                                <a:latin typeface="Cambria Math" panose="02040503050406030204" pitchFamily="18" charset="0"/>
                              </a:rPr>
                              <m:t>ф</m:t>
                            </m:r>
                          </m:sub>
                        </m:sSub>
                      </m:num>
                      <m:den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𝒎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𝟏</m:t>
                        </m:r>
                      </m:den>
                    </m:f>
                  </m:oMath>
                </m:oMathPara>
              </a14:m>
              <a:endParaRPr lang="ru-RU" sz="1400" b="1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1143000" y="8086725"/>
              <a:ext cx="1040478" cy="4129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latin typeface="Cambria Math" panose="02040503050406030204" pitchFamily="18" charset="0"/>
                </a:rPr>
                <a:t>𝑺</a:t>
              </a:r>
              <a:r>
                <a:rPr lang="ru-RU" sz="1400" b="1" i="0">
                  <a:latin typeface="Cambria Math" panose="02040503050406030204" pitchFamily="18" charset="0"/>
                </a:rPr>
                <a:t>_ф^</a:t>
              </a:r>
              <a:r>
                <a:rPr lang="en-US" sz="1400" b="1" i="0">
                  <a:latin typeface="Cambria Math" panose="02040503050406030204" pitchFamily="18" charset="0"/>
                </a:rPr>
                <a:t>𝟐</a:t>
              </a:r>
              <a:r>
                <a:rPr lang="ru-RU" sz="1400" b="1" i="0">
                  <a:latin typeface="Cambria Math" panose="02040503050406030204" pitchFamily="18" charset="0"/>
                </a:rPr>
                <a:t>=  </a:t>
              </a:r>
              <a:r>
                <a:rPr lang="en-US" sz="1400" b="1" i="0">
                  <a:latin typeface="Cambria Math" panose="02040503050406030204" pitchFamily="18" charset="0"/>
                </a:rPr>
                <a:t>𝑺</a:t>
              </a:r>
              <a:r>
                <a:rPr lang="ru-RU" sz="1400" b="1" i="0">
                  <a:latin typeface="Cambria Math" panose="02040503050406030204" pitchFamily="18" charset="0"/>
                </a:rPr>
                <a:t>_ф/(</a:t>
              </a:r>
              <a:r>
                <a:rPr lang="en-US" sz="1400" b="1" i="0">
                  <a:latin typeface="Cambria Math" panose="02040503050406030204" pitchFamily="18" charset="0"/>
                </a:rPr>
                <a:t>𝒎 −𝟏</a:t>
              </a:r>
              <a:r>
                <a:rPr lang="ru-RU" sz="1400" b="1" i="0">
                  <a:latin typeface="Cambria Math" panose="02040503050406030204" pitchFamily="18" charset="0"/>
                </a:rPr>
                <a:t>)</a:t>
              </a:r>
              <a:endParaRPr lang="ru-RU" sz="1400" b="1"/>
            </a:p>
          </xdr:txBody>
        </xdr:sp>
      </mc:Fallback>
    </mc:AlternateContent>
    <xdr:clientData/>
  </xdr:oneCellAnchor>
  <xdr:oneCellAnchor>
    <xdr:from>
      <xdr:col>7</xdr:col>
      <xdr:colOff>180975</xdr:colOff>
      <xdr:row>44</xdr:row>
      <xdr:rowOff>180975</xdr:rowOff>
    </xdr:from>
    <xdr:ext cx="332847" cy="2044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4572000" y="8562975"/>
              <a:ext cx="332847" cy="2044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𝑺</m:t>
                        </m:r>
                      </m:e>
                      <m:sub>
                        <m:r>
                          <a:rPr lang="ru-RU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ф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𝟐</m:t>
                        </m:r>
                      </m:sup>
                    </m:sSubSup>
                    <m:r>
                      <a:rPr lang="ru-RU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4572000" y="8562975"/>
              <a:ext cx="332847" cy="2044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𝑺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_ф^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𝟐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561975</xdr:colOff>
      <xdr:row>45</xdr:row>
      <xdr:rowOff>57150</xdr:rowOff>
    </xdr:from>
    <xdr:ext cx="1987532" cy="5450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1171575" y="8629650"/>
              <a:ext cx="1987532" cy="545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𝑺</m:t>
                        </m:r>
                      </m:e>
                      <m:sub>
                        <m:r>
                          <a:rPr lang="ru-RU" sz="1400" b="1" i="1">
                            <a:latin typeface="Cambria Math" panose="02040503050406030204" pitchFamily="18" charset="0"/>
                          </a:rPr>
                          <m:t>заг.</m:t>
                        </m:r>
                      </m:sub>
                    </m:sSub>
                    <m:r>
                      <a:rPr lang="uk-UA" sz="1400" b="1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uk-UA" sz="1400" b="1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uk-UA" sz="14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𝑸</m:t>
                            </m:r>
                          </m:e>
                          <m:sub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𝒋</m:t>
                            </m:r>
                          </m:sub>
                        </m:sSub>
                      </m:e>
                    </m:nary>
                    <m:r>
                      <a:rPr lang="uk-UA" sz="1400" b="1" i="1">
                        <a:latin typeface="Cambria Math" panose="02040503050406030204" pitchFamily="18" charset="0"/>
                      </a:rPr>
                      <m:t> − </m:t>
                    </m:r>
                    <m:f>
                      <m:fPr>
                        <m:ctrlP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sz="14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r>
                                      <a:rPr lang="en-US" sz="14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𝑻</m:t>
                                    </m:r>
                                  </m:e>
                                </m:nary>
                                <m:r>
                                  <a:rPr lang="en-US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𝒋</m:t>
                                </m:r>
                              </m:e>
                            </m:d>
                          </m:e>
                          <m:sup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p>
                      </m:num>
                      <m:den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𝑵</m:t>
                        </m:r>
                      </m:den>
                    </m:f>
                  </m:oMath>
                </m:oMathPara>
              </a14:m>
              <a:endParaRPr lang="ru-RU" sz="1400" b="1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1171575" y="8629650"/>
              <a:ext cx="1987532" cy="5450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latin typeface="Cambria Math" panose="02040503050406030204" pitchFamily="18" charset="0"/>
                </a:rPr>
                <a:t>𝑺</a:t>
              </a:r>
              <a:r>
                <a:rPr lang="ru-RU" sz="1400" b="1" i="0">
                  <a:latin typeface="Cambria Math" panose="02040503050406030204" pitchFamily="18" charset="0"/>
                </a:rPr>
                <a:t>_(заг.)</a:t>
              </a:r>
              <a:r>
                <a:rPr lang="uk-UA" sz="1400" b="1" i="0">
                  <a:latin typeface="Cambria Math" panose="02040503050406030204" pitchFamily="18" charset="0"/>
                </a:rPr>
                <a:t>= ∑▒</a:t>
              </a:r>
              <a:r>
                <a:rPr lang="en-US" sz="1400" b="1" i="0">
                  <a:latin typeface="Cambria Math" panose="02040503050406030204" pitchFamily="18" charset="0"/>
                </a:rPr>
                <a:t>𝑸</a:t>
              </a:r>
              <a:r>
                <a:rPr lang="uk-UA" sz="1400" b="1" i="0">
                  <a:latin typeface="Cambria Math" panose="02040503050406030204" pitchFamily="18" charset="0"/>
                </a:rPr>
                <a:t>_</a:t>
              </a:r>
              <a:r>
                <a:rPr lang="en-US" sz="1400" b="1" i="0">
                  <a:latin typeface="Cambria Math" panose="02040503050406030204" pitchFamily="18" charset="0"/>
                </a:rPr>
                <a:t>𝒋</a:t>
              </a:r>
              <a:r>
                <a:rPr lang="uk-UA" sz="1400" b="1" i="0">
                  <a:latin typeface="Cambria Math" panose="02040503050406030204" pitchFamily="18" charset="0"/>
                </a:rPr>
                <a:t>   − 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(∑▒𝑻 𝒋)^𝟐/𝑵</a:t>
              </a:r>
              <a:endParaRPr lang="ru-RU" sz="1400" b="1"/>
            </a:p>
          </xdr:txBody>
        </xdr:sp>
      </mc:Fallback>
    </mc:AlternateContent>
    <xdr:clientData/>
  </xdr:oneCellAnchor>
  <xdr:oneCellAnchor>
    <xdr:from>
      <xdr:col>7</xdr:col>
      <xdr:colOff>95250</xdr:colOff>
      <xdr:row>47</xdr:row>
      <xdr:rowOff>0</xdr:rowOff>
    </xdr:from>
    <xdr:ext cx="42691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4486275" y="8953500"/>
              <a:ext cx="4269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𝑺</m:t>
                        </m:r>
                      </m:e>
                      <m:sub>
                        <m:r>
                          <a:rPr lang="ru-RU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заг.</m:t>
                        </m:r>
                      </m:sub>
                    </m:sSub>
                    <m:r>
                      <a:rPr lang="uk-UA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4486275" y="8953500"/>
              <a:ext cx="4269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𝑺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_(заг.)</a:t>
              </a:r>
              <a:r>
                <a:rPr lang="uk-UA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552450</xdr:colOff>
      <xdr:row>48</xdr:row>
      <xdr:rowOff>85725</xdr:rowOff>
    </xdr:from>
    <xdr:ext cx="1497974" cy="2351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1162050" y="9229725"/>
              <a:ext cx="1497974" cy="2351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𝑺</m:t>
                        </m:r>
                      </m:e>
                      <m:sub>
                        <m:r>
                          <a:rPr lang="ru-RU" sz="1400" b="1" i="1">
                            <a:latin typeface="Cambria Math" panose="02040503050406030204" pitchFamily="18" charset="0"/>
                          </a:rPr>
                          <m:t>зал.</m:t>
                        </m:r>
                      </m:sub>
                    </m:sSub>
                    <m:r>
                      <a:rPr lang="uk-UA" sz="14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400" b="1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ru-RU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𝑺</m:t>
                        </m:r>
                      </m:e>
                      <m:sub>
                        <m:r>
                          <a:rPr lang="ru-RU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заг.</m:t>
                        </m:r>
                      </m:sub>
                    </m:sSub>
                    <m:r>
                      <a:rPr lang="ru-RU" sz="1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 </m:t>
                    </m:r>
                    <m:sSub>
                      <m:sSubPr>
                        <m:ctrlPr>
                          <a:rPr lang="ru-RU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𝑺</m:t>
                        </m:r>
                      </m:e>
                      <m:sub>
                        <m:r>
                          <a:rPr lang="ru-RU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ф</m:t>
                        </m:r>
                      </m:sub>
                    </m:sSub>
                    <m:r>
                      <a:rPr lang="uk-UA" sz="14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ru-RU" sz="1400" b="1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1162050" y="9229725"/>
              <a:ext cx="1497974" cy="2351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latin typeface="Cambria Math" panose="02040503050406030204" pitchFamily="18" charset="0"/>
                </a:rPr>
                <a:t>𝑺</a:t>
              </a:r>
              <a:r>
                <a:rPr lang="ru-RU" sz="1400" b="1" i="0">
                  <a:latin typeface="Cambria Math" panose="02040503050406030204" pitchFamily="18" charset="0"/>
                </a:rPr>
                <a:t>_(зал.)</a:t>
              </a:r>
              <a:r>
                <a:rPr lang="uk-UA" sz="1400" b="1" i="0">
                  <a:latin typeface="Cambria Math" panose="02040503050406030204" pitchFamily="18" charset="0"/>
                </a:rPr>
                <a:t>=</a:t>
              </a:r>
              <a:r>
                <a:rPr lang="ru-RU" sz="1400" b="1" i="0">
                  <a:latin typeface="Cambria Math" panose="02040503050406030204" pitchFamily="18" charset="0"/>
                </a:rPr>
                <a:t> 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𝑺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_(заг.)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− 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𝑺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_ф</a:t>
              </a:r>
              <a:r>
                <a:rPr lang="uk-UA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uk-UA" sz="1400" b="1" i="0">
                  <a:latin typeface="Cambria Math" panose="02040503050406030204" pitchFamily="18" charset="0"/>
                </a:rPr>
                <a:t> </a:t>
              </a:r>
              <a:endParaRPr lang="ru-RU" sz="1400" b="1"/>
            </a:p>
          </xdr:txBody>
        </xdr:sp>
      </mc:Fallback>
    </mc:AlternateContent>
    <xdr:clientData/>
  </xdr:oneCellAnchor>
  <xdr:oneCellAnchor>
    <xdr:from>
      <xdr:col>7</xdr:col>
      <xdr:colOff>85725</xdr:colOff>
      <xdr:row>49</xdr:row>
      <xdr:rowOff>9525</xdr:rowOff>
    </xdr:from>
    <xdr:ext cx="43845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4476750" y="9344025"/>
              <a:ext cx="4384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𝑺</m:t>
                        </m:r>
                      </m:e>
                      <m:sub>
                        <m:r>
                          <a:rPr lang="ru-RU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за</m:t>
                        </m:r>
                        <m:r>
                          <a:rPr lang="ru-RU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л.</m:t>
                        </m:r>
                      </m:sub>
                    </m:sSub>
                    <m:r>
                      <a:rPr lang="uk-UA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4476750" y="9344025"/>
              <a:ext cx="4384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𝑺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_(за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л.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uk-UA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552450</xdr:colOff>
      <xdr:row>50</xdr:row>
      <xdr:rowOff>57150</xdr:rowOff>
    </xdr:from>
    <xdr:ext cx="1203856" cy="4615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1162050" y="9582150"/>
              <a:ext cx="1203856" cy="461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𝑺</m:t>
                        </m:r>
                      </m:e>
                      <m:sub>
                        <m:r>
                          <a:rPr lang="ru-RU" sz="1400" b="1" i="1">
                            <a:latin typeface="Cambria Math" panose="02040503050406030204" pitchFamily="18" charset="0"/>
                          </a:rPr>
                          <m:t>зал.</m:t>
                        </m:r>
                      </m:sub>
                      <m:sup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  <m:r>
                      <a:rPr lang="ru-RU" sz="1400" b="1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ru-RU" sz="1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ru-RU" sz="14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𝑺</m:t>
                            </m:r>
                          </m:e>
                          <m:sub>
                            <m:r>
                              <a:rPr lang="ru-RU" sz="14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ф</m:t>
                            </m:r>
                          </m:sub>
                          <m:sup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bSup>
                      </m:num>
                      <m:den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𝑵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𝒎</m:t>
                        </m:r>
                      </m:den>
                    </m:f>
                  </m:oMath>
                </m:oMathPara>
              </a14:m>
              <a:endParaRPr lang="ru-RU" sz="1400" b="1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1162050" y="9582150"/>
              <a:ext cx="1203856" cy="461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latin typeface="Cambria Math" panose="02040503050406030204" pitchFamily="18" charset="0"/>
                </a:rPr>
                <a:t>𝑺</a:t>
              </a:r>
              <a:r>
                <a:rPr lang="ru-RU" sz="1400" b="1" i="0">
                  <a:latin typeface="Cambria Math" panose="02040503050406030204" pitchFamily="18" charset="0"/>
                </a:rPr>
                <a:t>_(зал.)^</a:t>
              </a:r>
              <a:r>
                <a:rPr lang="en-US" sz="1400" b="1" i="0">
                  <a:latin typeface="Cambria Math" panose="02040503050406030204" pitchFamily="18" charset="0"/>
                </a:rPr>
                <a:t>𝟐</a:t>
              </a:r>
              <a:r>
                <a:rPr lang="ru-RU" sz="1400" b="1" i="0">
                  <a:latin typeface="Cambria Math" panose="02040503050406030204" pitchFamily="18" charset="0"/>
                </a:rPr>
                <a:t>= 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𝑺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_ф^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𝟐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400" b="1" i="0">
                  <a:latin typeface="Cambria Math" panose="02040503050406030204" pitchFamily="18" charset="0"/>
                </a:rPr>
                <a:t>𝑵 −𝒎</a:t>
              </a:r>
              <a:r>
                <a:rPr lang="ru-RU" sz="1400" b="1" i="0">
                  <a:latin typeface="Cambria Math" panose="02040503050406030204" pitchFamily="18" charset="0"/>
                </a:rPr>
                <a:t>)</a:t>
              </a:r>
              <a:endParaRPr lang="ru-RU" sz="1400" b="1"/>
            </a:p>
          </xdr:txBody>
        </xdr:sp>
      </mc:Fallback>
    </mc:AlternateContent>
    <xdr:clientData/>
  </xdr:oneCellAnchor>
  <xdr:oneCellAnchor>
    <xdr:from>
      <xdr:col>7</xdr:col>
      <xdr:colOff>95250</xdr:colOff>
      <xdr:row>50</xdr:row>
      <xdr:rowOff>180975</xdr:rowOff>
    </xdr:from>
    <xdr:ext cx="438453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4486275" y="9705975"/>
              <a:ext cx="438453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𝑺</m:t>
                        </m:r>
                      </m:e>
                      <m:sub>
                        <m:r>
                          <a:rPr lang="ru-RU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зал.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𝟐</m:t>
                        </m:r>
                      </m:sup>
                    </m:sSubSup>
                    <m:r>
                      <a:rPr lang="ru-RU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4486275" y="9705975"/>
              <a:ext cx="438453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𝑺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зал.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𝟐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9525</xdr:colOff>
      <xdr:row>53</xdr:row>
      <xdr:rowOff>9525</xdr:rowOff>
    </xdr:from>
    <xdr:ext cx="928588" cy="4977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1228725" y="10106025"/>
              <a:ext cx="928588" cy="4977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𝑭</m:t>
                        </m:r>
                      </m:e>
                      <m:sub>
                        <m:r>
                          <a:rPr lang="ru-RU" sz="1400" b="1" i="1">
                            <a:latin typeface="Cambria Math" panose="02040503050406030204" pitchFamily="18" charset="0"/>
                          </a:rPr>
                          <m:t>сп.</m:t>
                        </m:r>
                      </m:sub>
                    </m:sSub>
                    <m:r>
                      <a:rPr lang="ru-RU" sz="1400" b="1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ru-RU" sz="1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ru-RU" sz="14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𝑺</m:t>
                            </m:r>
                          </m:e>
                          <m:sub>
                            <m:r>
                              <a:rPr lang="ru-RU" sz="14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ф</m:t>
                            </m:r>
                          </m:sub>
                          <m:sup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bSup>
                      </m:num>
                      <m:den>
                        <m:sSubSup>
                          <m:sSubSupPr>
                            <m:ctrlPr>
                              <a:rPr lang="ru-RU" sz="14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𝑺</m:t>
                            </m:r>
                          </m:e>
                          <m:sub>
                            <m:r>
                              <a:rPr lang="ru-RU" sz="14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зал.</m:t>
                            </m:r>
                          </m:sub>
                          <m:sup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ru-RU" sz="1400" b="1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1228725" y="10106025"/>
              <a:ext cx="928588" cy="4977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latin typeface="Cambria Math" panose="02040503050406030204" pitchFamily="18" charset="0"/>
                </a:rPr>
                <a:t>𝑭</a:t>
              </a:r>
              <a:r>
                <a:rPr lang="ru-RU" sz="1400" b="1" i="0">
                  <a:latin typeface="Cambria Math" panose="02040503050406030204" pitchFamily="18" charset="0"/>
                </a:rPr>
                <a:t>_(сп.)= 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𝑺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_ф^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𝟐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𝑺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_(зал.)^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𝟐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ru-RU" sz="1400" b="1"/>
            </a:p>
          </xdr:txBody>
        </xdr:sp>
      </mc:Fallback>
    </mc:AlternateContent>
    <xdr:clientData/>
  </xdr:oneCellAnchor>
  <xdr:oneCellAnchor>
    <xdr:from>
      <xdr:col>7</xdr:col>
      <xdr:colOff>133350</xdr:colOff>
      <xdr:row>53</xdr:row>
      <xdr:rowOff>0</xdr:rowOff>
    </xdr:from>
    <xdr:ext cx="39722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4524375" y="10096500"/>
              <a:ext cx="3972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𝑭</m:t>
                        </m:r>
                      </m:e>
                      <m:sub>
                        <m:r>
                          <a:rPr lang="ru-RU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сп.</m:t>
                        </m:r>
                      </m:sub>
                    </m:sSub>
                    <m:r>
                      <a:rPr lang="uk-UA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4524375" y="10096500"/>
              <a:ext cx="3972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𝑭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сп.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uk-UA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561975</xdr:colOff>
      <xdr:row>54</xdr:row>
      <xdr:rowOff>19050</xdr:rowOff>
    </xdr:from>
    <xdr:ext cx="1828800" cy="1905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4343400" y="10306050"/>
              <a:ext cx="18288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ru-RU" sz="1100" b="1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𝑭</m:t>
                      </m:r>
                    </m:e>
                    <m:sub>
                      <m:r>
                        <a:rPr lang="ru-RU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кр.</m:t>
                      </m:r>
                    </m:sub>
                  </m:sSub>
                  <m:d>
                    <m:dPr>
                      <m:ctrlPr>
                        <a:rPr lang="ru-RU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ru-RU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</m:t>
                      </m:r>
                      <m:r>
                        <a:rPr lang="ru-RU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ru-RU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𝟎𝟏</m:t>
                      </m:r>
                      <m:r>
                        <a:rPr lang="ru-RU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;</m:t>
                      </m:r>
                      <m:r>
                        <a:rPr lang="ru-RU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𝟒</m:t>
                      </m:r>
                      <m:r>
                        <a:rPr lang="ru-RU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;</m:t>
                      </m:r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  <m:r>
                        <a:rPr lang="ru-RU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</m:t>
                      </m:r>
                    </m:e>
                  </m:d>
                  <m:r>
                    <a:rPr lang="uk-UA" sz="1100" b="1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ru-RU" sz="1100"/>
                <a:t> </a:t>
              </a:r>
              <a:r>
                <a:rPr lang="en-US" sz="1100" b="1"/>
                <a:t>4.43</a:t>
              </a:r>
              <a:endParaRPr lang="ru-RU" sz="1100" b="1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4343400" y="10306050"/>
              <a:ext cx="1828800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𝑭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кр.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(𝟎.𝟎𝟏;𝟒;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𝟎)</a:t>
              </a:r>
              <a:r>
                <a:rPr lang="uk-UA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ru-RU" sz="1100"/>
                <a:t> </a:t>
              </a:r>
              <a:r>
                <a:rPr lang="en-US" sz="1100" b="1"/>
                <a:t>4.43</a:t>
              </a:r>
              <a:endParaRPr lang="ru-RU" sz="1100" b="1"/>
            </a:p>
          </xdr:txBody>
        </xdr:sp>
      </mc:Fallback>
    </mc:AlternateContent>
    <xdr:clientData/>
  </xdr:oneCellAnchor>
  <xdr:oneCellAnchor>
    <xdr:from>
      <xdr:col>4</xdr:col>
      <xdr:colOff>314325</xdr:colOff>
      <xdr:row>56</xdr:row>
      <xdr:rowOff>57151</xdr:rowOff>
    </xdr:from>
    <xdr:ext cx="1310061" cy="6733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2876550" y="10725151"/>
              <a:ext cx="1310061" cy="673389"/>
            </a:xfrm>
            <a:prstGeom prst="rect">
              <a:avLst/>
            </a:prstGeom>
            <a:noFill/>
            <a:ln w="1905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endParaRPr lang="en-US" sz="1400" b="1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𝑭</m:t>
                        </m:r>
                      </m:e>
                      <m:sub>
                        <m:r>
                          <a:rPr lang="ru-RU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сп.</m:t>
                        </m:r>
                      </m:sub>
                    </m:sSub>
                    <m:r>
                      <a:rPr lang="en-US" sz="1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&gt; </m:t>
                    </m:r>
                    <m:sSub>
                      <m:sSubPr>
                        <m:ctrlPr>
                          <a:rPr lang="ru-RU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𝑭</m:t>
                        </m:r>
                      </m:e>
                      <m:sub>
                        <m:r>
                          <a:rPr lang="ru-RU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кр.</m:t>
                        </m:r>
                      </m:sub>
                    </m:sSub>
                  </m:oMath>
                </m:oMathPara>
              </a14:m>
              <a:endParaRPr lang="en-US" sz="1400"/>
            </a:p>
            <a:p>
              <a:endParaRPr lang="ru-RU" sz="1400"/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2876550" y="10725151"/>
              <a:ext cx="1310061" cy="673389"/>
            </a:xfrm>
            <a:prstGeom prst="rect">
              <a:avLst/>
            </a:prstGeom>
            <a:noFill/>
            <a:ln w="1905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endParaRPr lang="en-US" sz="1400" b="1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𝑭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сп.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&gt; 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𝑭</a:t>
              </a:r>
              <a:r>
                <a:rPr lang="ru-RU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_(кр.)</a:t>
              </a:r>
              <a:endParaRPr lang="en-US" sz="1400"/>
            </a:p>
            <a:p>
              <a:endParaRPr lang="ru-RU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0"/>
  <sheetViews>
    <sheetView tabSelected="1" topLeftCell="A49" workbookViewId="0">
      <selection activeCell="H62" sqref="H62"/>
    </sheetView>
  </sheetViews>
  <sheetFormatPr defaultRowHeight="15" x14ac:dyDescent="0.25"/>
  <cols>
    <col min="4" max="4" width="11" bestFit="1" customWidth="1"/>
  </cols>
  <sheetData>
    <row r="1" spans="5:13" x14ac:dyDescent="0.25">
      <c r="F1" s="5" t="s">
        <v>0</v>
      </c>
      <c r="G1" s="5"/>
      <c r="H1" s="5"/>
      <c r="I1" s="5"/>
    </row>
    <row r="2" spans="5:13" x14ac:dyDescent="0.25">
      <c r="F2" s="6" t="s">
        <v>1</v>
      </c>
      <c r="G2" s="6"/>
      <c r="H2" s="6"/>
      <c r="I2" s="6"/>
    </row>
    <row r="3" spans="5:13" x14ac:dyDescent="0.25">
      <c r="F3" s="1"/>
      <c r="G3" s="6" t="s">
        <v>2</v>
      </c>
      <c r="H3" s="6"/>
      <c r="I3" s="1"/>
    </row>
    <row r="5" spans="5:13" x14ac:dyDescent="0.25"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9" t="s">
        <v>8</v>
      </c>
    </row>
    <row r="6" spans="5:13" x14ac:dyDescent="0.25">
      <c r="E6" s="14">
        <v>1</v>
      </c>
      <c r="F6" s="3">
        <v>83</v>
      </c>
      <c r="G6" s="3">
        <v>84</v>
      </c>
      <c r="H6" s="3">
        <v>86</v>
      </c>
      <c r="I6" s="3">
        <v>89</v>
      </c>
      <c r="J6" s="3">
        <v>90</v>
      </c>
    </row>
    <row r="7" spans="5:13" x14ac:dyDescent="0.25">
      <c r="E7" s="14">
        <v>2</v>
      </c>
      <c r="F7" s="3">
        <v>85</v>
      </c>
      <c r="G7" s="3">
        <v>85</v>
      </c>
      <c r="H7" s="3">
        <v>87</v>
      </c>
      <c r="I7" s="3">
        <v>90</v>
      </c>
      <c r="J7" s="3">
        <v>92</v>
      </c>
      <c r="L7" s="11" t="s">
        <v>26</v>
      </c>
      <c r="M7" s="3">
        <f>ROWS(F6:F7)</f>
        <v>2</v>
      </c>
    </row>
    <row r="8" spans="5:13" x14ac:dyDescent="0.25">
      <c r="E8" s="14">
        <v>3</v>
      </c>
      <c r="F8" s="3" t="s">
        <v>9</v>
      </c>
      <c r="G8" s="3">
        <v>85</v>
      </c>
      <c r="H8" s="3">
        <v>87</v>
      </c>
      <c r="I8" s="3">
        <v>90</v>
      </c>
      <c r="J8" s="3" t="s">
        <v>9</v>
      </c>
      <c r="L8" s="11" t="s">
        <v>27</v>
      </c>
      <c r="M8" s="3">
        <f>ROWS(G6:G11)</f>
        <v>6</v>
      </c>
    </row>
    <row r="9" spans="5:13" x14ac:dyDescent="0.25">
      <c r="E9" s="14">
        <v>4</v>
      </c>
      <c r="F9" s="3" t="s">
        <v>9</v>
      </c>
      <c r="G9" s="3">
        <v>86</v>
      </c>
      <c r="H9" s="3">
        <v>87</v>
      </c>
      <c r="I9" s="3">
        <v>91</v>
      </c>
      <c r="J9" s="3" t="s">
        <v>9</v>
      </c>
      <c r="L9" s="11" t="s">
        <v>28</v>
      </c>
      <c r="M9" s="3">
        <f>ROWS(H6:H16)</f>
        <v>11</v>
      </c>
    </row>
    <row r="10" spans="5:13" x14ac:dyDescent="0.25">
      <c r="E10" s="14">
        <v>5</v>
      </c>
      <c r="F10" s="3" t="s">
        <v>9</v>
      </c>
      <c r="G10" s="3">
        <v>86</v>
      </c>
      <c r="H10" s="3">
        <v>88</v>
      </c>
      <c r="I10" s="3" t="s">
        <v>9</v>
      </c>
      <c r="J10" s="3" t="s">
        <v>9</v>
      </c>
      <c r="L10" s="11" t="s">
        <v>30</v>
      </c>
      <c r="M10" s="3">
        <f>ROWS(I6:I9)</f>
        <v>4</v>
      </c>
    </row>
    <row r="11" spans="5:13" x14ac:dyDescent="0.25">
      <c r="E11" s="14">
        <v>6</v>
      </c>
      <c r="F11" s="3" t="s">
        <v>9</v>
      </c>
      <c r="G11" s="3">
        <v>87</v>
      </c>
      <c r="H11" s="3">
        <v>88</v>
      </c>
      <c r="I11" s="3" t="s">
        <v>9</v>
      </c>
      <c r="J11" s="3" t="s">
        <v>9</v>
      </c>
      <c r="L11" s="11" t="s">
        <v>29</v>
      </c>
      <c r="M11" s="3">
        <f>ROWS(J6:J7)</f>
        <v>2</v>
      </c>
    </row>
    <row r="12" spans="5:13" x14ac:dyDescent="0.25">
      <c r="E12" s="14">
        <v>7</v>
      </c>
      <c r="F12" s="3" t="s">
        <v>9</v>
      </c>
      <c r="G12" s="3" t="s">
        <v>9</v>
      </c>
      <c r="H12" s="3">
        <v>88</v>
      </c>
      <c r="I12" s="3" t="s">
        <v>9</v>
      </c>
      <c r="J12" s="3" t="s">
        <v>9</v>
      </c>
    </row>
    <row r="13" spans="5:13" x14ac:dyDescent="0.25">
      <c r="E13" s="14">
        <v>8</v>
      </c>
      <c r="F13" s="3" t="s">
        <v>9</v>
      </c>
      <c r="G13" s="3" t="s">
        <v>9</v>
      </c>
      <c r="H13" s="3">
        <v>88</v>
      </c>
      <c r="I13" s="3" t="s">
        <v>9</v>
      </c>
      <c r="J13" s="3" t="s">
        <v>9</v>
      </c>
      <c r="L13" s="18" t="s">
        <v>31</v>
      </c>
      <c r="M13" s="16">
        <f>SUM(M7:M11)</f>
        <v>25</v>
      </c>
    </row>
    <row r="14" spans="5:13" x14ac:dyDescent="0.25">
      <c r="E14" s="14">
        <v>9</v>
      </c>
      <c r="F14" s="3" t="s">
        <v>9</v>
      </c>
      <c r="G14" s="3" t="s">
        <v>9</v>
      </c>
      <c r="H14" s="3">
        <v>88</v>
      </c>
      <c r="I14" s="3" t="s">
        <v>9</v>
      </c>
      <c r="J14" s="3" t="s">
        <v>9</v>
      </c>
      <c r="L14" s="18" t="s">
        <v>32</v>
      </c>
      <c r="M14" s="16">
        <v>5</v>
      </c>
    </row>
    <row r="15" spans="5:13" x14ac:dyDescent="0.25">
      <c r="E15" s="14">
        <v>10</v>
      </c>
      <c r="F15" s="3" t="s">
        <v>9</v>
      </c>
      <c r="G15" s="3" t="s">
        <v>9</v>
      </c>
      <c r="H15" s="3">
        <v>89</v>
      </c>
      <c r="I15" s="3" t="s">
        <v>9</v>
      </c>
      <c r="J15" s="3" t="s">
        <v>9</v>
      </c>
    </row>
    <row r="16" spans="5:13" x14ac:dyDescent="0.25">
      <c r="E16" s="14">
        <v>11</v>
      </c>
      <c r="F16" s="3" t="s">
        <v>9</v>
      </c>
      <c r="G16" s="3" t="s">
        <v>9</v>
      </c>
      <c r="H16" s="3">
        <v>90</v>
      </c>
      <c r="I16" s="3" t="s">
        <v>9</v>
      </c>
      <c r="J16" s="3" t="s">
        <v>9</v>
      </c>
    </row>
    <row r="18" spans="2:12" x14ac:dyDescent="0.25">
      <c r="E18" s="10"/>
      <c r="F18" s="3">
        <f>AVERAGE(F6:F16)</f>
        <v>84</v>
      </c>
      <c r="G18" s="3">
        <f t="shared" ref="G18:J18" si="0">AVERAGE(G6:G16)</f>
        <v>85.5</v>
      </c>
      <c r="H18" s="3">
        <f t="shared" si="0"/>
        <v>87.818181818181813</v>
      </c>
      <c r="I18" s="3">
        <f t="shared" si="0"/>
        <v>90</v>
      </c>
      <c r="J18" s="3">
        <f t="shared" si="0"/>
        <v>91</v>
      </c>
      <c r="K18" s="4" t="s">
        <v>10</v>
      </c>
      <c r="L18" s="1">
        <f>AVERAGE(F18:J18)</f>
        <v>87.663636363636357</v>
      </c>
    </row>
    <row r="20" spans="2:12" x14ac:dyDescent="0.25">
      <c r="B20" s="7"/>
      <c r="C20" s="8" t="s">
        <v>4</v>
      </c>
      <c r="D20" s="8"/>
      <c r="E20" s="8" t="s">
        <v>5</v>
      </c>
      <c r="F20" s="8"/>
      <c r="G20" s="8" t="s">
        <v>6</v>
      </c>
      <c r="H20" s="8"/>
      <c r="I20" s="8" t="s">
        <v>7</v>
      </c>
      <c r="J20" s="8"/>
      <c r="K20" s="8" t="s">
        <v>8</v>
      </c>
      <c r="L20" s="8"/>
    </row>
    <row r="21" spans="2:12" x14ac:dyDescent="0.25">
      <c r="B21" s="12" t="s">
        <v>3</v>
      </c>
      <c r="C21" s="13" t="s">
        <v>11</v>
      </c>
      <c r="D21" s="13" t="s">
        <v>12</v>
      </c>
      <c r="E21" s="13" t="s">
        <v>13</v>
      </c>
      <c r="F21" s="13" t="s">
        <v>14</v>
      </c>
      <c r="G21" s="13" t="s">
        <v>15</v>
      </c>
      <c r="H21" s="13" t="s">
        <v>16</v>
      </c>
      <c r="I21" s="13" t="s">
        <v>17</v>
      </c>
      <c r="J21" s="13" t="s">
        <v>18</v>
      </c>
      <c r="K21" s="13" t="s">
        <v>19</v>
      </c>
      <c r="L21" s="13" t="s">
        <v>20</v>
      </c>
    </row>
    <row r="22" spans="2:12" x14ac:dyDescent="0.25">
      <c r="B22" s="14">
        <v>1</v>
      </c>
      <c r="C22" s="3">
        <f>F6-L18</f>
        <v>-4.6636363636363569</v>
      </c>
      <c r="D22" s="3">
        <f>POWER(C22, 2)</f>
        <v>21.749504132231344</v>
      </c>
      <c r="E22" s="3">
        <f>G6-L18</f>
        <v>-3.6636363636363569</v>
      </c>
      <c r="F22" s="3">
        <f>POWER(E22, 2)</f>
        <v>13.422231404958628</v>
      </c>
      <c r="G22" s="3">
        <f>H6-L18</f>
        <v>-1.6636363636363569</v>
      </c>
      <c r="H22" s="3">
        <f>POWER(G22,2)</f>
        <v>2.7676859504132008</v>
      </c>
      <c r="I22" s="3">
        <f>I6-L18</f>
        <v>1.3363636363636431</v>
      </c>
      <c r="J22" s="3">
        <f>POWER(I22,2)</f>
        <v>1.7858677685950592</v>
      </c>
      <c r="K22" s="3">
        <f>J6-L18</f>
        <v>2.3363636363636431</v>
      </c>
      <c r="L22" s="3">
        <f>POWER(K22,2)</f>
        <v>5.4585950413223454</v>
      </c>
    </row>
    <row r="23" spans="2:12" x14ac:dyDescent="0.25">
      <c r="B23" s="14">
        <v>2</v>
      </c>
      <c r="C23" s="3">
        <f>F7-L18</f>
        <v>-2.6636363636363569</v>
      </c>
      <c r="D23" s="3">
        <f>POWER(C23, 2)</f>
        <v>7.0949586776859146</v>
      </c>
      <c r="E23" s="3">
        <f>G7-L18</f>
        <v>-2.6636363636363569</v>
      </c>
      <c r="F23" s="3">
        <f t="shared" ref="F23:F27" si="1">POWER(E23, 2)</f>
        <v>7.0949586776859146</v>
      </c>
      <c r="G23" s="3">
        <f>H7-L18</f>
        <v>-0.66363636363635692</v>
      </c>
      <c r="H23" s="3">
        <f t="shared" ref="H23:H32" si="2">POWER(G23,2)</f>
        <v>0.44041322314048698</v>
      </c>
      <c r="I23" s="3">
        <f>I7-L18</f>
        <v>2.3363636363636431</v>
      </c>
      <c r="J23" s="3">
        <f t="shared" ref="J23:J25" si="3">POWER(I23,2)</f>
        <v>5.4585950413223454</v>
      </c>
      <c r="K23" s="3">
        <f>J7-L18</f>
        <v>4.3363636363636431</v>
      </c>
      <c r="L23" s="3">
        <f>POWER(K23,2)</f>
        <v>18.80404958677692</v>
      </c>
    </row>
    <row r="24" spans="2:12" x14ac:dyDescent="0.25">
      <c r="B24" s="14">
        <v>3</v>
      </c>
      <c r="C24" s="3" t="s">
        <v>9</v>
      </c>
      <c r="D24" s="3" t="s">
        <v>9</v>
      </c>
      <c r="E24" s="3">
        <f>G8-L18</f>
        <v>-2.6636363636363569</v>
      </c>
      <c r="F24" s="3">
        <f t="shared" si="1"/>
        <v>7.0949586776859146</v>
      </c>
      <c r="G24" s="3">
        <f>H8-L18</f>
        <v>-0.66363636363635692</v>
      </c>
      <c r="H24" s="3">
        <f t="shared" si="2"/>
        <v>0.44041322314048698</v>
      </c>
      <c r="I24" s="3">
        <f>I8-L18</f>
        <v>2.3363636363636431</v>
      </c>
      <c r="J24" s="3">
        <f t="shared" si="3"/>
        <v>5.4585950413223454</v>
      </c>
      <c r="K24" s="3" t="s">
        <v>9</v>
      </c>
      <c r="L24" s="3" t="s">
        <v>9</v>
      </c>
    </row>
    <row r="25" spans="2:12" x14ac:dyDescent="0.25">
      <c r="B25" s="14">
        <v>4</v>
      </c>
      <c r="C25" s="3" t="s">
        <v>9</v>
      </c>
      <c r="D25" s="3" t="s">
        <v>9</v>
      </c>
      <c r="E25" s="3">
        <f>G9-L18</f>
        <v>-1.6636363636363569</v>
      </c>
      <c r="F25" s="3">
        <f t="shared" si="1"/>
        <v>2.7676859504132008</v>
      </c>
      <c r="G25" s="3">
        <f>H9-L18</f>
        <v>-0.66363636363635692</v>
      </c>
      <c r="H25" s="3">
        <f t="shared" si="2"/>
        <v>0.44041322314048698</v>
      </c>
      <c r="I25" s="3">
        <f>I9-L18</f>
        <v>3.3363636363636431</v>
      </c>
      <c r="J25" s="3">
        <f t="shared" si="3"/>
        <v>11.131322314049632</v>
      </c>
      <c r="K25" s="3" t="s">
        <v>9</v>
      </c>
      <c r="L25" s="3" t="s">
        <v>9</v>
      </c>
    </row>
    <row r="26" spans="2:12" x14ac:dyDescent="0.25">
      <c r="B26" s="14">
        <v>5</v>
      </c>
      <c r="C26" s="3" t="s">
        <v>9</v>
      </c>
      <c r="D26" s="3" t="s">
        <v>9</v>
      </c>
      <c r="E26" s="3">
        <f>G10-L18</f>
        <v>-1.6636363636363569</v>
      </c>
      <c r="F26" s="3">
        <f t="shared" si="1"/>
        <v>2.7676859504132008</v>
      </c>
      <c r="G26" s="3">
        <f>H10-L18</f>
        <v>0.33636363636364308</v>
      </c>
      <c r="H26" s="3">
        <f t="shared" si="2"/>
        <v>0.11314049586777311</v>
      </c>
      <c r="I26" s="3" t="s">
        <v>9</v>
      </c>
      <c r="J26" s="3" t="s">
        <v>9</v>
      </c>
      <c r="K26" s="3" t="s">
        <v>9</v>
      </c>
      <c r="L26" s="3" t="s">
        <v>9</v>
      </c>
    </row>
    <row r="27" spans="2:12" x14ac:dyDescent="0.25">
      <c r="B27" s="14">
        <v>6</v>
      </c>
      <c r="C27" s="3" t="s">
        <v>9</v>
      </c>
      <c r="D27" s="3" t="s">
        <v>9</v>
      </c>
      <c r="E27" s="3">
        <f>G11-L18</f>
        <v>-0.66363636363635692</v>
      </c>
      <c r="F27" s="3">
        <f t="shared" si="1"/>
        <v>0.44041322314048698</v>
      </c>
      <c r="G27" s="3">
        <f>H11-L18</f>
        <v>0.33636363636364308</v>
      </c>
      <c r="H27" s="3">
        <f t="shared" si="2"/>
        <v>0.11314049586777311</v>
      </c>
      <c r="I27" s="3" t="s">
        <v>9</v>
      </c>
      <c r="J27" s="3" t="s">
        <v>9</v>
      </c>
      <c r="K27" s="3" t="s">
        <v>9</v>
      </c>
      <c r="L27" s="3" t="s">
        <v>9</v>
      </c>
    </row>
    <row r="28" spans="2:12" x14ac:dyDescent="0.25">
      <c r="B28" s="14">
        <v>7</v>
      </c>
      <c r="C28" s="3" t="s">
        <v>9</v>
      </c>
      <c r="D28" s="3" t="s">
        <v>9</v>
      </c>
      <c r="E28" s="3" t="s">
        <v>9</v>
      </c>
      <c r="F28" s="3" t="s">
        <v>9</v>
      </c>
      <c r="G28" s="3">
        <f>H12-L18</f>
        <v>0.33636363636364308</v>
      </c>
      <c r="H28" s="3">
        <f t="shared" si="2"/>
        <v>0.11314049586777311</v>
      </c>
      <c r="I28" s="3" t="s">
        <v>9</v>
      </c>
      <c r="J28" s="3" t="s">
        <v>9</v>
      </c>
      <c r="K28" s="3" t="s">
        <v>9</v>
      </c>
      <c r="L28" s="3" t="s">
        <v>9</v>
      </c>
    </row>
    <row r="29" spans="2:12" x14ac:dyDescent="0.25">
      <c r="B29" s="14">
        <v>8</v>
      </c>
      <c r="C29" s="3" t="s">
        <v>9</v>
      </c>
      <c r="D29" s="3" t="s">
        <v>9</v>
      </c>
      <c r="E29" s="3" t="s">
        <v>9</v>
      </c>
      <c r="F29" s="3" t="s">
        <v>9</v>
      </c>
      <c r="G29" s="3">
        <f>H13-L18</f>
        <v>0.33636363636364308</v>
      </c>
      <c r="H29" s="3">
        <f t="shared" si="2"/>
        <v>0.11314049586777311</v>
      </c>
      <c r="I29" s="3" t="s">
        <v>9</v>
      </c>
      <c r="J29" s="3" t="s">
        <v>9</v>
      </c>
      <c r="K29" s="3" t="s">
        <v>9</v>
      </c>
      <c r="L29" s="3" t="s">
        <v>9</v>
      </c>
    </row>
    <row r="30" spans="2:12" x14ac:dyDescent="0.25">
      <c r="B30" s="14">
        <v>9</v>
      </c>
      <c r="C30" s="3" t="s">
        <v>9</v>
      </c>
      <c r="D30" s="3" t="s">
        <v>9</v>
      </c>
      <c r="E30" s="3" t="s">
        <v>9</v>
      </c>
      <c r="F30" s="3" t="s">
        <v>9</v>
      </c>
      <c r="G30" s="3">
        <f>H14-L18</f>
        <v>0.33636363636364308</v>
      </c>
      <c r="H30" s="3">
        <f t="shared" si="2"/>
        <v>0.11314049586777311</v>
      </c>
      <c r="I30" s="3" t="s">
        <v>9</v>
      </c>
      <c r="J30" s="3" t="s">
        <v>9</v>
      </c>
      <c r="K30" s="3" t="s">
        <v>9</v>
      </c>
      <c r="L30" s="3" t="s">
        <v>9</v>
      </c>
    </row>
    <row r="31" spans="2:12" x14ac:dyDescent="0.25">
      <c r="B31" s="14">
        <v>10</v>
      </c>
      <c r="C31" s="3" t="s">
        <v>9</v>
      </c>
      <c r="D31" s="3" t="s">
        <v>9</v>
      </c>
      <c r="E31" s="3" t="s">
        <v>9</v>
      </c>
      <c r="F31" s="3" t="s">
        <v>9</v>
      </c>
      <c r="G31" s="3">
        <f>H15-L18</f>
        <v>1.3363636363636431</v>
      </c>
      <c r="H31" s="3">
        <f t="shared" si="2"/>
        <v>1.7858677685950592</v>
      </c>
      <c r="I31" s="3" t="s">
        <v>9</v>
      </c>
      <c r="J31" s="3" t="s">
        <v>9</v>
      </c>
      <c r="K31" s="3" t="s">
        <v>9</v>
      </c>
      <c r="L31" s="3" t="s">
        <v>9</v>
      </c>
    </row>
    <row r="32" spans="2:12" x14ac:dyDescent="0.25">
      <c r="B32" s="14">
        <v>11</v>
      </c>
      <c r="C32" s="3" t="s">
        <v>9</v>
      </c>
      <c r="D32" s="3" t="s">
        <v>9</v>
      </c>
      <c r="E32" s="3" t="s">
        <v>9</v>
      </c>
      <c r="F32" s="3" t="s">
        <v>9</v>
      </c>
      <c r="G32" s="3">
        <f>H16-L18</f>
        <v>2.3363636363636431</v>
      </c>
      <c r="H32" s="3">
        <f t="shared" si="2"/>
        <v>5.4585950413223454</v>
      </c>
      <c r="I32" s="3" t="s">
        <v>9</v>
      </c>
      <c r="J32" s="3" t="s">
        <v>9</v>
      </c>
      <c r="K32" s="3" t="s">
        <v>9</v>
      </c>
      <c r="L32" s="3" t="s">
        <v>9</v>
      </c>
    </row>
    <row r="34" spans="2:14" x14ac:dyDescent="0.25">
      <c r="B34" s="11" t="s">
        <v>21</v>
      </c>
      <c r="C34" s="3"/>
      <c r="D34" s="3">
        <f>SUM(D22:D23)</f>
        <v>28.84446280991726</v>
      </c>
      <c r="E34" s="3"/>
      <c r="F34" s="3">
        <f>SUM(F22:F27)</f>
        <v>33.58793388429735</v>
      </c>
      <c r="G34" s="3"/>
      <c r="H34" s="3">
        <f>SUM(H22:H32)</f>
        <v>11.899090909090932</v>
      </c>
      <c r="I34" s="3"/>
      <c r="J34" s="3">
        <f>SUM(J22:J25)</f>
        <v>23.834380165289382</v>
      </c>
      <c r="K34" s="3"/>
      <c r="L34" s="3">
        <f>SUM(L22:L23)</f>
        <v>24.262644628099267</v>
      </c>
      <c r="M34" s="15" t="s">
        <v>33</v>
      </c>
      <c r="N34" s="16">
        <f>SUM(D34,F34,H34,J34,L34)</f>
        <v>122.42851239669419</v>
      </c>
    </row>
    <row r="35" spans="2:14" x14ac:dyDescent="0.25">
      <c r="B35" s="11" t="s">
        <v>22</v>
      </c>
      <c r="C35" s="3">
        <f>SUM(C22:C23)</f>
        <v>-7.3272727272727138</v>
      </c>
      <c r="D35" s="3"/>
      <c r="E35" s="3">
        <f>SUM(E22:E27)</f>
        <v>-12.981818181818142</v>
      </c>
      <c r="F35" s="3"/>
      <c r="G35" s="3">
        <f>SUM(G22:G32)</f>
        <v>1.7000000000000739</v>
      </c>
      <c r="H35" s="3"/>
      <c r="I35" s="3">
        <f>SUM(I22:I25)</f>
        <v>9.3454545454545723</v>
      </c>
      <c r="J35" s="3"/>
      <c r="K35" s="3">
        <f>SUM(K22:K23)</f>
        <v>6.6727272727272862</v>
      </c>
      <c r="L35" s="3"/>
      <c r="M35" s="15" t="s">
        <v>24</v>
      </c>
      <c r="N35" s="16">
        <f>SUM(C35,E35,G35,I35,K35)</f>
        <v>-2.590909090908923</v>
      </c>
    </row>
    <row r="36" spans="2:14" x14ac:dyDescent="0.25">
      <c r="B36" s="11" t="s">
        <v>23</v>
      </c>
      <c r="C36" s="3">
        <f>POWER(C35, 2)</f>
        <v>53.688925619834514</v>
      </c>
      <c r="D36" s="3"/>
      <c r="E36" s="3">
        <f>POWER(E35, 2)</f>
        <v>168.52760330578408</v>
      </c>
      <c r="F36" s="3"/>
      <c r="G36" s="3">
        <f>POWER(G35, 2)</f>
        <v>2.890000000000251</v>
      </c>
      <c r="H36" s="3"/>
      <c r="I36" s="3">
        <f>POWER(I35, 2)</f>
        <v>87.337520661157527</v>
      </c>
      <c r="J36" s="3"/>
      <c r="K36" s="3">
        <f>POWER(K35, 2)</f>
        <v>44.525289256198526</v>
      </c>
      <c r="L36" s="3"/>
      <c r="M36" s="4" t="s">
        <v>25</v>
      </c>
      <c r="N36" s="17">
        <f>POWER(N35, 2)</f>
        <v>6.7128099173545017</v>
      </c>
    </row>
    <row r="44" spans="2:14" x14ac:dyDescent="0.25">
      <c r="C44" s="1"/>
      <c r="I44" s="1">
        <f>SUM(C36/M7,E36/M8,G36/M9,I36/M10,K36/M11) - N36/M13</f>
        <v>99.023636363636371</v>
      </c>
    </row>
    <row r="46" spans="2:14" x14ac:dyDescent="0.25">
      <c r="I46" s="1">
        <f>I44/(M14-1)</f>
        <v>24.755909090909093</v>
      </c>
    </row>
    <row r="48" spans="2:14" x14ac:dyDescent="0.25">
      <c r="I48" s="2">
        <f>N34-N36/M13</f>
        <v>122.16000000000001</v>
      </c>
    </row>
    <row r="50" spans="8:13" x14ac:dyDescent="0.25">
      <c r="I50" s="2">
        <f>I48-I44</f>
        <v>23.13636363636364</v>
      </c>
    </row>
    <row r="52" spans="8:13" x14ac:dyDescent="0.25">
      <c r="I52" s="1">
        <f>I46/(M13-M14)</f>
        <v>1.2377954545454546</v>
      </c>
    </row>
    <row r="54" spans="8:13" x14ac:dyDescent="0.25">
      <c r="I54" s="2">
        <f>I46/I52</f>
        <v>20</v>
      </c>
      <c r="L54" s="19" t="s">
        <v>34</v>
      </c>
      <c r="M54" s="20"/>
    </row>
    <row r="55" spans="8:13" x14ac:dyDescent="0.25">
      <c r="L55" s="21" t="s">
        <v>35</v>
      </c>
      <c r="M55" s="22"/>
    </row>
    <row r="57" spans="8:13" ht="15" customHeight="1" x14ac:dyDescent="0.25">
      <c r="H57" s="23" t="s">
        <v>36</v>
      </c>
      <c r="I57" s="23"/>
      <c r="J57" s="23"/>
      <c r="K57" s="23"/>
    </row>
    <row r="58" spans="8:13" x14ac:dyDescent="0.25">
      <c r="H58" s="23"/>
      <c r="I58" s="23"/>
      <c r="J58" s="23"/>
      <c r="K58" s="23"/>
    </row>
    <row r="59" spans="8:13" x14ac:dyDescent="0.25">
      <c r="H59" s="23"/>
      <c r="I59" s="23"/>
      <c r="J59" s="23"/>
      <c r="K59" s="23"/>
    </row>
    <row r="60" spans="8:13" x14ac:dyDescent="0.25">
      <c r="H60" s="23"/>
      <c r="I60" s="23"/>
      <c r="J60" s="23"/>
      <c r="K60" s="23"/>
    </row>
  </sheetData>
  <mergeCells count="11">
    <mergeCell ref="H57:K60"/>
    <mergeCell ref="K20:L20"/>
    <mergeCell ref="L54:M54"/>
    <mergeCell ref="L55:M55"/>
    <mergeCell ref="F1:I1"/>
    <mergeCell ref="F2:I2"/>
    <mergeCell ref="G3:H3"/>
    <mergeCell ref="C20:D20"/>
    <mergeCell ref="E20:F20"/>
    <mergeCell ref="G20:H20"/>
    <mergeCell ref="I20:J20"/>
  </mergeCells>
  <pageMargins left="0.25" right="0.25" top="0.25" bottom="0.2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Дисперсійний аналіз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2017-05-22T21:11:25Z</dcterms:modified>
</cp:coreProperties>
</file>