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\Desktop\"/>
    </mc:Choice>
  </mc:AlternateContent>
  <xr:revisionPtr revIDLastSave="0" documentId="8_{ED481C35-D1C9-4383-8491-97ABC04E13C2}" xr6:coauthVersionLast="47" xr6:coauthVersionMax="47" xr10:uidLastSave="{00000000-0000-0000-0000-000000000000}"/>
  <bookViews>
    <workbookView xWindow="-108" yWindow="-108" windowWidth="23256" windowHeight="12456" activeTab="1" xr2:uid="{E21CAF73-B605-4323-AC19-83214059E16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L10" i="2" s="1"/>
  <c r="K2" i="2"/>
  <c r="L2" i="2" s="1"/>
  <c r="L3" i="2"/>
  <c r="L4" i="2"/>
  <c r="L5" i="2"/>
  <c r="L6" i="2"/>
  <c r="L7" i="2"/>
  <c r="L8" i="2"/>
  <c r="L9" i="2"/>
  <c r="I3" i="2"/>
  <c r="I4" i="2"/>
  <c r="I5" i="2"/>
  <c r="I6" i="2"/>
  <c r="I7" i="2"/>
  <c r="I8" i="2"/>
  <c r="I9" i="2"/>
  <c r="I10" i="2"/>
  <c r="I2" i="2"/>
  <c r="F3" i="2"/>
  <c r="F4" i="2"/>
  <c r="F5" i="2"/>
  <c r="F6" i="2"/>
  <c r="F7" i="2"/>
  <c r="F8" i="2"/>
  <c r="F9" i="2"/>
  <c r="F10" i="2"/>
  <c r="F2" i="2"/>
  <c r="D3" i="2"/>
  <c r="D4" i="2"/>
  <c r="D5" i="2"/>
  <c r="D6" i="2"/>
  <c r="D7" i="2"/>
  <c r="D8" i="2"/>
  <c r="D9" i="2"/>
  <c r="D10" i="2"/>
  <c r="D2" i="2"/>
  <c r="B3" i="2"/>
</calcChain>
</file>

<file path=xl/sharedStrings.xml><?xml version="1.0" encoding="utf-8"?>
<sst xmlns="http://schemas.openxmlformats.org/spreadsheetml/2006/main" count="10" uniqueCount="10">
  <si>
    <t>l</t>
  </si>
  <si>
    <t>S</t>
  </si>
  <si>
    <t>R1</t>
  </si>
  <si>
    <t>сигма</t>
  </si>
  <si>
    <t>теплопровод</t>
  </si>
  <si>
    <t>тепл/сима</t>
  </si>
  <si>
    <t>темп в кельвинах</t>
  </si>
  <si>
    <t>число лоренца</t>
  </si>
  <si>
    <t>относительная погреш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</si>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</sst>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R=f(t)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129552808730312E-2"/>
                  <c:y val="0.17139626662935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Лист1!$A$1:$A$9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Лист1!$B$1:$B$9</c:f>
              <c:numCache>
                <c:formatCode>General</c:formatCode>
                <c:ptCount val="9"/>
                <c:pt idx="0">
                  <c:v>38.1</c:v>
                </c:pt>
                <c:pt idx="1">
                  <c:v>38.200000000000003</c:v>
                </c:pt>
                <c:pt idx="2">
                  <c:v>38.799999999999997</c:v>
                </c:pt>
                <c:pt idx="3">
                  <c:v>39.799999999999997</c:v>
                </c:pt>
                <c:pt idx="4">
                  <c:v>40.6</c:v>
                </c:pt>
                <c:pt idx="5">
                  <c:v>41.5</c:v>
                </c:pt>
                <c:pt idx="6">
                  <c:v>42.5</c:v>
                </c:pt>
                <c:pt idx="7">
                  <c:v>44.4</c:v>
                </c:pt>
                <c:pt idx="8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B-4C57-85A4-AE6E544150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28039200"/>
        <c:axId val="1028042944"/>
      </c:scatterChart>
      <c:valAx>
        <c:axId val="10280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042944"/>
        <c:crosses val="autoZero"/>
        <c:crossBetween val="midCat"/>
      </c:valAx>
      <c:valAx>
        <c:axId val="1028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теп/сигма=</a:t>
            </a: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63116935557878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Лист2!$G$2:$G$10</c:f>
              <c:numCache>
                <c:formatCode>General</c:formatCode>
                <c:ptCount val="9"/>
                <c:pt idx="0">
                  <c:v>293</c:v>
                </c:pt>
                <c:pt idx="1">
                  <c:v>303</c:v>
                </c:pt>
                <c:pt idx="2">
                  <c:v>313</c:v>
                </c:pt>
                <c:pt idx="3">
                  <c:v>323</c:v>
                </c:pt>
                <c:pt idx="4">
                  <c:v>333</c:v>
                </c:pt>
                <c:pt idx="5">
                  <c:v>343</c:v>
                </c:pt>
                <c:pt idx="6">
                  <c:v>353</c:v>
                </c:pt>
                <c:pt idx="7">
                  <c:v>363</c:v>
                </c:pt>
                <c:pt idx="8">
                  <c:v>373</c:v>
                </c:pt>
              </c:numCache>
            </c:numRef>
          </c:xVal>
          <c:yVal>
            <c:numRef>
              <c:f>Лист2!$F$2:$F$10</c:f>
              <c:numCache>
                <c:formatCode>0.00E+00</c:formatCode>
                <c:ptCount val="9"/>
                <c:pt idx="0">
                  <c:v>6.7112433774834461E-6</c:v>
                </c:pt>
                <c:pt idx="1">
                  <c:v>6.7522516556291399E-6</c:v>
                </c:pt>
                <c:pt idx="2">
                  <c:v>6.8592119205298034E-6</c:v>
                </c:pt>
                <c:pt idx="3">
                  <c:v>7.0914604304635765E-6</c:v>
                </c:pt>
                <c:pt idx="4">
                  <c:v>7.2291846026490068E-6</c:v>
                </c:pt>
                <c:pt idx="5">
                  <c:v>7.4261937086092723E-6</c:v>
                </c:pt>
                <c:pt idx="6">
                  <c:v>7.5943841059602659E-6</c:v>
                </c:pt>
                <c:pt idx="7">
                  <c:v>7.9386401324503335E-6</c:v>
                </c:pt>
                <c:pt idx="8">
                  <c:v>8.1013162251655642E-6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5-443C-9641-7569E0F85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08960"/>
        <c:axId val="1180310208"/>
      </c:scatterChart>
      <c:valAx>
        <c:axId val="118030896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310208"/>
        <c:crosses val="autoZero"/>
        <c:crossBetween val="midCat"/>
      </c:valAx>
      <c:valAx>
        <c:axId val="11803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3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180544</xdr:colOff>
      <xdr:row>4</xdr:row>
      <xdr:rowOff>115425</xdr:rowOff>
    </xdr:from>
    <xdr:to>
      <xdr:col>13</xdr:col>
      <xdr:colOff>484910</xdr:colOff>
      <xdr:row>32</xdr:row>
      <xdr:rowOff>103909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2FF2F5-19BC-C051-041A-B4A46D117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12</xdr:row>
      <xdr:rowOff>125730</xdr:rowOff>
    </xdr:from>
    <xdr:to>
      <xdr:col>22</xdr:col>
      <xdr:colOff>472440</xdr:colOff>
      <xdr:row>27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3602E7-63E3-E5F6-106C-B644C3C63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4FA0-B51E-4227-B962-469A0D3AFF48}">
  <dimension ref="A1:B9"/>
  <sheetViews>
    <sheetView topLeftCell="A13" zoomScale="110" zoomScaleNormal="110" workbookViewId="0">
      <selection activeCell="O9" sqref="O9"/>
    </sheetView>
  </sheetViews>
  <sheetFormatPr defaultRowHeight="14.4" x14ac:dyDescent="0.3"/>
  <sheetData>
    <row r="1" spans="1:2" x14ac:dyDescent="0.3">
      <c r="A1">
        <v>20</v>
      </c>
      <c r="B1">
        <v>38.1</v>
      </c>
    </row>
    <row r="2" spans="1:2" x14ac:dyDescent="0.3">
      <c r="A2">
        <v>30</v>
      </c>
      <c r="B2">
        <v>38.200000000000003</v>
      </c>
    </row>
    <row r="3" spans="1:2" x14ac:dyDescent="0.3">
      <c r="A3">
        <v>40</v>
      </c>
      <c r="B3">
        <v>38.799999999999997</v>
      </c>
    </row>
    <row r="4" spans="1:2" x14ac:dyDescent="0.3">
      <c r="A4">
        <v>50</v>
      </c>
      <c r="B4">
        <v>39.799999999999997</v>
      </c>
    </row>
    <row r="5" spans="1:2" x14ac:dyDescent="0.3">
      <c r="A5">
        <v>60</v>
      </c>
      <c r="B5">
        <v>40.6</v>
      </c>
    </row>
    <row r="6" spans="1:2" x14ac:dyDescent="0.3">
      <c r="A6">
        <v>70</v>
      </c>
      <c r="B6">
        <v>41.5</v>
      </c>
    </row>
    <row r="7" spans="1:2" x14ac:dyDescent="0.3">
      <c r="A7">
        <v>80</v>
      </c>
      <c r="B7">
        <v>42.5</v>
      </c>
    </row>
    <row r="8" spans="1:2" x14ac:dyDescent="0.3">
      <c r="A8">
        <v>90</v>
      </c>
      <c r="B8">
        <v>44.4</v>
      </c>
    </row>
    <row r="9" spans="1:2" x14ac:dyDescent="0.3">
      <c r="A9">
        <v>100</v>
      </c>
      <c r="B9">
        <v>45.4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A74B-0A3E-4CD6-BBCE-FF14AFCA3598}">
  <dimension ref="A1:L10"/>
  <sheetViews>
    <sheetView tabSelected="1" topLeftCell="A7" workbookViewId="0">
      <selection activeCell="S9" sqref="S9"/>
    </sheetView>
  </sheetViews>
  <sheetFormatPr defaultRowHeight="14.4" x14ac:dyDescent="0.3"/>
  <cols>
    <col min="4" max="4" width="8.88671875" customWidth="1"/>
  </cols>
  <sheetData>
    <row r="1" spans="1:12" ht="43.2" x14ac:dyDescent="0.3">
      <c r="B1" s="3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 t="s">
        <v>7</v>
      </c>
      <c r="J1" s="3"/>
      <c r="K1" s="3" t="s">
        <v>8</v>
      </c>
      <c r="L1" s="3" t="s">
        <v>9</v>
      </c>
    </row>
    <row r="2" spans="1:12" x14ac:dyDescent="0.3">
      <c r="A2" t="s">
        <v>0</v>
      </c>
      <c r="B2">
        <v>1.51</v>
      </c>
      <c r="C2">
        <v>50.1</v>
      </c>
      <c r="D2" s="1">
        <f>$B$2/(C2*$B$3)</f>
        <v>19444981.005730469</v>
      </c>
      <c r="E2">
        <v>130.5</v>
      </c>
      <c r="F2" s="1">
        <f>E2/D2</f>
        <v>6.7112433774834461E-6</v>
      </c>
      <c r="G2">
        <v>293</v>
      </c>
      <c r="I2" s="1">
        <f>F2/G2</f>
        <v>2.2905267499943503E-8</v>
      </c>
      <c r="K2" s="2">
        <f>(I2-2.23*10^(-8))/(2.23*10^(-8))</f>
        <v>2.7142040356210862E-2</v>
      </c>
      <c r="L2">
        <f>K2*100</f>
        <v>2.7142040356210861</v>
      </c>
    </row>
    <row r="3" spans="1:12" x14ac:dyDescent="0.3">
      <c r="A3" t="s">
        <v>1</v>
      </c>
      <c r="B3">
        <f>1.55*10^(-9)</f>
        <v>1.5500000000000002E-9</v>
      </c>
      <c r="C3">
        <v>50.6</v>
      </c>
      <c r="D3" s="1">
        <f t="shared" ref="D3:D10" si="0">$B$2/(C3*$B$3)</f>
        <v>19252836.92464618</v>
      </c>
      <c r="E3">
        <v>130</v>
      </c>
      <c r="F3" s="1">
        <f t="shared" ref="F3:F10" si="1">E3/D3</f>
        <v>6.7522516556291399E-6</v>
      </c>
      <c r="G3">
        <v>303</v>
      </c>
      <c r="I3" s="1">
        <f t="shared" ref="I3:I10" si="2">F3/G3</f>
        <v>2.228465892946911E-8</v>
      </c>
      <c r="K3" s="2">
        <f t="shared" ref="K3:K10" si="3">(I3-2.23*10^(-8))/(2.23*10^(-8))</f>
        <v>-6.8794038255119423E-4</v>
      </c>
      <c r="L3">
        <f t="shared" ref="L3:L10" si="4">K3*100</f>
        <v>-6.8794038255119427E-2</v>
      </c>
    </row>
    <row r="4" spans="1:12" x14ac:dyDescent="0.3">
      <c r="C4">
        <v>51.6</v>
      </c>
      <c r="D4" s="1">
        <f t="shared" si="0"/>
        <v>18879719.929982491</v>
      </c>
      <c r="E4">
        <v>129.5</v>
      </c>
      <c r="F4" s="1">
        <f t="shared" si="1"/>
        <v>6.8592119205298034E-6</v>
      </c>
      <c r="G4">
        <v>313</v>
      </c>
      <c r="I4" s="1">
        <f t="shared" si="2"/>
        <v>2.1914415081564866E-8</v>
      </c>
      <c r="K4" s="2">
        <f t="shared" si="3"/>
        <v>-1.7290803517270643E-2</v>
      </c>
      <c r="L4">
        <f t="shared" si="4"/>
        <v>-1.7290803517270643</v>
      </c>
    </row>
    <row r="5" spans="1:12" x14ac:dyDescent="0.3">
      <c r="C5">
        <v>53.5</v>
      </c>
      <c r="D5" s="1">
        <f t="shared" si="0"/>
        <v>18209225.203497134</v>
      </c>
      <c r="E5">
        <v>129.13</v>
      </c>
      <c r="F5" s="1">
        <f t="shared" si="1"/>
        <v>7.0914604304635765E-6</v>
      </c>
      <c r="G5">
        <v>323</v>
      </c>
      <c r="I5" s="1">
        <f t="shared" si="2"/>
        <v>2.1954985852828412E-8</v>
      </c>
      <c r="K5" s="2">
        <f t="shared" si="3"/>
        <v>-1.5471486420250645E-2</v>
      </c>
      <c r="L5">
        <f t="shared" si="4"/>
        <v>-1.5471486420250644</v>
      </c>
    </row>
    <row r="6" spans="1:12" x14ac:dyDescent="0.3">
      <c r="C6">
        <v>54.7</v>
      </c>
      <c r="D6" s="1">
        <f t="shared" si="0"/>
        <v>17809754.083859172</v>
      </c>
      <c r="E6">
        <v>128.75</v>
      </c>
      <c r="F6" s="1">
        <f t="shared" si="1"/>
        <v>7.2291846026490068E-6</v>
      </c>
      <c r="G6">
        <v>333</v>
      </c>
      <c r="I6" s="1">
        <f t="shared" si="2"/>
        <v>2.1709263071018039E-8</v>
      </c>
      <c r="K6" s="2">
        <f t="shared" si="3"/>
        <v>-2.6490445245827915E-2</v>
      </c>
      <c r="L6">
        <f t="shared" si="4"/>
        <v>-2.6490445245827914</v>
      </c>
    </row>
    <row r="7" spans="1:12" x14ac:dyDescent="0.3">
      <c r="C7">
        <v>56.3</v>
      </c>
      <c r="D7" s="1">
        <f t="shared" si="0"/>
        <v>17303615.424282357</v>
      </c>
      <c r="E7">
        <v>128.5</v>
      </c>
      <c r="F7" s="1">
        <f t="shared" si="1"/>
        <v>7.4261937086092723E-6</v>
      </c>
      <c r="G7">
        <v>343</v>
      </c>
      <c r="I7" s="1">
        <f t="shared" si="2"/>
        <v>2.1650710520726743E-8</v>
      </c>
      <c r="K7" s="2">
        <f t="shared" si="3"/>
        <v>-2.9116120146782897E-2</v>
      </c>
      <c r="L7">
        <f t="shared" si="4"/>
        <v>-2.9116120146782896</v>
      </c>
    </row>
    <row r="8" spans="1:12" x14ac:dyDescent="0.3">
      <c r="C8">
        <v>57.8</v>
      </c>
      <c r="D8" s="1">
        <f t="shared" si="0"/>
        <v>16854559.660676412</v>
      </c>
      <c r="E8">
        <v>128</v>
      </c>
      <c r="F8" s="1">
        <f t="shared" si="1"/>
        <v>7.5943841059602659E-6</v>
      </c>
      <c r="G8">
        <v>353</v>
      </c>
      <c r="I8" s="1">
        <f t="shared" si="2"/>
        <v>2.1513835994221717E-8</v>
      </c>
      <c r="K8" s="2">
        <f t="shared" si="3"/>
        <v>-3.5253991290506007E-2</v>
      </c>
      <c r="L8">
        <f t="shared" si="4"/>
        <v>-3.5253991290506006</v>
      </c>
    </row>
    <row r="9" spans="1:12" x14ac:dyDescent="0.3">
      <c r="C9">
        <v>60.6</v>
      </c>
      <c r="D9" s="1">
        <f t="shared" si="0"/>
        <v>16075801.128499944</v>
      </c>
      <c r="E9">
        <v>127.62</v>
      </c>
      <c r="F9" s="1">
        <f t="shared" si="1"/>
        <v>7.9386401324503335E-6</v>
      </c>
      <c r="G9">
        <v>363</v>
      </c>
      <c r="I9" s="1">
        <f t="shared" si="2"/>
        <v>2.1869532045317725E-8</v>
      </c>
      <c r="K9" s="2">
        <f t="shared" si="3"/>
        <v>-1.9303495725662617E-2</v>
      </c>
      <c r="L9">
        <f t="shared" si="4"/>
        <v>-1.9303495725662616</v>
      </c>
    </row>
    <row r="10" spans="1:12" x14ac:dyDescent="0.3">
      <c r="C10">
        <v>61.9</v>
      </c>
      <c r="D10" s="1">
        <f t="shared" si="0"/>
        <v>15738183.334201884</v>
      </c>
      <c r="E10">
        <v>127.5</v>
      </c>
      <c r="F10" s="1">
        <f t="shared" si="1"/>
        <v>8.1013162251655642E-6</v>
      </c>
      <c r="G10">
        <v>373</v>
      </c>
      <c r="I10" s="1">
        <f t="shared" si="2"/>
        <v>2.1719346448165052E-8</v>
      </c>
      <c r="K10" s="2">
        <f t="shared" si="3"/>
        <v>-2.6038275867038097E-2</v>
      </c>
      <c r="L10">
        <f t="shared" si="4"/>
        <v>-2.6038275867038099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2024-02-18T14:55:54Z</dcterms:created>
  <dcterms:modified xsi:type="dcterms:W3CDTF">2024-02-18T15:48:54Z</dcterms:modified>
</cp:coreProperties>
</file>