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734E2BB8-2FE3-4B93-A002-F31297EB7192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Menu" sheetId="9" r:id="rId1"/>
    <sheet name="resume" sheetId="16" r:id="rId2"/>
    <sheet name="anneeRefuse" sheetId="13" r:id="rId3"/>
    <sheet name="anneeValide" sheetId="12" r:id="rId4"/>
    <sheet name="Semestres" sheetId="10" r:id="rId5"/>
    <sheet name="NotesSemestre1" sheetId="7" r:id="rId6"/>
    <sheet name="NotesSemestre2" sheetId="8" r:id="rId7"/>
    <sheet name="MoyennesAnnee1" sheetId="11" r:id="rId8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E3" i="11" a="1"/>
  <c r="E4" i="11" a="1"/>
  <c r="E2" i="11" a="1"/>
  <c r="B4" i="11" a="1"/>
  <c r="B2" i="11" a="1"/>
  <c r="B3" i="11" a="1"/>
  <c r="E3" i="11" l="1"/>
  <c r="B2" i="11"/>
  <c r="B3" i="11"/>
  <c r="H4" i="13" s="1"/>
  <c r="B4" i="11"/>
  <c r="E2" i="11"/>
  <c r="E4" i="11"/>
  <c r="C10" i="12" l="1"/>
  <c r="H10" i="13"/>
  <c r="C8" i="12"/>
  <c r="H8" i="13"/>
  <c r="C5" i="12"/>
  <c r="H5" i="13"/>
  <c r="C3" i="12"/>
  <c r="H3" i="13"/>
  <c r="C9" i="12"/>
  <c r="H9" i="13"/>
  <c r="H3" i="11"/>
  <c r="C4" i="12"/>
  <c r="H4" i="11"/>
  <c r="H2" i="11"/>
  <c r="C13" i="12" l="1"/>
  <c r="H13" i="13"/>
  <c r="C14" i="12"/>
  <c r="H14" i="13"/>
  <c r="C15" i="12"/>
  <c r="H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<sst xmlns="http://schemas.openxmlformats.org/spreadsheetml/2006/main" count="123" uniqueCount="51">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</sst>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2" fillId="6" borderId="1" xfId="0" applyFont="1" applyFill="1" applyBorder="1" applyAlignment="1">
      <alignment horizontal="left" vertical="center" wrapText="1"/>
    </xf>
    <xf numFmtId="2" fontId="0" fillId="0" borderId="1" xfId="0" applyNumberFormat="1" applyBorder="1"/>
    <xf numFmtId="0" fontId="2" fillId="4" borderId="1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3" fillId="0" borderId="6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438150</xdr:colOff>
      <xdr:row>0</xdr:row>
      <xdr:rowOff>0</xdr:rowOff>
    </xdr:from>
    <xdr:to>
      <xdr:col>18</xdr:col>
      <xdr:colOff>209550</xdr:colOff>
      <xdr:row>36</xdr:row>
      <xdr:rowOff>142875</xdr:rowOff>
    </xdr:to>
    <xdr:pic>
      <xdr:nvPicPr>
        <xdr:cNvPr id="2" name="Image 1" descr="Pirates des Caraïbes : la saga peut-elle vraiment survivre sans Johnny Depp  ?">
          <a:extLst>
            <a:ext uri="{FF2B5EF4-FFF2-40B4-BE49-F238E27FC236}">
              <a16:creationId xmlns:a16="http://schemas.microsoft.com/office/drawing/2014/main" id="{0BCC45CF-6ED9-FFC1-6DB1-493CA26A8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4150" y="0"/>
          <a:ext cx="11201400" cy="7000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259080</xdr:colOff>
          <xdr:row>25</xdr:row>
          <xdr:rowOff>22860</xdr:rowOff>
        </xdr:from>
        <xdr:to>
          <xdr:col>15</xdr:col>
          <xdr:colOff>236220</xdr:colOff>
          <xdr:row>27</xdr:row>
          <xdr:rowOff>83820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17</xdr:row>
          <xdr:rowOff>182880</xdr:rowOff>
        </xdr:from>
        <xdr:to>
          <xdr:col>8</xdr:col>
          <xdr:colOff>106680</xdr:colOff>
          <xdr:row>20</xdr:row>
          <xdr:rowOff>45720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327660</xdr:colOff>
          <xdr:row>0</xdr:row>
          <xdr:rowOff>182880</xdr:rowOff>
        </xdr:from>
        <xdr:to>
          <xdr:col>2</xdr:col>
          <xdr:colOff>304800</xdr:colOff>
          <xdr:row>3</xdr:row>
          <xdr:rowOff>60960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1737611</xdr:colOff>
      <xdr:row>15</xdr:row>
      <xdr:rowOff>528484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4958679-1138-8D4A-23AB-29AE7F2C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077095" cy="7497097"/>
        </a:xfrm>
        <a:prstGeom prst="rect">
          <a:avLst/>
        </a:prstGeom>
      </xdr:spPr>
    </xdr:pic>
    <xdr:clientData/>
  </xdr:twoCellAnchor>
  <xdr:twoCellAnchor>
    <xdr:from>
      <xdr:col>2</xdr:col>
      <xdr:colOff>1438275</xdr:colOff>
      <xdr:row>1</xdr:row>
      <xdr:rowOff>190499</xdr:rowOff>
    </xdr:from>
    <xdr:to>
      <xdr:col>6</xdr:col>
      <xdr:colOff>1666875</xdr:colOff>
      <xdr:row>5</xdr:row>
      <xdr:rowOff>95249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43F851ED-D99B-495B-A164-76490F2C3D0C}"/>
            </a:ext>
          </a:extLst>
        </xdr:cNvPr>
        <xdr:cNvSpPr txBox="1"/>
      </xdr:nvSpPr>
      <xdr:spPr>
        <a:xfrm>
          <a:off x="5772150" y="390524"/>
          <a:ext cx="7924800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227541</xdr:colOff>
      <xdr:row>0</xdr:row>
      <xdr:rowOff>0</xdr:rowOff>
    </xdr:from>
    <xdr:to>
      <xdr:col>10</xdr:col>
      <xdr:colOff>1224492</xdr:colOff>
      <xdr:row>17</xdr:row>
      <xdr:rowOff>83705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3766" y="0"/>
          <a:ext cx="14398626" cy="7856105"/>
        </a:xfrm>
        <a:prstGeom prst="rect">
          <a:avLst/>
        </a:prstGeom>
      </xdr:spPr>
    </xdr:pic>
    <xdr:clientData/>
  </xdr:twoCellAnchor>
  <xdr:twoCellAnchor>
    <xdr:from>
      <xdr:col>3</xdr:col>
      <xdr:colOff>239182</xdr:colOff>
      <xdr:row>1</xdr:row>
      <xdr:rowOff>35983</xdr:rowOff>
    </xdr:from>
    <xdr:to>
      <xdr:col>7</xdr:col>
      <xdr:colOff>258234</xdr:colOff>
      <xdr:row>4</xdr:row>
      <xdr:rowOff>178858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4324349" y="184150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>
    <tabColor rgb="FF7030A0"/>
  </sheetPr>
  <dimension ref="A1"/>
  <sheetViews>
    <sheetView showGridLines="0" showRowColHeaders="0" tabSelected="1" zoomScale="72" workbookViewId="0">
      <selection activeCell="V13" sqref="V13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13</xdr:col>
                <xdr:colOff>259080</xdr:colOff>
                <xdr:row>25</xdr:row>
                <xdr:rowOff>22860</xdr:rowOff>
              </from>
              <to>
                <xdr:col>15</xdr:col>
                <xdr:colOff>190500</xdr:colOff>
                <xdr:row>27</xdr:row>
                <xdr:rowOff>106680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8" r:id="rId5" name="CommandButton2">
          <controlPr defaultSize="0" autoLine="0" r:id="rId6">
            <anchor moveWithCells="1">
              <from>
                <xdr:col>6</xdr:col>
                <xdr:colOff>381000</xdr:colOff>
                <xdr:row>18</xdr:row>
                <xdr:rowOff>0</xdr:rowOff>
              </from>
              <to>
                <xdr:col>8</xdr:col>
                <xdr:colOff>60960</xdr:colOff>
                <xdr:row>20</xdr:row>
                <xdr:rowOff>68580</xdr:rowOff>
              </to>
            </anchor>
          </controlPr>
        </control>
      </mc:Choice>
      <mc:Fallback>
        <control shapeId="1028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450A-D51A-4266-9A30-4357D9E6A95F}">
  <sheetPr codeName="Feuil8">
    <tabColor rgb="FF002060"/>
  </sheetPr>
  <dimension ref="A1"/>
  <sheetViews>
    <sheetView workbookViewId="0">
      <selection activeCell="F28" sqref="F28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0</xdr:col>
                <xdr:colOff>327660</xdr:colOff>
                <xdr:row>1</xdr:row>
                <xdr:rowOff>0</xdr:rowOff>
              </from>
              <to>
                <xdr:col>2</xdr:col>
                <xdr:colOff>243840</xdr:colOff>
                <xdr:row>3</xdr:row>
                <xdr:rowOff>83820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H1:I17"/>
  <sheetViews>
    <sheetView showGridLines="0" zoomScale="63" zoomScaleNormal="46" workbookViewId="0">
      <selection activeCell="I9" sqref="I9"/>
    </sheetView>
  </sheetViews>
  <sheetFormatPr baseColWidth="10" defaultColWidth="28.88671875" defaultRowHeight="48" customHeight="1" x14ac:dyDescent="0.3"/>
  <cols>
    <col min="1" max="1" width="35.6640625" customWidth="1"/>
    <col min="10" max="10" width="23.6640625" customWidth="1"/>
  </cols>
  <sheetData>
    <row r="1" spans="8:9" ht="15.75" customHeight="1" x14ac:dyDescent="0.3"/>
    <row r="2" spans="8:9" ht="17.25" customHeight="1" x14ac:dyDescent="0.35">
      <c r="H2" s="53" t="s">
        <v>48</v>
      </c>
      <c r="I2" s="52" t="s">
        <v>6</v>
      </c>
    </row>
    <row r="3" spans="8:9" ht="48" customHeight="1" x14ac:dyDescent="0.3">
      <c r="H3" s="55">
        <f>MoyennesAnnee1!B2</f>
        <v>9.3076925277709961</v>
      </c>
      <c r="I3" s="54" t="s">
        <v>9</v>
      </c>
    </row>
    <row r="4" spans="8:9" ht="48" customHeight="1" x14ac:dyDescent="0.3">
      <c r="H4" s="55">
        <f>MoyennesAnnee1!B3</f>
        <v>5</v>
      </c>
      <c r="I4" s="56" t="s">
        <v>16</v>
      </c>
    </row>
    <row r="5" spans="8:9" ht="48" customHeight="1" x14ac:dyDescent="0.3">
      <c r="H5" s="55">
        <f>MoyennesAnnee1!B4</f>
        <v>5</v>
      </c>
      <c r="I5" s="57" t="s">
        <v>21</v>
      </c>
    </row>
    <row r="6" spans="8:9" ht="24.75" customHeight="1" x14ac:dyDescent="0.3"/>
    <row r="7" spans="8:9" ht="17.25" customHeight="1" x14ac:dyDescent="0.35">
      <c r="H7" s="53" t="s">
        <v>48</v>
      </c>
      <c r="I7" s="52" t="s">
        <v>28</v>
      </c>
    </row>
    <row r="8" spans="8:9" ht="48" customHeight="1" x14ac:dyDescent="0.3">
      <c r="H8" s="55">
        <f>MoyennesAnnee1!E2</f>
        <v>13</v>
      </c>
      <c r="I8" s="54" t="s">
        <v>9</v>
      </c>
    </row>
    <row r="9" spans="8:9" ht="48" customHeight="1" x14ac:dyDescent="0.3">
      <c r="H9" s="55">
        <f>MoyennesAnnee1!E3</f>
        <v>13</v>
      </c>
      <c r="I9" s="58" t="s">
        <v>16</v>
      </c>
    </row>
    <row r="10" spans="8:9" ht="48" customHeight="1" x14ac:dyDescent="0.3">
      <c r="H10" s="55">
        <f>MoyennesAnnee1!E4</f>
        <v>13</v>
      </c>
      <c r="I10" s="57" t="s">
        <v>21</v>
      </c>
    </row>
    <row r="11" spans="8:9" ht="24.75" customHeight="1" x14ac:dyDescent="0.3"/>
    <row r="12" spans="8:9" ht="17.25" customHeight="1" x14ac:dyDescent="0.35">
      <c r="H12" s="53" t="s">
        <v>48</v>
      </c>
      <c r="I12" s="52" t="s">
        <v>49</v>
      </c>
    </row>
    <row r="13" spans="8:9" ht="48" customHeight="1" x14ac:dyDescent="0.3">
      <c r="H13" s="55">
        <f>MoyennesAnnee1!H2</f>
        <v>11.153846263885498</v>
      </c>
      <c r="I13" s="54" t="s">
        <v>9</v>
      </c>
    </row>
    <row r="14" spans="8:9" ht="48" customHeight="1" x14ac:dyDescent="0.3">
      <c r="H14" s="55">
        <f>MoyennesAnnee1!H3</f>
        <v>9</v>
      </c>
      <c r="I14" s="58" t="s">
        <v>16</v>
      </c>
    </row>
    <row r="15" spans="8:9" ht="48" customHeight="1" x14ac:dyDescent="0.3">
      <c r="H15" s="55">
        <f>MoyennesAnnee1!H4</f>
        <v>9</v>
      </c>
      <c r="I15" s="57" t="s">
        <v>21</v>
      </c>
    </row>
    <row r="16" spans="8:9" ht="66" customHeight="1" x14ac:dyDescent="0.3">
      <c r="H16" s="65" t="s">
        <v>50</v>
      </c>
      <c r="I16" s="66"/>
    </row>
    <row r="17" ht="60" customHeight="1" x14ac:dyDescent="0.3"/>
  </sheetData>
  <mergeCells count="1">
    <mergeCell ref="H16:I16"/>
  </mergeCells>
  <conditionalFormatting sqref="H3:H5">
    <cfRule type="cellIs" dxfId="6" priority="7" operator="greaterThan">
      <formula>10</formula>
    </cfRule>
    <cfRule type="cellIs" dxfId="7" priority="8" operator="between">
      <formula>8</formula>
      <formula>10</formula>
    </cfRule>
    <cfRule type="cellIs" dxfId="8" priority="9" operator="lessThan">
      <formula>8</formula>
    </cfRule>
  </conditionalFormatting>
  <conditionalFormatting sqref="H8:H10">
    <cfRule type="cellIs" dxfId="5" priority="4" operator="greaterThan">
      <formula>10</formula>
    </cfRule>
    <cfRule type="cellIs" dxfId="4" priority="5" operator="between">
      <formula>8</formula>
      <formula>10</formula>
    </cfRule>
    <cfRule type="cellIs" dxfId="3" priority="6" operator="lessThan">
      <formula>8</formula>
    </cfRule>
  </conditionalFormatting>
  <conditionalFormatting sqref="H13:H15">
    <cfRule type="cellIs" dxfId="2" priority="1" operator="greaterThan">
      <formula>10</formula>
    </cfRule>
    <cfRule type="cellIs" dxfId="1" priority="2" operator="between">
      <formula>8</formula>
      <formula>10</formula>
    </cfRule>
    <cfRule type="cellIs" dxfId="0" priority="3" operator="lessThan">
      <formula>8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5"/>
  <sheetViews>
    <sheetView showGridLines="0" zoomScale="74" zoomScaleNormal="100" workbookViewId="0">
      <selection activeCell="C15" sqref="C15"/>
    </sheetView>
  </sheetViews>
  <sheetFormatPr baseColWidth="10" defaultColWidth="28.6640625" defaultRowHeight="30.75" customHeight="1" x14ac:dyDescent="0.3"/>
  <cols>
    <col min="1" max="1" width="3.88671875" customWidth="1"/>
  </cols>
  <sheetData>
    <row r="1" spans="2:3" ht="11.25" customHeight="1" x14ac:dyDescent="0.3"/>
    <row r="2" spans="2:3" ht="17.25" customHeight="1" x14ac:dyDescent="0.35">
      <c r="B2" s="52" t="s">
        <v>6</v>
      </c>
      <c r="C2" s="53" t="s">
        <v>48</v>
      </c>
    </row>
    <row r="3" spans="2:3" ht="48" customHeight="1" x14ac:dyDescent="0.3">
      <c r="B3" s="54" t="s">
        <v>9</v>
      </c>
      <c r="C3" s="55">
        <f>MoyennesAnnee1!B2</f>
        <v>9.3076925277709961</v>
      </c>
    </row>
    <row r="4" spans="2:3" ht="48" customHeight="1" x14ac:dyDescent="0.3">
      <c r="B4" s="56" t="s">
        <v>16</v>
      </c>
      <c r="C4" s="55">
        <f>MoyennesAnnee1!B3</f>
        <v>5</v>
      </c>
    </row>
    <row r="5" spans="2:3" ht="48" customHeight="1" x14ac:dyDescent="0.3">
      <c r="B5" s="57" t="s">
        <v>21</v>
      </c>
      <c r="C5" s="55">
        <f>MoyennesAnnee1!B4</f>
        <v>5</v>
      </c>
    </row>
    <row r="6" spans="2:3" ht="27.75" customHeight="1" x14ac:dyDescent="0.3"/>
    <row r="7" spans="2:3" ht="17.25" customHeight="1" x14ac:dyDescent="0.35">
      <c r="B7" s="52" t="s">
        <v>28</v>
      </c>
      <c r="C7" s="53" t="s">
        <v>48</v>
      </c>
    </row>
    <row r="8" spans="2:3" ht="48" customHeight="1" x14ac:dyDescent="0.3">
      <c r="B8" s="54" t="s">
        <v>9</v>
      </c>
      <c r="C8" s="55">
        <f>MoyennesAnnee1!E2</f>
        <v>13</v>
      </c>
    </row>
    <row r="9" spans="2:3" ht="48" customHeight="1" x14ac:dyDescent="0.3">
      <c r="B9" s="58" t="s">
        <v>16</v>
      </c>
      <c r="C9" s="55">
        <f>MoyennesAnnee1!E3</f>
        <v>13</v>
      </c>
    </row>
    <row r="10" spans="2:3" ht="48" customHeight="1" x14ac:dyDescent="0.3">
      <c r="B10" s="57" t="s">
        <v>21</v>
      </c>
      <c r="C10" s="55">
        <f>MoyennesAnnee1!E4</f>
        <v>13</v>
      </c>
    </row>
    <row r="11" spans="2:3" ht="27.75" customHeight="1" x14ac:dyDescent="0.3"/>
    <row r="12" spans="2:3" ht="17.25" customHeight="1" x14ac:dyDescent="0.35">
      <c r="B12" s="52" t="s">
        <v>49</v>
      </c>
      <c r="C12" s="53" t="s">
        <v>48</v>
      </c>
    </row>
    <row r="13" spans="2:3" ht="48" customHeight="1" x14ac:dyDescent="0.3">
      <c r="B13" s="54" t="s">
        <v>9</v>
      </c>
      <c r="C13" s="55">
        <f>MoyennesAnnee1!H2</f>
        <v>11.153846263885498</v>
      </c>
    </row>
    <row r="14" spans="2:3" ht="48" customHeight="1" x14ac:dyDescent="0.3">
      <c r="B14" s="58" t="s">
        <v>16</v>
      </c>
      <c r="C14" s="55">
        <f>MoyennesAnnee1!H3</f>
        <v>9</v>
      </c>
    </row>
    <row r="15" spans="2:3" ht="48" customHeight="1" x14ac:dyDescent="0.3">
      <c r="B15" s="57" t="s">
        <v>21</v>
      </c>
      <c r="C15" s="55">
        <f>MoyennesAnnee1!H4</f>
        <v>9</v>
      </c>
    </row>
  </sheetData>
  <conditionalFormatting sqref="C3:C5 C8:C10 C13:C15">
    <cfRule type="cellIs" dxfId="9" priority="3" operator="lessThan">
      <formula>8</formula>
    </cfRule>
    <cfRule type="cellIs" dxfId="10" priority="2" operator="between">
      <formula>8</formula>
      <formula>10</formula>
    </cfRule>
    <cfRule type="cellIs" dxfId="11" priority="1" operator="greaterThan">
      <formula>10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sqref="A1:C1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64" t="s">
        <v>6</v>
      </c>
      <c r="B1" s="64"/>
      <c r="C1" s="64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3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3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3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3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" thickBot="1" x14ac:dyDescent="0.35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3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3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3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29.4" thickBot="1" x14ac:dyDescent="0.35">
      <c r="A12" s="46"/>
      <c r="B12" s="47" t="s">
        <v>20</v>
      </c>
      <c r="C12" s="48">
        <v>40</v>
      </c>
      <c r="D12" s="21" t="str">
        <f t="shared" si="0"/>
        <v/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3">
      <c r="A14" s="18"/>
      <c r="B14" s="5" t="s">
        <v>23</v>
      </c>
      <c r="C14" s="8">
        <v>15</v>
      </c>
      <c r="D14" s="21" t="str">
        <f t="shared" si="0"/>
        <v/>
      </c>
    </row>
    <row r="15" spans="1:12" x14ac:dyDescent="0.3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3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3">
      <c r="A18" s="18"/>
      <c r="B18" s="5" t="s">
        <v>26</v>
      </c>
      <c r="C18" s="8">
        <v>10</v>
      </c>
      <c r="D18" s="21" t="str">
        <f t="shared" si="0"/>
        <v/>
      </c>
    </row>
    <row r="19" spans="1:4" ht="15" thickBot="1" x14ac:dyDescent="0.35">
      <c r="A19" s="37"/>
      <c r="B19" s="49" t="s">
        <v>27</v>
      </c>
      <c r="C19" s="50">
        <v>15</v>
      </c>
      <c r="D19" s="21" t="str">
        <f t="shared" si="0"/>
        <v/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29"/>
  <sheetViews>
    <sheetView zoomScale="73" workbookViewId="0">
      <selection activeCell="D14" sqref="D14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64" t="s">
        <v>28</v>
      </c>
      <c r="B1" s="64"/>
      <c r="C1" s="64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3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3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3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3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3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3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3">
      <c r="A9" s="15"/>
      <c r="B9" s="4" t="s">
        <v>36</v>
      </c>
      <c r="C9" s="13">
        <v>20</v>
      </c>
      <c r="D9" s="21" t="str">
        <f t="shared" si="0"/>
        <v/>
      </c>
    </row>
    <row r="10" spans="1:12" ht="15" thickBot="1" x14ac:dyDescent="0.35">
      <c r="A10" s="30"/>
      <c r="B10" s="31" t="s">
        <v>37</v>
      </c>
      <c r="C10" s="32">
        <v>5</v>
      </c>
      <c r="D10" s="21" t="str">
        <f t="shared" si="0"/>
        <v/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3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3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3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3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3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3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3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3">
      <c r="A19" s="17"/>
      <c r="B19" s="4" t="s">
        <v>36</v>
      </c>
      <c r="C19" s="24">
        <v>10</v>
      </c>
      <c r="D19" s="21" t="str">
        <f t="shared" si="0"/>
        <v/>
      </c>
    </row>
    <row r="20" spans="1:5" ht="15" thickBot="1" x14ac:dyDescent="0.35">
      <c r="A20" s="35"/>
      <c r="B20" s="31" t="s">
        <v>37</v>
      </c>
      <c r="C20" s="36">
        <v>5</v>
      </c>
      <c r="D20" s="21" t="str">
        <f t="shared" si="0"/>
        <v/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3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3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3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3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3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3">
      <c r="A27" s="18"/>
      <c r="B27" s="4" t="s">
        <v>36</v>
      </c>
      <c r="C27" s="25">
        <v>20</v>
      </c>
      <c r="D27" s="21" t="str">
        <f t="shared" si="0"/>
        <v/>
      </c>
    </row>
    <row r="28" spans="1:5" ht="15" thickBot="1" x14ac:dyDescent="0.35">
      <c r="A28" s="37"/>
      <c r="B28" s="31" t="s">
        <v>37</v>
      </c>
      <c r="C28" s="38">
        <v>5</v>
      </c>
      <c r="D28" s="21" t="str">
        <f t="shared" si="0"/>
        <v/>
      </c>
    </row>
    <row r="29" spans="1:5" ht="15" thickTop="1" x14ac:dyDescent="0.3"/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12"/>
  <sheetViews>
    <sheetView workbookViewId="0">
      <selection activeCell="E19" sqref="E19"/>
    </sheetView>
  </sheetViews>
  <sheetFormatPr baseColWidth="10" defaultColWidth="14.33203125" defaultRowHeight="14.4" x14ac:dyDescent="0.3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6640625" customWidth="1"/>
  </cols>
  <sheetData>
    <row r="1" spans="1:8" ht="18" x14ac:dyDescent="0.35">
      <c r="A1" s="59" t="s">
        <v>6</v>
      </c>
      <c r="B1" t="s">
        <v>48</v>
      </c>
      <c r="D1" s="59" t="s">
        <v>28</v>
      </c>
      <c r="E1" t="s">
        <v>48</v>
      </c>
      <c r="G1" s="59" t="s">
        <v>49</v>
      </c>
      <c r="H1" t="s">
        <v>48</v>
      </c>
    </row>
    <row r="2" spans="1:8" ht="43.2" x14ac:dyDescent="0.3">
      <c r="A2" s="60" t="s">
        <v>9</v>
      </c>
      <c r="B2" s="51" cm="1">
        <f t="array" ref="B2">IF(COUNT(NotesSemestre1!E2:L7)&gt;0,moyenneCoef("NotesSemestre1", "D2:D7"),"")</f>
        <v>9.3076925277709961</v>
      </c>
      <c r="D2" s="60" t="s">
        <v>9</v>
      </c>
      <c r="E2" s="51" cm="1">
        <f t="array" ref="E2">IF(COUNT(NotesSemestre2!E2:L10)&gt;0,moyenneCoef("NotesSemestre2", "D2:D10"),"")</f>
        <v>13</v>
      </c>
      <c r="G2" s="60" t="s">
        <v>9</v>
      </c>
      <c r="H2" s="51">
        <f>IF(COUNT(B2,E2)&gt;0,AVERAGE(B2,E2),"")</f>
        <v>11.153846263885498</v>
      </c>
    </row>
    <row r="3" spans="1:8" ht="43.2" x14ac:dyDescent="0.3">
      <c r="A3" s="61" t="s">
        <v>16</v>
      </c>
      <c r="B3" s="51" cm="1">
        <f t="array" ref="B3">IF(COUNT(NotesSemestre1!E8:L12)&gt;0,moyenneCoef("NotesSemestre1", "D8:D12"),"")</f>
        <v>5</v>
      </c>
      <c r="D3" s="62" t="s">
        <v>16</v>
      </c>
      <c r="E3" s="51" cm="1">
        <f t="array" ref="E3">IF(COUNT(NotesSemestre2!E11:L20)&gt;0,moyenneCoef("NotesSemestre2", "D11:D20"),"")</f>
        <v>13</v>
      </c>
      <c r="G3" s="62" t="s">
        <v>16</v>
      </c>
      <c r="H3" s="51">
        <f>IF(COUNT(B3,E3)&gt;0,AVERAGE(B3,E3),"")</f>
        <v>9</v>
      </c>
    </row>
    <row r="4" spans="1:8" ht="43.2" x14ac:dyDescent="0.3">
      <c r="A4" s="63" t="s">
        <v>21</v>
      </c>
      <c r="B4" s="51" cm="1">
        <f t="array" ref="B4">IF(COUNT(NotesSemestre1!E13:L19)&gt;0,moyenneCoef("NotesSemestre1", "D13:D19"),"")</f>
        <v>5</v>
      </c>
      <c r="D4" s="63" t="s">
        <v>21</v>
      </c>
      <c r="E4" s="51" cm="1">
        <f t="array" ref="E4">IF(COUNT(NotesSemestre2!E21:L28)&gt;0,moyenneCoef("NotesSemestre2", "D21:D28"),"")</f>
        <v>13</v>
      </c>
      <c r="G4" s="63" t="s">
        <v>21</v>
      </c>
      <c r="H4" s="51">
        <f>IF(COUNT(B4,E4)&gt;0,AVERAGE(B4,E4),"")</f>
        <v>9</v>
      </c>
    </row>
    <row r="5" spans="1:8" x14ac:dyDescent="0.3">
      <c r="B5" s="51"/>
    </row>
    <row r="6" spans="1:8" x14ac:dyDescent="0.3">
      <c r="B6" s="51"/>
    </row>
    <row r="12" spans="1:8" x14ac:dyDescent="0.3">
      <c r="B12" s="5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Menu</vt:lpstr>
      <vt:lpstr>resume</vt:lpstr>
      <vt:lpstr>anneeRefuse</vt:lpstr>
      <vt:lpstr>anneeValide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2024-12-18T09:28:14Z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