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148" documentId="13_ncr:1_{446BB788-EE62-4765-8029-92C0084C577B}" xr6:coauthVersionLast="47" xr6:coauthVersionMax="47" xr10:uidLastSave="{52F9B1BE-BE6A-458A-B0AA-B66800962D3A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E3" i="11" a="1"/>
  <c r="E4" i="11" a="1"/>
  <c r="E2" i="11" a="1"/>
  <c r="B4" i="11" a="1"/>
  <c r="B3" i="11" a="1"/>
  <c r="B2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<sst xmlns="http://schemas.openxmlformats.org/spreadsheetml/2006/main" count="214" uniqueCount="65">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</sst>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13" fillId="0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12.350000381469727</c:v>
                </c:pt>
                <c:pt idx="1">
                  <c:v>7.2749998569488525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95250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571500</xdr:colOff>
          <xdr:row>61</xdr:row>
          <xdr:rowOff>19050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676275</xdr:colOff>
          <xdr:row>17</xdr:row>
          <xdr:rowOff>514350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685800</xdr:colOff>
          <xdr:row>17</xdr:row>
          <xdr:rowOff>200025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tabSelected="1" zoomScaleNormal="100" workbookViewId="0">
      <selection activeCell="O61" sqref="O61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22" t="s">
        <v>62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</row>
    <row r="3" spans="1:15" ht="14.25" customHeight="1" x14ac:dyDescent="0.25"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16" t="s">
        <v>9</v>
      </c>
      <c r="C8" s="100" t="s">
        <v>10</v>
      </c>
      <c r="D8" s="101">
        <v>15</v>
      </c>
      <c r="E8" s="104">
        <f>IF(COUNT(NotesSemestre1!E2:L2)&gt;0,NotesSemestre1!D2,"")</f>
        <v>3</v>
      </c>
      <c r="F8" s="21">
        <f>IF(NotesSemestre1!E2&lt;&gt;"",NotesSemestre1!E2,"")</f>
        <v>3</v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8">
        <f>MoyennesAnnee1!B2</f>
        <v>10.600000381469727</v>
      </c>
    </row>
    <row r="9" spans="1:15" ht="14.25" customHeight="1" x14ac:dyDescent="0.25">
      <c r="A9" s="92"/>
      <c r="B9" s="116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4"/>
    </row>
    <row r="10" spans="1:15" ht="14.25" customHeight="1" x14ac:dyDescent="0.25">
      <c r="A10" s="92"/>
      <c r="B10" s="116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4"/>
    </row>
    <row r="11" spans="1:15" ht="14.25" customHeight="1" x14ac:dyDescent="0.25">
      <c r="A11" s="92"/>
      <c r="B11" s="116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4"/>
    </row>
    <row r="12" spans="1:15" ht="14.25" customHeight="1" x14ac:dyDescent="0.25">
      <c r="A12" s="92"/>
      <c r="B12" s="116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4"/>
    </row>
    <row r="13" spans="1:15" ht="14.25" customHeight="1" thickBot="1" x14ac:dyDescent="0.3">
      <c r="A13" s="92"/>
      <c r="B13" s="117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5"/>
    </row>
    <row r="14" spans="1:15" ht="14.25" customHeight="1" thickTop="1" x14ac:dyDescent="0.25">
      <c r="A14" s="92"/>
      <c r="B14" s="119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8">
        <f>MoyennesAnnee1!B3</f>
        <v>2.8499999046325684</v>
      </c>
    </row>
    <row r="15" spans="1:15" ht="14.25" customHeight="1" x14ac:dyDescent="0.25">
      <c r="A15" s="92"/>
      <c r="B15" s="120"/>
      <c r="C15" s="69" t="s">
        <v>18</v>
      </c>
      <c r="D15" s="88">
        <v>15</v>
      </c>
      <c r="E15" s="104">
        <f>IF(COUNT(NotesSemestre1!E9:L9)&gt;0,NotesSemestre1!D9,"")</f>
        <v>2</v>
      </c>
      <c r="F15" s="21">
        <f>IF(NotesSemestre1!E9&lt;&gt;"",NotesSemestre1!E9,"")</f>
        <v>2</v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4"/>
    </row>
    <row r="16" spans="1:15" ht="14.25" customHeight="1" x14ac:dyDescent="0.25">
      <c r="A16" s="92"/>
      <c r="B16" s="120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4"/>
    </row>
    <row r="17" spans="1:15" ht="14.25" customHeight="1" x14ac:dyDescent="0.25">
      <c r="A17" s="92"/>
      <c r="B17" s="120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4"/>
    </row>
    <row r="18" spans="1:15" ht="14.25" customHeight="1" thickBot="1" x14ac:dyDescent="0.3">
      <c r="A18" s="92"/>
      <c r="B18" s="121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5"/>
    </row>
    <row r="19" spans="1:15" ht="14.25" customHeight="1" thickTop="1" x14ac:dyDescent="0.25">
      <c r="A19" s="92"/>
      <c r="B19" s="111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8">
        <f>MoyennesAnnee1!B4</f>
        <v>15.199999809265137</v>
      </c>
    </row>
    <row r="20" spans="1:15" ht="14.25" customHeight="1" x14ac:dyDescent="0.25">
      <c r="A20" s="92"/>
      <c r="B20" s="112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4"/>
    </row>
    <row r="21" spans="1:15" ht="14.25" customHeight="1" x14ac:dyDescent="0.25">
      <c r="A21" s="92"/>
      <c r="B21" s="112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4"/>
    </row>
    <row r="22" spans="1:15" ht="14.25" customHeight="1" x14ac:dyDescent="0.25">
      <c r="A22" s="92"/>
      <c r="B22" s="112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4"/>
    </row>
    <row r="23" spans="1:15" ht="14.25" customHeight="1" x14ac:dyDescent="0.25">
      <c r="A23" s="92"/>
      <c r="B23" s="112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4"/>
    </row>
    <row r="24" spans="1:15" ht="14.25" customHeight="1" x14ac:dyDescent="0.25">
      <c r="A24" s="92"/>
      <c r="B24" s="112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4"/>
    </row>
    <row r="25" spans="1:15" ht="14.25" customHeight="1" thickBot="1" x14ac:dyDescent="0.3">
      <c r="A25" s="92"/>
      <c r="B25" s="113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5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23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8">
        <f>MoyennesAnnee1!E2</f>
        <v>14.100000381469727</v>
      </c>
    </row>
    <row r="30" spans="1:15" ht="14.25" customHeight="1" x14ac:dyDescent="0.25">
      <c r="A30" s="92"/>
      <c r="B30" s="124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4"/>
    </row>
    <row r="31" spans="1:15" ht="14.25" customHeight="1" x14ac:dyDescent="0.25">
      <c r="A31" s="92"/>
      <c r="B31" s="124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4"/>
    </row>
    <row r="32" spans="1:15" ht="14.25" customHeight="1" x14ac:dyDescent="0.25">
      <c r="A32" s="92"/>
      <c r="B32" s="124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4"/>
    </row>
    <row r="33" spans="1:15" ht="14.25" customHeight="1" x14ac:dyDescent="0.25">
      <c r="A33" s="92"/>
      <c r="B33" s="124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4"/>
    </row>
    <row r="34" spans="1:15" ht="14.25" customHeight="1" x14ac:dyDescent="0.25">
      <c r="A34" s="92"/>
      <c r="B34" s="124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4"/>
    </row>
    <row r="35" spans="1:15" ht="14.25" customHeight="1" x14ac:dyDescent="0.25">
      <c r="A35" s="92"/>
      <c r="B35" s="124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4"/>
    </row>
    <row r="36" spans="1:15" ht="14.25" customHeight="1" x14ac:dyDescent="0.25">
      <c r="A36" s="92"/>
      <c r="B36" s="124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4"/>
    </row>
    <row r="37" spans="1:15" ht="14.25" customHeight="1" thickBot="1" x14ac:dyDescent="0.3">
      <c r="A37" s="92"/>
      <c r="B37" s="125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5"/>
    </row>
    <row r="38" spans="1:15" ht="14.25" customHeight="1" x14ac:dyDescent="0.25">
      <c r="A38" s="92"/>
      <c r="B38" s="120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4">
        <f>MoyennesAnnee1!E3</f>
        <v>11.699999809265137</v>
      </c>
    </row>
    <row r="39" spans="1:15" ht="14.25" customHeight="1" x14ac:dyDescent="0.25">
      <c r="A39" s="92"/>
      <c r="B39" s="120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4"/>
    </row>
    <row r="40" spans="1:15" ht="14.25" customHeight="1" x14ac:dyDescent="0.25">
      <c r="A40" s="92"/>
      <c r="B40" s="120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4"/>
    </row>
    <row r="41" spans="1:15" ht="14.25" customHeight="1" x14ac:dyDescent="0.25">
      <c r="A41" s="92"/>
      <c r="B41" s="120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4"/>
    </row>
    <row r="42" spans="1:15" ht="14.25" customHeight="1" x14ac:dyDescent="0.25">
      <c r="A42" s="92"/>
      <c r="B42" s="120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4"/>
    </row>
    <row r="43" spans="1:15" ht="14.25" customHeight="1" x14ac:dyDescent="0.25">
      <c r="A43" s="92"/>
      <c r="B43" s="120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4"/>
    </row>
    <row r="44" spans="1:15" ht="14.25" customHeight="1" x14ac:dyDescent="0.25">
      <c r="A44" s="92"/>
      <c r="B44" s="120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4"/>
    </row>
    <row r="45" spans="1:15" ht="14.25" customHeight="1" x14ac:dyDescent="0.25">
      <c r="A45" s="92"/>
      <c r="B45" s="120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4"/>
    </row>
    <row r="46" spans="1:15" ht="14.25" customHeight="1" x14ac:dyDescent="0.25">
      <c r="A46" s="92"/>
      <c r="B46" s="120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4"/>
    </row>
    <row r="47" spans="1:15" ht="14.25" customHeight="1" thickBot="1" x14ac:dyDescent="0.3">
      <c r="A47" s="92"/>
      <c r="B47" s="121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5"/>
    </row>
    <row r="48" spans="1:15" ht="14.25" customHeight="1" thickTop="1" x14ac:dyDescent="0.25">
      <c r="A48" s="92"/>
      <c r="B48" s="111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4">
        <f>MoyennesAnnee1!E4</f>
        <v>10.75</v>
      </c>
    </row>
    <row r="49" spans="1:15" ht="14.25" customHeight="1" x14ac:dyDescent="0.25">
      <c r="A49" s="92"/>
      <c r="B49" s="112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4"/>
    </row>
    <row r="50" spans="1:15" ht="14.25" customHeight="1" x14ac:dyDescent="0.25">
      <c r="A50" s="92"/>
      <c r="B50" s="112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4"/>
    </row>
    <row r="51" spans="1:15" ht="14.25" customHeight="1" x14ac:dyDescent="0.25">
      <c r="A51" s="92"/>
      <c r="B51" s="112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4"/>
    </row>
    <row r="52" spans="1:15" ht="14.25" customHeight="1" x14ac:dyDescent="0.25">
      <c r="A52" s="92"/>
      <c r="B52" s="112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4"/>
    </row>
    <row r="53" spans="1:15" ht="14.25" customHeight="1" x14ac:dyDescent="0.25">
      <c r="A53" s="92"/>
      <c r="B53" s="112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4"/>
    </row>
    <row r="54" spans="1:15" ht="14.25" customHeight="1" x14ac:dyDescent="0.25">
      <c r="A54" s="92"/>
      <c r="B54" s="112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4"/>
    </row>
    <row r="55" spans="1:15" ht="14.25" customHeight="1" thickBot="1" x14ac:dyDescent="0.3">
      <c r="A55" s="92"/>
      <c r="B55" s="113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5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12.350000381469727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7.2749998569488525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30" t="s">
        <v>64</v>
      </c>
      <c r="C63" s="110">
        <f>NotesSemestre1!B21+NotesSemestre2!B30</f>
        <v>0</v>
      </c>
    </row>
  </sheetData>
  <mergeCells count="13">
    <mergeCell ref="C2:N3"/>
    <mergeCell ref="B29:B37"/>
    <mergeCell ref="O29:O37"/>
    <mergeCell ref="B38:B47"/>
    <mergeCell ref="O38:O47"/>
    <mergeCell ref="B48:B55"/>
    <mergeCell ref="O48:O55"/>
    <mergeCell ref="B8:B13"/>
    <mergeCell ref="O8:O13"/>
    <mergeCell ref="B14:B18"/>
    <mergeCell ref="O14:O18"/>
    <mergeCell ref="B19:B25"/>
    <mergeCell ref="O19:O25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r:id="rId7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8" zoomScale="90" zoomScaleNormal="90" workbookViewId="0">
      <selection activeCell="L10" sqref="L10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10.600000381469727</v>
      </c>
      <c r="J3" s="75" t="s">
        <v>9</v>
      </c>
    </row>
    <row r="4" spans="9:10" ht="57" customHeight="1" x14ac:dyDescent="0.25">
      <c r="I4" s="79">
        <f>MoyennesAnnee1!B3</f>
        <v>2.8499999046325684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12.350000381469727</v>
      </c>
      <c r="J13" s="75" t="s">
        <v>9</v>
      </c>
    </row>
    <row r="14" spans="9:10" ht="57" customHeight="1" x14ac:dyDescent="0.25">
      <c r="I14" s="79">
        <f>MoyennesAnnee1!H3</f>
        <v>7.2749998569488525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6" t="s">
        <v>50</v>
      </c>
      <c r="J17" s="126"/>
    </row>
  </sheetData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C8" sqref="C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10.600000381469727</v>
      </c>
    </row>
    <row r="4" spans="2:3" ht="48" customHeight="1" x14ac:dyDescent="0.25">
      <c r="B4" s="76" t="s">
        <v>16</v>
      </c>
      <c r="C4" s="79">
        <f>MoyennesAnnee1!B3</f>
        <v>2.8499999046325684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12.350000381469727</v>
      </c>
    </row>
    <row r="14" spans="2:3" ht="48" customHeight="1" x14ac:dyDescent="0.25">
      <c r="B14" s="76" t="s">
        <v>16</v>
      </c>
      <c r="C14" s="79">
        <f>MoyennesAnnee1!H3</f>
        <v>7.2749998569488525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7" t="s">
        <v>55</v>
      </c>
      <c r="C16" s="128"/>
    </row>
  </sheetData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G19" sqref="G1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29" t="s">
        <v>6</v>
      </c>
      <c r="B1" s="129"/>
      <c r="C1" s="129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3</v>
      </c>
      <c r="E2">
        <v>3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2</v>
      </c>
      <c r="E9">
        <v>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29" t="s">
        <v>28</v>
      </c>
      <c r="B1" s="129"/>
      <c r="C1" s="129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8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10.600000381469727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12.350000381469727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2.8499999046325684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7.2749998569488525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10.600000381469727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2.8499999046325684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2024-12-19T20:51:34Z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