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X13" i="1"/>
  <c r="V13" i="1"/>
  <c r="T13" i="1"/>
  <c r="R13" i="1"/>
  <c r="W24" i="1"/>
  <c r="U24" i="1"/>
  <c r="S24" i="1"/>
  <c r="Q25" i="1"/>
  <c r="W19" i="1"/>
  <c r="W20" i="1"/>
  <c r="W21" i="1"/>
  <c r="W22" i="1"/>
  <c r="W23" i="1"/>
  <c r="W18" i="1"/>
  <c r="U19" i="1"/>
  <c r="U20" i="1"/>
  <c r="U21" i="1"/>
  <c r="U22" i="1"/>
  <c r="U23" i="1"/>
  <c r="U18" i="1"/>
  <c r="S19" i="1"/>
  <c r="S20" i="1"/>
  <c r="S21" i="1"/>
  <c r="S22" i="1"/>
  <c r="S23" i="1"/>
  <c r="S18" i="1"/>
  <c r="Q20" i="1"/>
  <c r="Q21" i="1"/>
  <c r="Q22" i="1"/>
  <c r="Q23" i="1"/>
  <c r="Q24" i="1"/>
  <c r="Q19" i="1"/>
  <c r="W8" i="1"/>
  <c r="U8" i="1"/>
  <c r="S8" i="1"/>
  <c r="Q8" i="1"/>
  <c r="X10" i="1"/>
  <c r="V10" i="1"/>
  <c r="R10" i="1"/>
  <c r="T10" i="1"/>
  <c r="P9" i="1"/>
  <c r="P11" i="1"/>
  <c r="P12" i="1"/>
  <c r="P13" i="1"/>
  <c r="P14" i="1"/>
  <c r="P15" i="1"/>
  <c r="P10" i="1"/>
  <c r="W16" i="1"/>
  <c r="U16" i="1"/>
  <c r="S16" i="1"/>
  <c r="Q16" i="1"/>
  <c r="W11" i="1"/>
  <c r="W12" i="1"/>
  <c r="W13" i="1"/>
  <c r="W14" i="1"/>
  <c r="W15" i="1"/>
  <c r="W10" i="1"/>
  <c r="U11" i="1"/>
  <c r="U12" i="1"/>
  <c r="U13" i="1"/>
  <c r="U14" i="1"/>
  <c r="U15" i="1"/>
  <c r="U10" i="1"/>
  <c r="S11" i="1"/>
  <c r="S12" i="1"/>
  <c r="S13" i="1"/>
  <c r="S14" i="1"/>
  <c r="S15" i="1"/>
  <c r="S10" i="1"/>
  <c r="Q11" i="1"/>
  <c r="Q12" i="1"/>
  <c r="Q13" i="1"/>
  <c r="Q14" i="1"/>
  <c r="Q15" i="1"/>
  <c r="Q10" i="1"/>
  <c r="N26" i="1"/>
  <c r="M26" i="1"/>
  <c r="N18" i="1"/>
  <c r="L26" i="1"/>
  <c r="M18" i="1"/>
  <c r="K26" i="1"/>
  <c r="L18" i="1"/>
  <c r="K18" i="1"/>
  <c r="J26" i="1"/>
  <c r="N16" i="1"/>
  <c r="M16" i="1"/>
  <c r="L16" i="1"/>
  <c r="K16" i="1"/>
  <c r="N13" i="1"/>
  <c r="N10" i="1"/>
  <c r="N11" i="1"/>
  <c r="N12" i="1"/>
  <c r="N9" i="1"/>
  <c r="M10" i="1"/>
  <c r="M11" i="1"/>
  <c r="M12" i="1"/>
  <c r="M9" i="1"/>
  <c r="L10" i="1"/>
  <c r="L11" i="1"/>
  <c r="L9" i="1"/>
  <c r="K10" i="1"/>
  <c r="K9" i="1"/>
  <c r="E12" i="1" l="1"/>
  <c r="E17" i="1"/>
  <c r="E14" i="1"/>
  <c r="E15" i="1"/>
  <c r="E16" i="1"/>
  <c r="E13" i="1"/>
  <c r="D10" i="1"/>
  <c r="D15" i="1"/>
  <c r="D13" i="1"/>
  <c r="D14" i="1"/>
  <c r="D12" i="1"/>
  <c r="C12" i="1"/>
  <c r="C11" i="1"/>
  <c r="C10" i="1"/>
  <c r="C9" i="1"/>
  <c r="E11" i="1"/>
  <c r="E8" i="1"/>
  <c r="E9" i="1"/>
  <c r="E10" i="1"/>
  <c r="E7" i="1"/>
  <c r="D9" i="1"/>
  <c r="D6" i="1"/>
  <c r="D8" i="1"/>
  <c r="D7" i="1"/>
  <c r="C7" i="1"/>
  <c r="C6" i="1"/>
  <c r="C5" i="1"/>
  <c r="B8" i="1"/>
  <c r="A7" i="1"/>
  <c r="A10" i="1"/>
  <c r="A11" i="1"/>
  <c r="A12" i="1"/>
  <c r="A13" i="1"/>
  <c r="A9" i="1"/>
  <c r="B5" i="1"/>
  <c r="B4" i="1"/>
</calcChain>
</file>

<file path=xl/sharedStrings.xml><?xml version="1.0" encoding="utf-8"?>
<sst xmlns="http://schemas.openxmlformats.org/spreadsheetml/2006/main" count="13" uniqueCount="6">
  <si>
    <t>к</t>
  </si>
  <si>
    <t>Y^2</t>
  </si>
  <si>
    <t xml:space="preserve"> </t>
  </si>
  <si>
    <t>k</t>
  </si>
  <si>
    <t>xy</t>
  </si>
  <si>
    <t>сигма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</si>
</sst>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 applyFont="1"/>
    <xf numFmtId="0" fontId="1" fillId="0" borderId="0" xfId="1" applyFont="1" applyFill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F1" workbookViewId="0">
      <selection activeCell="B9" sqref="B9"/>
    </sheetView>
  </sheetViews>
  <sheetFormatPr defaultRowHeight="14.4" x14ac:dyDescent="0.3"/>
  <sheetData>
    <row r="1" spans="1:24" x14ac:dyDescent="0.3">
      <c r="A1" t="s">
        <v>0</v>
      </c>
      <c r="B1">
        <v>1280</v>
      </c>
      <c r="C1">
        <v>1930</v>
      </c>
      <c r="D1">
        <v>2591</v>
      </c>
      <c r="E1">
        <v>3014</v>
      </c>
      <c r="G1" t="s">
        <v>0</v>
      </c>
      <c r="I1" s="3" t="s">
        <v>0</v>
      </c>
      <c r="J1" s="3">
        <v>1000</v>
      </c>
      <c r="K1" s="3">
        <v>1501</v>
      </c>
      <c r="L1" s="3">
        <v>2027</v>
      </c>
      <c r="M1" s="3">
        <v>2700</v>
      </c>
      <c r="N1" s="3">
        <v>3553</v>
      </c>
      <c r="P1" s="3" t="s">
        <v>3</v>
      </c>
      <c r="Q1" s="3">
        <v>24.2</v>
      </c>
      <c r="R1" s="3">
        <v>24.2</v>
      </c>
      <c r="S1" s="3">
        <v>35.1</v>
      </c>
      <c r="T1" s="3">
        <v>35.1</v>
      </c>
      <c r="U1" s="3">
        <v>45</v>
      </c>
      <c r="V1" s="3">
        <v>45</v>
      </c>
      <c r="W1" s="3">
        <v>55</v>
      </c>
      <c r="X1" s="3">
        <v>55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G2">
        <v>1000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P2" s="3">
        <v>1</v>
      </c>
      <c r="Q2" s="3">
        <v>253.8</v>
      </c>
      <c r="R2" s="3">
        <v>253</v>
      </c>
      <c r="S2" s="3">
        <v>256</v>
      </c>
      <c r="T2" s="3">
        <v>255</v>
      </c>
      <c r="U2" s="3">
        <v>259.8</v>
      </c>
      <c r="V2" s="3">
        <v>258</v>
      </c>
      <c r="W2" s="3">
        <v>263.3</v>
      </c>
      <c r="X2" s="3">
        <v>263.3</v>
      </c>
    </row>
    <row r="3" spans="1:24" x14ac:dyDescent="0.3">
      <c r="A3">
        <v>1</v>
      </c>
      <c r="B3">
        <v>13</v>
      </c>
      <c r="C3">
        <v>9</v>
      </c>
      <c r="D3">
        <v>6.6</v>
      </c>
      <c r="E3">
        <v>5.7</v>
      </c>
      <c r="G3">
        <v>1501</v>
      </c>
      <c r="I3" s="3">
        <v>1</v>
      </c>
      <c r="J3" s="3">
        <v>12.6</v>
      </c>
      <c r="K3" s="3">
        <v>8.6999999999999993</v>
      </c>
      <c r="L3" s="3">
        <v>6.6</v>
      </c>
      <c r="M3" s="3">
        <v>5</v>
      </c>
      <c r="N3" s="3">
        <v>3.9</v>
      </c>
      <c r="P3" s="3">
        <v>2</v>
      </c>
      <c r="Q3" s="3">
        <v>476.4</v>
      </c>
      <c r="R3" s="3">
        <v>477</v>
      </c>
      <c r="S3" s="3">
        <v>487.5</v>
      </c>
      <c r="T3" s="3">
        <v>486</v>
      </c>
      <c r="U3" s="3">
        <v>493.5</v>
      </c>
      <c r="V3" s="3">
        <v>493</v>
      </c>
      <c r="W3" s="3">
        <v>502</v>
      </c>
      <c r="X3" s="3">
        <v>502.5</v>
      </c>
    </row>
    <row r="4" spans="1:24" x14ac:dyDescent="0.3">
      <c r="A4">
        <v>2</v>
      </c>
      <c r="B4">
        <f>$B2*$A2</f>
        <v>0</v>
      </c>
      <c r="C4">
        <v>17.8</v>
      </c>
      <c r="D4">
        <v>13.3</v>
      </c>
      <c r="E4">
        <v>11.3</v>
      </c>
      <c r="G4">
        <v>2027</v>
      </c>
      <c r="I4" s="3">
        <v>2</v>
      </c>
      <c r="J4" s="3"/>
      <c r="K4" s="3">
        <v>17.8</v>
      </c>
      <c r="L4" s="3">
        <v>13.3</v>
      </c>
      <c r="M4" s="3">
        <v>10</v>
      </c>
      <c r="N4" s="3">
        <v>7.6</v>
      </c>
      <c r="P4" s="3">
        <v>3</v>
      </c>
      <c r="Q4" s="3">
        <v>704</v>
      </c>
      <c r="R4" s="3">
        <v>704</v>
      </c>
      <c r="S4" s="3">
        <v>719</v>
      </c>
      <c r="T4" s="3">
        <v>718</v>
      </c>
      <c r="U4" s="3">
        <v>727.5</v>
      </c>
      <c r="V4" s="3">
        <v>728</v>
      </c>
      <c r="W4" s="3">
        <v>740</v>
      </c>
      <c r="X4" s="3">
        <v>739</v>
      </c>
    </row>
    <row r="5" spans="1:24" x14ac:dyDescent="0.3">
      <c r="A5">
        <v>3</v>
      </c>
      <c r="B5">
        <f>$B3*$A3</f>
        <v>13</v>
      </c>
      <c r="C5">
        <f>$C3/$A3</f>
        <v>9</v>
      </c>
      <c r="D5">
        <v>19.8</v>
      </c>
      <c r="E5">
        <v>17.100000000000001</v>
      </c>
      <c r="G5">
        <v>2700</v>
      </c>
      <c r="I5" s="3">
        <v>3</v>
      </c>
      <c r="J5" s="3"/>
      <c r="K5" s="3"/>
      <c r="L5" s="3">
        <v>19.899999999999999</v>
      </c>
      <c r="M5" s="3">
        <v>15.1</v>
      </c>
      <c r="N5" s="3">
        <v>11.5</v>
      </c>
      <c r="P5" s="3">
        <v>4</v>
      </c>
      <c r="Q5" s="3">
        <v>930</v>
      </c>
      <c r="R5" s="3">
        <v>932</v>
      </c>
      <c r="S5" s="3">
        <v>950</v>
      </c>
      <c r="T5" s="3">
        <v>950</v>
      </c>
      <c r="U5" s="3">
        <v>965.2</v>
      </c>
      <c r="V5" s="3">
        <v>965</v>
      </c>
      <c r="W5" s="3">
        <v>980</v>
      </c>
      <c r="X5" s="3">
        <v>980</v>
      </c>
    </row>
    <row r="6" spans="1:24" x14ac:dyDescent="0.3">
      <c r="A6">
        <v>4</v>
      </c>
      <c r="C6">
        <f>$C4/$A4</f>
        <v>8.9</v>
      </c>
      <c r="D6">
        <f>$D3/$A3</f>
        <v>6.6</v>
      </c>
      <c r="E6">
        <v>22.8</v>
      </c>
      <c r="G6">
        <v>3553</v>
      </c>
      <c r="I6" s="3">
        <v>4</v>
      </c>
      <c r="J6" s="3"/>
      <c r="K6" s="3"/>
      <c r="L6" s="3"/>
      <c r="M6" s="3">
        <v>19.899999999999999</v>
      </c>
      <c r="N6" s="3">
        <v>15.3</v>
      </c>
      <c r="P6" s="3">
        <v>5</v>
      </c>
      <c r="Q6" s="3">
        <v>1160</v>
      </c>
      <c r="R6" s="3">
        <v>1160</v>
      </c>
      <c r="S6" s="3">
        <v>1180</v>
      </c>
      <c r="T6" s="3">
        <v>1180</v>
      </c>
      <c r="U6" s="3">
        <v>1200</v>
      </c>
      <c r="V6" s="3">
        <v>1203</v>
      </c>
      <c r="W6" s="3">
        <v>1220</v>
      </c>
      <c r="X6" s="3">
        <v>1220</v>
      </c>
    </row>
    <row r="7" spans="1:24" x14ac:dyDescent="0.3">
      <c r="A7">
        <f>AVERAGE(A10:A13)</f>
        <v>7.5</v>
      </c>
      <c r="C7" s="1">
        <f>AVERAGE(C5:C6)</f>
        <v>8.9499999999999993</v>
      </c>
      <c r="D7">
        <f t="shared" ref="D7" si="0">$D4/$A4</f>
        <v>6.65</v>
      </c>
      <c r="E7">
        <f>$E3/$A3</f>
        <v>5.7</v>
      </c>
      <c r="I7" s="4">
        <v>5</v>
      </c>
      <c r="N7" s="3">
        <v>19</v>
      </c>
      <c r="P7" s="3">
        <v>6</v>
      </c>
      <c r="Q7" s="3">
        <v>1395</v>
      </c>
      <c r="R7" s="3">
        <v>1396</v>
      </c>
      <c r="S7" s="3">
        <v>1417</v>
      </c>
      <c r="T7" s="3">
        <v>1417</v>
      </c>
      <c r="U7" s="3">
        <v>1440</v>
      </c>
      <c r="V7" s="3">
        <v>1440</v>
      </c>
      <c r="W7" s="3">
        <v>1460</v>
      </c>
      <c r="X7" s="3">
        <v>1460</v>
      </c>
    </row>
    <row r="8" spans="1:24" x14ac:dyDescent="0.3">
      <c r="B8" s="1">
        <f>B3/A3</f>
        <v>13</v>
      </c>
      <c r="D8">
        <f>$D5/$A5</f>
        <v>6.6000000000000005</v>
      </c>
      <c r="E8">
        <f t="shared" ref="E8:E10" si="1">$E4/$A4</f>
        <v>5.65</v>
      </c>
      <c r="Q8">
        <f>AVERAGE(Q2:Q7)</f>
        <v>819.86666666666667</v>
      </c>
      <c r="S8">
        <f>AVERAGE(S2:S7)</f>
        <v>834.91666666666663</v>
      </c>
      <c r="U8">
        <f>AVERAGE(U2:U7)</f>
        <v>847.66666666666663</v>
      </c>
      <c r="W8">
        <f>AVERAGE(W2:W7)</f>
        <v>860.88333333333333</v>
      </c>
    </row>
    <row r="9" spans="1:24" x14ac:dyDescent="0.3">
      <c r="A9">
        <f>$A2*$A2</f>
        <v>0</v>
      </c>
      <c r="B9" s="2" t="e">
        <f>SQRT(B5*B5/A7-B8*B8)</f>
        <v>#NUM!</v>
      </c>
      <c r="C9">
        <f>$C3*$C3</f>
        <v>81</v>
      </c>
      <c r="D9" s="1">
        <f>AVERAGE(D6:D8)</f>
        <v>6.6166666666666671</v>
      </c>
      <c r="E9">
        <f t="shared" si="1"/>
        <v>5.7</v>
      </c>
      <c r="K9">
        <f>$K3/$I3</f>
        <v>8.6999999999999993</v>
      </c>
      <c r="L9">
        <f>L3/I3</f>
        <v>6.6</v>
      </c>
      <c r="M9">
        <f>M3/I3</f>
        <v>5</v>
      </c>
      <c r="N9">
        <f>N3/I3</f>
        <v>3.9</v>
      </c>
      <c r="P9">
        <f>AVERAGE(P10:P15)</f>
        <v>15.166666666666666</v>
      </c>
      <c r="Q9" t="s">
        <v>4</v>
      </c>
      <c r="R9" t="s">
        <v>0</v>
      </c>
      <c r="T9" t="s">
        <v>0</v>
      </c>
      <c r="V9" t="s">
        <v>0</v>
      </c>
      <c r="X9" t="s">
        <v>0</v>
      </c>
    </row>
    <row r="10" spans="1:24" x14ac:dyDescent="0.3">
      <c r="A10">
        <f t="shared" ref="A10:A13" si="2">$A3*$A3</f>
        <v>1</v>
      </c>
      <c r="C10">
        <f>$C4*$C4</f>
        <v>316.84000000000003</v>
      </c>
      <c r="D10" s="2">
        <f>SQRT(1/2*(D15/A7-D9))</f>
        <v>3.2097594233143947</v>
      </c>
      <c r="E10">
        <f t="shared" si="1"/>
        <v>5.7</v>
      </c>
      <c r="K10">
        <f>$K4/$I4</f>
        <v>8.9</v>
      </c>
      <c r="L10">
        <f t="shared" ref="L10:L11" si="3">L4/I4</f>
        <v>6.65</v>
      </c>
      <c r="M10">
        <f t="shared" ref="M10:M12" si="4">M4/I4</f>
        <v>5</v>
      </c>
      <c r="N10">
        <f t="shared" ref="N10:N12" si="5">N4/I4</f>
        <v>3.8</v>
      </c>
      <c r="P10">
        <f>P2*P2</f>
        <v>1</v>
      </c>
      <c r="Q10">
        <f>Q2*P2</f>
        <v>253.8</v>
      </c>
      <c r="R10">
        <f>Q16/P9</f>
        <v>233.06153846153845</v>
      </c>
      <c r="S10">
        <f>S2*P2</f>
        <v>256</v>
      </c>
      <c r="T10">
        <f>S16/P9</f>
        <v>237.25274725274727</v>
      </c>
      <c r="U10">
        <f>U2*P2</f>
        <v>259.8</v>
      </c>
      <c r="V10">
        <f>U16/P9</f>
        <v>240.99010989010989</v>
      </c>
      <c r="W10">
        <f>W2*P2</f>
        <v>263.3</v>
      </c>
      <c r="X10">
        <f>W16/P9</f>
        <v>244.69560439560442</v>
      </c>
    </row>
    <row r="11" spans="1:24" x14ac:dyDescent="0.3">
      <c r="A11">
        <f t="shared" si="2"/>
        <v>4</v>
      </c>
      <c r="C11">
        <f>AVERAGE(C9:C10)</f>
        <v>198.92000000000002</v>
      </c>
      <c r="D11" t="s">
        <v>1</v>
      </c>
      <c r="E11" s="1">
        <f>AVERAGE(E7:E10)</f>
        <v>5.6875</v>
      </c>
      <c r="L11">
        <f t="shared" si="3"/>
        <v>6.6333333333333329</v>
      </c>
      <c r="M11">
        <f t="shared" si="4"/>
        <v>5.0333333333333332</v>
      </c>
      <c r="N11">
        <f t="shared" si="5"/>
        <v>3.8333333333333335</v>
      </c>
      <c r="P11">
        <f t="shared" ref="P11:P15" si="6">P3*P3</f>
        <v>4</v>
      </c>
      <c r="Q11">
        <f t="shared" ref="Q11:Q15" si="7">Q3*P3</f>
        <v>952.8</v>
      </c>
      <c r="S11">
        <f t="shared" ref="S11:S15" si="8">S3*P3</f>
        <v>975</v>
      </c>
      <c r="U11">
        <f t="shared" ref="U11:U15" si="9">U3*P3</f>
        <v>987</v>
      </c>
      <c r="W11">
        <f t="shared" ref="W11:W15" si="10">W3*P3</f>
        <v>1004</v>
      </c>
    </row>
    <row r="12" spans="1:24" x14ac:dyDescent="0.3">
      <c r="A12">
        <f t="shared" si="2"/>
        <v>9</v>
      </c>
      <c r="C12" s="2">
        <f>SQRT((C11/A7-C7))/10</f>
        <v>0.41919764630382489</v>
      </c>
      <c r="D12">
        <f>$D3*$D3</f>
        <v>43.559999999999995</v>
      </c>
      <c r="E12">
        <f>SQRT(1/8*(E17/A7-E11))</f>
        <v>1.8278003629134849</v>
      </c>
      <c r="M12">
        <f t="shared" si="4"/>
        <v>4.9749999999999996</v>
      </c>
      <c r="N12">
        <f t="shared" si="5"/>
        <v>3.8250000000000002</v>
      </c>
      <c r="P12">
        <f t="shared" si="6"/>
        <v>9</v>
      </c>
      <c r="Q12">
        <f t="shared" si="7"/>
        <v>2112</v>
      </c>
      <c r="R12" t="s">
        <v>5</v>
      </c>
      <c r="S12">
        <f t="shared" si="8"/>
        <v>2157</v>
      </c>
      <c r="U12">
        <f t="shared" si="9"/>
        <v>2182.5</v>
      </c>
      <c r="W12">
        <f t="shared" si="10"/>
        <v>2220</v>
      </c>
    </row>
    <row r="13" spans="1:24" x14ac:dyDescent="0.3">
      <c r="A13">
        <f t="shared" si="2"/>
        <v>16</v>
      </c>
      <c r="D13">
        <f t="shared" ref="D13:D14" si="11">$D4*$D4</f>
        <v>176.89000000000001</v>
      </c>
      <c r="E13">
        <f>$E3*$E3</f>
        <v>32.49</v>
      </c>
      <c r="N13">
        <f>N7/I7</f>
        <v>3.8</v>
      </c>
      <c r="P13">
        <f t="shared" si="6"/>
        <v>16</v>
      </c>
      <c r="Q13">
        <f t="shared" si="7"/>
        <v>3720</v>
      </c>
      <c r="R13">
        <f>SQRT(1/5*(Q25/P9-R10*R10))</f>
        <v>1.1516403824917996</v>
      </c>
      <c r="S13">
        <f t="shared" si="8"/>
        <v>3800</v>
      </c>
      <c r="T13">
        <f>SQRT(1/5*(S24/P9-T10*T10))</f>
        <v>1.2002168423005675</v>
      </c>
      <c r="U13">
        <f t="shared" si="9"/>
        <v>3860.8</v>
      </c>
      <c r="V13">
        <f>SQRT(1/5*(U24/P9-V10*V10))</f>
        <v>1.1176615097302667</v>
      </c>
      <c r="W13">
        <f t="shared" si="10"/>
        <v>3920</v>
      </c>
      <c r="X13">
        <f>SQRT(1/5*(W24/P9-X10*X10))</f>
        <v>1.1677518946164143</v>
      </c>
    </row>
    <row r="14" spans="1:24" x14ac:dyDescent="0.3">
      <c r="D14">
        <f t="shared" si="11"/>
        <v>392.04</v>
      </c>
      <c r="E14">
        <f t="shared" ref="E14:E16" si="12">$E4*$E4</f>
        <v>127.69000000000001</v>
      </c>
      <c r="P14">
        <f t="shared" si="6"/>
        <v>25</v>
      </c>
      <c r="Q14">
        <f t="shared" si="7"/>
        <v>5800</v>
      </c>
      <c r="S14">
        <f t="shared" si="8"/>
        <v>5900</v>
      </c>
      <c r="U14">
        <f t="shared" si="9"/>
        <v>6000</v>
      </c>
      <c r="W14">
        <f t="shared" si="10"/>
        <v>6100</v>
      </c>
    </row>
    <row r="15" spans="1:24" x14ac:dyDescent="0.3">
      <c r="D15">
        <f>AVERAGE(D12:D14)</f>
        <v>204.16333333333333</v>
      </c>
      <c r="E15">
        <f t="shared" si="12"/>
        <v>292.41000000000003</v>
      </c>
      <c r="P15">
        <f t="shared" si="6"/>
        <v>36</v>
      </c>
      <c r="Q15">
        <f t="shared" si="7"/>
        <v>8370</v>
      </c>
      <c r="S15">
        <f t="shared" si="8"/>
        <v>8502</v>
      </c>
      <c r="U15">
        <f t="shared" si="9"/>
        <v>8640</v>
      </c>
      <c r="W15">
        <f t="shared" si="10"/>
        <v>8760</v>
      </c>
    </row>
    <row r="16" spans="1:24" x14ac:dyDescent="0.3">
      <c r="D16" t="s">
        <v>2</v>
      </c>
      <c r="E16">
        <f t="shared" si="12"/>
        <v>519.84</v>
      </c>
      <c r="J16" s="1">
        <v>12.6</v>
      </c>
      <c r="K16" s="1">
        <f>AVERAGE(K9:K10)</f>
        <v>8.8000000000000007</v>
      </c>
      <c r="L16" s="1">
        <f>AVERAGE(L9:L11)</f>
        <v>6.6277777777777773</v>
      </c>
      <c r="M16" s="1">
        <f>AVERAGE(M9:M12)</f>
        <v>5.0020833333333332</v>
      </c>
      <c r="N16" s="1">
        <f>AVERAGE(N9:N13)</f>
        <v>3.831666666666667</v>
      </c>
      <c r="Q16">
        <f>AVERAGE(Q10:Q15)</f>
        <v>3534.7666666666664</v>
      </c>
      <c r="S16">
        <f>AVERAGE(S10:S15)</f>
        <v>3598.3333333333335</v>
      </c>
      <c r="U16">
        <f>AVERAGE(U10:U15)</f>
        <v>3655.0166666666664</v>
      </c>
      <c r="W16">
        <f>AVERAGE(W10:W15)</f>
        <v>3711.2166666666667</v>
      </c>
    </row>
    <row r="17" spans="5:23" x14ac:dyDescent="0.3">
      <c r="E17">
        <f>AVERAGE(E13:E16)</f>
        <v>243.10750000000002</v>
      </c>
    </row>
    <row r="18" spans="5:23" x14ac:dyDescent="0.3">
      <c r="K18">
        <f>AVERAGE(K3:K4)</f>
        <v>13.25</v>
      </c>
      <c r="L18">
        <f>AVERAGE(L3:L5)</f>
        <v>13.266666666666666</v>
      </c>
      <c r="M18">
        <f>AVERAGE(M3:M6)</f>
        <v>12.5</v>
      </c>
      <c r="N18">
        <f>AVERAGE(N3:N7)</f>
        <v>11.459999999999999</v>
      </c>
      <c r="Q18" t="s">
        <v>1</v>
      </c>
      <c r="S18">
        <f>S2*S2</f>
        <v>65536</v>
      </c>
      <c r="U18">
        <f>U2*U2</f>
        <v>67496.040000000008</v>
      </c>
      <c r="W18">
        <f>W2*W2</f>
        <v>69326.89</v>
      </c>
    </row>
    <row r="19" spans="5:23" x14ac:dyDescent="0.3">
      <c r="Q19">
        <f>Q2*Q2</f>
        <v>64414.44</v>
      </c>
      <c r="S19">
        <f t="shared" ref="S19:S23" si="13">S3*S3</f>
        <v>237656.25</v>
      </c>
      <c r="U19">
        <f t="shared" ref="U19:U23" si="14">U3*U3</f>
        <v>243542.25</v>
      </c>
      <c r="W19">
        <f t="shared" ref="W19:W23" si="15">W3*W3</f>
        <v>252004</v>
      </c>
    </row>
    <row r="20" spans="5:23" x14ac:dyDescent="0.3">
      <c r="Q20">
        <f t="shared" ref="Q20:Q24" si="16">Q3*Q3</f>
        <v>226956.96</v>
      </c>
      <c r="S20">
        <f t="shared" si="13"/>
        <v>516961</v>
      </c>
      <c r="U20">
        <f t="shared" si="14"/>
        <v>529256.25</v>
      </c>
      <c r="W20">
        <f t="shared" si="15"/>
        <v>547600</v>
      </c>
    </row>
    <row r="21" spans="5:23" x14ac:dyDescent="0.3">
      <c r="Q21">
        <f t="shared" si="16"/>
        <v>495616</v>
      </c>
      <c r="S21">
        <f t="shared" si="13"/>
        <v>902500</v>
      </c>
      <c r="U21">
        <f t="shared" si="14"/>
        <v>931611.04</v>
      </c>
      <c r="W21">
        <f t="shared" si="15"/>
        <v>960400</v>
      </c>
    </row>
    <row r="22" spans="5:23" x14ac:dyDescent="0.3">
      <c r="Q22">
        <f t="shared" si="16"/>
        <v>864900</v>
      </c>
      <c r="S22">
        <f t="shared" si="13"/>
        <v>1392400</v>
      </c>
      <c r="U22">
        <f t="shared" si="14"/>
        <v>1440000</v>
      </c>
      <c r="W22">
        <f t="shared" si="15"/>
        <v>1488400</v>
      </c>
    </row>
    <row r="23" spans="5:23" x14ac:dyDescent="0.3">
      <c r="Q23">
        <f t="shared" si="16"/>
        <v>1345600</v>
      </c>
      <c r="S23">
        <f t="shared" si="13"/>
        <v>2007889</v>
      </c>
      <c r="U23">
        <f t="shared" si="14"/>
        <v>2073600</v>
      </c>
      <c r="W23">
        <f t="shared" si="15"/>
        <v>2131600</v>
      </c>
    </row>
    <row r="24" spans="5:23" x14ac:dyDescent="0.3">
      <c r="Q24">
        <f t="shared" si="16"/>
        <v>1946025</v>
      </c>
      <c r="S24">
        <f>AVERAGE(S18:S23)</f>
        <v>853823.70833333337</v>
      </c>
      <c r="U24">
        <f>AVERAGE(U18:U23)</f>
        <v>880917.59666666668</v>
      </c>
      <c r="W24">
        <f>AVERAGE(W18:W23)</f>
        <v>908221.81500000006</v>
      </c>
    </row>
    <row r="25" spans="5:23" x14ac:dyDescent="0.3">
      <c r="Q25">
        <f>AVERAGE(Q19:Q24)</f>
        <v>823918.7333333334</v>
      </c>
    </row>
    <row r="26" spans="5:23" x14ac:dyDescent="0.3">
      <c r="J26" s="2">
        <f>SQRT(J3/A7-J16/8)</f>
        <v>0.32403703492039299</v>
      </c>
      <c r="K26" s="2">
        <f>SQRT(1/2*(K18/A7-K16/8))</f>
        <v>0.57735026918962573</v>
      </c>
      <c r="L26" s="2">
        <f>SQRT(1/4*(L18/A7-L16/8))</f>
        <v>0.48487541355142627</v>
      </c>
      <c r="M26" s="2">
        <f>SQRT(1/8*(M18/A7-M16/8))</f>
        <v>0.36079880993429014</v>
      </c>
      <c r="N26" s="2">
        <f>SQRT(1/16*(N18/A7-N16/8))</f>
        <v>0.25605683776588872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2021-04-09T11:08:50Z</dcterms:created>
  <dcterms:modified xsi:type="dcterms:W3CDTF">2021-04-09T19:51:53Z</dcterms:modified>
</cp:coreProperties>
</file>