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3" i="1"/>
  <c r="Q4" i="1"/>
  <c r="Q5" i="1"/>
  <c r="Q6" i="1"/>
  <c r="Q7" i="1"/>
  <c r="Q2" i="1"/>
  <c r="L3" i="1"/>
  <c r="L4" i="1"/>
  <c r="L5" i="1"/>
  <c r="L6" i="1"/>
  <c r="L7" i="1"/>
  <c r="L2" i="1"/>
  <c r="I2" i="1"/>
  <c r="G8" i="1"/>
  <c r="G3" i="1"/>
  <c r="G4" i="1"/>
  <c r="G5" i="1"/>
  <c r="G6" i="1"/>
  <c r="G7" i="1"/>
  <c r="G2" i="1"/>
  <c r="A3" i="1"/>
  <c r="A4" i="1"/>
  <c r="A5" i="1"/>
  <c r="A6" i="1"/>
  <c r="A7" i="1"/>
  <c r="A2" i="1"/>
  <c r="AD8" i="1" l="1"/>
  <c r="AD3" i="1"/>
  <c r="AD4" i="1"/>
  <c r="AD5" i="1"/>
  <c r="AD2" i="1"/>
  <c r="AC3" i="1"/>
  <c r="AC8" i="1" s="1"/>
  <c r="AC9" i="1" s="1"/>
  <c r="AC4" i="1"/>
  <c r="AC5" i="1"/>
  <c r="AC2" i="1"/>
  <c r="AD7" i="1"/>
  <c r="AD6" i="1"/>
  <c r="U3" i="1"/>
  <c r="U4" i="1"/>
  <c r="U5" i="1"/>
  <c r="U6" i="1"/>
  <c r="U7" i="1"/>
  <c r="U2" i="1"/>
  <c r="T3" i="1"/>
  <c r="T4" i="1"/>
  <c r="T5" i="1"/>
  <c r="T6" i="1"/>
  <c r="T7" i="1"/>
  <c r="T2" i="1"/>
  <c r="T8" i="1" s="1"/>
  <c r="T10" i="1" s="1"/>
  <c r="U8" i="1"/>
  <c r="K8" i="1"/>
  <c r="K3" i="1"/>
  <c r="K4" i="1"/>
  <c r="K5" i="1"/>
  <c r="K6" i="1"/>
  <c r="K7" i="1"/>
  <c r="K2" i="1"/>
  <c r="J3" i="1"/>
  <c r="J8" i="1" s="1"/>
  <c r="J10" i="1" s="1"/>
  <c r="J4" i="1"/>
  <c r="J5" i="1"/>
  <c r="J6" i="1"/>
  <c r="J7" i="1"/>
  <c r="J2" i="1"/>
  <c r="Y3" i="1"/>
  <c r="Y4" i="1"/>
  <c r="AA4" i="1" s="1"/>
  <c r="Y5" i="1"/>
  <c r="Y2" i="1"/>
  <c r="X3" i="1"/>
  <c r="X4" i="1"/>
  <c r="X5" i="1"/>
  <c r="X2" i="1"/>
  <c r="P5" i="1"/>
  <c r="R5" i="1" s="1"/>
  <c r="P6" i="1"/>
  <c r="P7" i="1"/>
  <c r="P2" i="1"/>
  <c r="R2" i="1" s="1"/>
  <c r="O3" i="1"/>
  <c r="P3" i="1" s="1"/>
  <c r="R3" i="1" s="1"/>
  <c r="O4" i="1"/>
  <c r="P4" i="1" s="1"/>
  <c r="R4" i="1" s="1"/>
  <c r="O5" i="1"/>
  <c r="AA5" i="1" s="1"/>
  <c r="O6" i="1"/>
  <c r="O7" i="1"/>
  <c r="O2" i="1"/>
  <c r="R7" i="1"/>
  <c r="R6" i="1"/>
  <c r="H5" i="1"/>
  <c r="H6" i="1"/>
  <c r="F5" i="1"/>
  <c r="F6" i="1"/>
  <c r="F7" i="1"/>
  <c r="H7" i="1" s="1"/>
  <c r="F2" i="1"/>
  <c r="H2" i="1" s="1"/>
  <c r="D3" i="1"/>
  <c r="F3" i="1" s="1"/>
  <c r="D4" i="1"/>
  <c r="F4" i="1" s="1"/>
  <c r="D5" i="1"/>
  <c r="D6" i="1"/>
  <c r="D7" i="1"/>
  <c r="D2" i="1"/>
  <c r="Z2" i="1" l="1"/>
  <c r="AA2" i="1"/>
  <c r="H4" i="1"/>
  <c r="H3" i="1"/>
  <c r="H8" i="1" s="1"/>
  <c r="Z4" i="1"/>
  <c r="AA3" i="1"/>
  <c r="Z3" i="1"/>
  <c r="Z5" i="1"/>
  <c r="R8" i="1"/>
  <c r="AA6" i="1" l="1"/>
  <c r="Z6" i="1"/>
  <c r="AB2" i="1" s="1"/>
  <c r="S2" i="1"/>
</calcChain>
</file>

<file path=xl/sharedStrings.xml><?xml version="1.0" encoding="utf-8"?>
<sst xmlns="http://schemas.openxmlformats.org/spreadsheetml/2006/main" count="30" uniqueCount="12">
  <si>
    <t>delta P</t>
  </si>
  <si>
    <t>U-U(0)</t>
  </si>
  <si>
    <t>U(0)</t>
  </si>
  <si>
    <t>U</t>
  </si>
  <si>
    <t>k</t>
  </si>
  <si>
    <t>delta T</t>
  </si>
  <si>
    <t>delta P * delta T</t>
  </si>
  <si>
    <t>сред T^2</t>
  </si>
  <si>
    <t>коэффициент</t>
  </si>
  <si>
    <t>при 20 градусах</t>
  </si>
  <si>
    <t>при 35 градусах</t>
  </si>
  <si>
    <t>при 50 градусах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</si>
</sst>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Лист1!$B$2:$B$7</c:f>
              <c:numCache>
                <c:formatCode>0.0</c:formatCode>
                <c:ptCount val="6"/>
                <c:pt idx="0">
                  <c:v>4</c:v>
                </c:pt>
                <c:pt idx="1">
                  <c:v>3.6</c:v>
                </c:pt>
                <c:pt idx="2">
                  <c:v>3.15</c:v>
                </c:pt>
                <c:pt idx="3">
                  <c:v>2.75</c:v>
                </c:pt>
                <c:pt idx="4">
                  <c:v>2.25</c:v>
                </c:pt>
                <c:pt idx="5">
                  <c:v>1.75</c:v>
                </c:pt>
              </c:numCache>
            </c:numRef>
          </c:xVal>
          <c:yVal>
            <c:numRef>
              <c:f>Лист1!$F$2:$F$7</c:f>
              <c:numCache>
                <c:formatCode>0.0</c:formatCode>
                <c:ptCount val="6"/>
                <c:pt idx="0">
                  <c:v>3.3906633906633905</c:v>
                </c:pt>
                <c:pt idx="1">
                  <c:v>2.9975429975429972</c:v>
                </c:pt>
                <c:pt idx="2">
                  <c:v>2.5061425061425058</c:v>
                </c:pt>
                <c:pt idx="3">
                  <c:v>2.1621621621621618</c:v>
                </c:pt>
                <c:pt idx="4">
                  <c:v>1.6953316953316948</c:v>
                </c:pt>
                <c:pt idx="5">
                  <c:v>1.3267813267813267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687072"/>
        <c:axId val="1777695776"/>
      </c:scatterChart>
      <c:valAx>
        <c:axId val="177768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7695776"/>
        <c:crosses val="autoZero"/>
        <c:crossBetween val="midCat"/>
      </c:valAx>
      <c:valAx>
        <c:axId val="17776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768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13</xdr:row>
      <xdr:rowOff>0</xdr:rowOff>
    </xdr:from>
    <xdr:to>
      <xdr:col>9</xdr:col>
      <xdr:colOff>327660</xdr:colOff>
      <xdr:row>28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S2" sqref="S2"/>
    </sheetView>
  </sheetViews>
  <sheetFormatPr defaultRowHeight="14.4" x14ac:dyDescent="0.3"/>
  <cols>
    <col min="7" max="7" width="9.44140625" bestFit="1" customWidth="1"/>
    <col min="10" max="10" width="12" bestFit="1" customWidth="1"/>
    <col min="17" max="17" width="9.44140625" bestFit="1" customWidth="1"/>
    <col min="29" max="29" width="12" bestFit="1" customWidth="1"/>
  </cols>
  <sheetData>
    <row r="1" spans="1:30" x14ac:dyDescent="0.3">
      <c r="B1" t="s">
        <v>0</v>
      </c>
      <c r="C1" t="s">
        <v>3</v>
      </c>
      <c r="D1" t="s">
        <v>1</v>
      </c>
      <c r="F1" t="s">
        <v>5</v>
      </c>
      <c r="G1" t="s">
        <v>6</v>
      </c>
      <c r="H1" t="s">
        <v>7</v>
      </c>
      <c r="I1" t="s">
        <v>8</v>
      </c>
      <c r="M1" t="s">
        <v>0</v>
      </c>
      <c r="N1" t="s">
        <v>3</v>
      </c>
      <c r="O1" t="s">
        <v>1</v>
      </c>
      <c r="P1" t="s">
        <v>5</v>
      </c>
      <c r="Q1" t="s">
        <v>6</v>
      </c>
      <c r="R1" t="s">
        <v>7</v>
      </c>
      <c r="S1" t="s">
        <v>8</v>
      </c>
      <c r="V1" t="s">
        <v>0</v>
      </c>
      <c r="W1" t="s">
        <v>3</v>
      </c>
      <c r="X1" t="s">
        <v>1</v>
      </c>
      <c r="Y1" t="s">
        <v>5</v>
      </c>
      <c r="Z1" t="s">
        <v>6</v>
      </c>
      <c r="AA1" t="s">
        <v>7</v>
      </c>
      <c r="AB1" t="s">
        <v>8</v>
      </c>
    </row>
    <row r="2" spans="1:30" x14ac:dyDescent="0.3">
      <c r="A2">
        <f>$B2*$B$9</f>
        <v>405300</v>
      </c>
      <c r="B2" s="2">
        <v>4</v>
      </c>
      <c r="C2">
        <v>0.129</v>
      </c>
      <c r="D2">
        <f>($C2-$C$10)*1000</f>
        <v>138</v>
      </c>
      <c r="F2" s="2">
        <f>$D2/$C$11</f>
        <v>3.3906633906633905</v>
      </c>
      <c r="G2">
        <f>$A2*$F2</f>
        <v>1374235.8722358721</v>
      </c>
      <c r="H2">
        <f>POWER(F2,2)</f>
        <v>11.49659822878496</v>
      </c>
      <c r="I2">
        <f>G8/H8</f>
        <v>124522.55438011483</v>
      </c>
      <c r="J2">
        <f>$F$10/$B2</f>
        <v>1.2500000000000001E-2</v>
      </c>
      <c r="K2">
        <f>$F$11/$F2</f>
        <v>2.9492753623188407E-2</v>
      </c>
      <c r="L2">
        <f>$M2*$B$9</f>
        <v>405300</v>
      </c>
      <c r="M2">
        <v>4</v>
      </c>
      <c r="N2">
        <v>0.11700000000000001</v>
      </c>
      <c r="O2">
        <f>($N2-$N$10)*1000</f>
        <v>166</v>
      </c>
      <c r="P2" s="2">
        <f>$O2/$N$11</f>
        <v>3.9903846153846154</v>
      </c>
      <c r="Q2">
        <f>$L2*$P2</f>
        <v>1617302.8846153847</v>
      </c>
      <c r="R2">
        <f>POWER(P2,2)</f>
        <v>15.923169378698224</v>
      </c>
      <c r="S2">
        <f>Q8/R8</f>
        <v>94328.515278346604</v>
      </c>
      <c r="T2">
        <f>$F$10/$M2</f>
        <v>1.2500000000000001E-2</v>
      </c>
      <c r="U2">
        <f>$F$11/$P2</f>
        <v>2.5060240963855424E-2</v>
      </c>
      <c r="V2">
        <v>4</v>
      </c>
      <c r="W2">
        <v>0.109</v>
      </c>
      <c r="X2">
        <f>($W2-$W$8)*1000</f>
        <v>176</v>
      </c>
      <c r="Y2" s="2">
        <f>$X2/$W$9</f>
        <v>4.0646651270207856</v>
      </c>
      <c r="Z2">
        <f>V2*Y2</f>
        <v>16.258660508083143</v>
      </c>
      <c r="AA2">
        <f>POWER(Y2,2)</f>
        <v>16.521502594818898</v>
      </c>
      <c r="AB2">
        <f>Z6/AA6</f>
        <v>0.9262824472080794</v>
      </c>
      <c r="AC2">
        <f>$F$10/$V2</f>
        <v>1.2500000000000001E-2</v>
      </c>
      <c r="AD2">
        <f>$F$11/$Y2</f>
        <v>2.4602272727272726E-2</v>
      </c>
    </row>
    <row r="3" spans="1:30" x14ac:dyDescent="0.3">
      <c r="A3">
        <f t="shared" ref="A3:A7" si="0">$B3*$B$9</f>
        <v>364770</v>
      </c>
      <c r="B3" s="2">
        <v>3.6</v>
      </c>
      <c r="C3">
        <v>0.113</v>
      </c>
      <c r="D3">
        <f t="shared" ref="D3:D7" si="1">($C3-$C$10)*1000</f>
        <v>122</v>
      </c>
      <c r="F3" s="2">
        <f t="shared" ref="F3:F7" si="2">$D3/$C$11</f>
        <v>2.9975429975429972</v>
      </c>
      <c r="G3">
        <f t="shared" ref="G3:G7" si="3">$A3*$F3</f>
        <v>1093413.7592137591</v>
      </c>
      <c r="H3">
        <f t="shared" ref="H3:H7" si="4">POWER(F3,2)</f>
        <v>8.9852640221190576</v>
      </c>
      <c r="J3">
        <f t="shared" ref="J3:J7" si="5">$F$10/$B3</f>
        <v>1.388888888888889E-2</v>
      </c>
      <c r="K3">
        <f t="shared" ref="K3:K7" si="6">$F$11/$F3</f>
        <v>3.3360655737704921E-2</v>
      </c>
      <c r="L3">
        <f t="shared" ref="L3:L7" si="7">$M3*$B$9</f>
        <v>354637.5</v>
      </c>
      <c r="M3" s="1">
        <v>3.5</v>
      </c>
      <c r="N3">
        <v>9.9000000000000005E-2</v>
      </c>
      <c r="O3">
        <f t="shared" ref="O3:O7" si="8">($N3-$N$10)*1000</f>
        <v>148.00000000000003</v>
      </c>
      <c r="P3" s="2">
        <f t="shared" ref="P3:P7" si="9">$O3/$N$11</f>
        <v>3.5576923076923084</v>
      </c>
      <c r="Q3">
        <f t="shared" ref="Q3:Q7" si="10">$L3*$P3</f>
        <v>1261691.105769231</v>
      </c>
      <c r="R3">
        <f t="shared" ref="R3:R7" si="11">POWER(P3,2)</f>
        <v>12.657174556213022</v>
      </c>
      <c r="T3">
        <f t="shared" ref="T3:T7" si="12">$F$10/$M3</f>
        <v>1.4285714285714287E-2</v>
      </c>
      <c r="U3">
        <f t="shared" ref="U3:U7" si="13">$F$11/$P3</f>
        <v>2.8108108108108106E-2</v>
      </c>
      <c r="V3" s="1">
        <v>3.5</v>
      </c>
      <c r="W3">
        <v>9.2999999999999999E-2</v>
      </c>
      <c r="X3">
        <f t="shared" ref="X3:X5" si="14">($W3-$W$8)*1000</f>
        <v>160</v>
      </c>
      <c r="Y3" s="2">
        <f t="shared" ref="Y3:Y5" si="15">$X3/$W$9</f>
        <v>3.6951501154734414</v>
      </c>
      <c r="Z3">
        <f t="shared" ref="Z3:Z5" si="16">V3*Y3</f>
        <v>12.933025404157044</v>
      </c>
      <c r="AA3">
        <f t="shared" ref="AA3:AA5" si="17">POWER(Y3,2)</f>
        <v>13.654134375883388</v>
      </c>
      <c r="AC3">
        <f t="shared" ref="AC3:AC5" si="18">$F$10/$V3</f>
        <v>1.4285714285714287E-2</v>
      </c>
      <c r="AD3">
        <f t="shared" ref="AD3:AD5" si="19">$F$11/$Y3</f>
        <v>2.70625E-2</v>
      </c>
    </row>
    <row r="4" spans="1:30" x14ac:dyDescent="0.3">
      <c r="A4">
        <f t="shared" si="0"/>
        <v>319173.75</v>
      </c>
      <c r="B4" s="2">
        <v>3.15</v>
      </c>
      <c r="C4">
        <v>9.2999999999999999E-2</v>
      </c>
      <c r="D4">
        <f t="shared" si="1"/>
        <v>102</v>
      </c>
      <c r="F4" s="2">
        <f t="shared" si="2"/>
        <v>2.5061425061425058</v>
      </c>
      <c r="G4">
        <f t="shared" si="3"/>
        <v>799894.90171990159</v>
      </c>
      <c r="H4">
        <f t="shared" si="4"/>
        <v>6.2807502610942398</v>
      </c>
      <c r="J4">
        <f t="shared" si="5"/>
        <v>1.5873015873015876E-2</v>
      </c>
      <c r="K4">
        <f t="shared" si="6"/>
        <v>3.9901960784313732E-2</v>
      </c>
      <c r="L4">
        <f t="shared" si="7"/>
        <v>303975</v>
      </c>
      <c r="M4">
        <v>3</v>
      </c>
      <c r="N4">
        <v>8.5000000000000006E-2</v>
      </c>
      <c r="O4">
        <f t="shared" si="8"/>
        <v>134</v>
      </c>
      <c r="P4" s="2">
        <f t="shared" si="9"/>
        <v>3.2211538461538463</v>
      </c>
      <c r="Q4">
        <f t="shared" si="10"/>
        <v>979150.24038461538</v>
      </c>
      <c r="R4">
        <f t="shared" si="11"/>
        <v>10.375832100591717</v>
      </c>
      <c r="T4">
        <f t="shared" si="12"/>
        <v>1.6666666666666666E-2</v>
      </c>
      <c r="U4">
        <f t="shared" si="13"/>
        <v>3.1044776119402987E-2</v>
      </c>
      <c r="V4">
        <v>3</v>
      </c>
      <c r="W4">
        <v>7.9000000000000001E-2</v>
      </c>
      <c r="X4">
        <f t="shared" si="14"/>
        <v>146.00000000000003</v>
      </c>
      <c r="Y4" s="2">
        <f t="shared" si="15"/>
        <v>3.3718244803695159</v>
      </c>
      <c r="Z4">
        <f t="shared" si="16"/>
        <v>10.115473441108549</v>
      </c>
      <c r="AA4">
        <f t="shared" si="17"/>
        <v>11.369200326419156</v>
      </c>
      <c r="AC4">
        <f t="shared" si="18"/>
        <v>1.6666666666666666E-2</v>
      </c>
      <c r="AD4">
        <f t="shared" si="19"/>
        <v>2.9657534246575336E-2</v>
      </c>
    </row>
    <row r="5" spans="1:30" x14ac:dyDescent="0.3">
      <c r="A5">
        <f t="shared" si="0"/>
        <v>278643.75</v>
      </c>
      <c r="B5" s="2">
        <v>2.75</v>
      </c>
      <c r="C5">
        <v>7.9000000000000001E-2</v>
      </c>
      <c r="D5">
        <f t="shared" si="1"/>
        <v>88</v>
      </c>
      <c r="F5" s="2">
        <f t="shared" si="2"/>
        <v>2.1621621621621618</v>
      </c>
      <c r="G5">
        <f t="shared" si="3"/>
        <v>602472.9729729729</v>
      </c>
      <c r="H5">
        <f t="shared" si="4"/>
        <v>4.6749452154857547</v>
      </c>
      <c r="J5">
        <f t="shared" si="5"/>
        <v>1.8181818181818184E-2</v>
      </c>
      <c r="K5">
        <f t="shared" si="6"/>
        <v>4.6250000000000006E-2</v>
      </c>
      <c r="L5">
        <f t="shared" si="7"/>
        <v>253312.5</v>
      </c>
      <c r="M5">
        <v>2.5</v>
      </c>
      <c r="N5">
        <v>6.9000000000000006E-2</v>
      </c>
      <c r="O5">
        <f t="shared" si="8"/>
        <v>118.00000000000001</v>
      </c>
      <c r="P5" s="2">
        <f t="shared" si="9"/>
        <v>2.8365384615384617</v>
      </c>
      <c r="Q5">
        <f t="shared" si="10"/>
        <v>718530.64903846162</v>
      </c>
      <c r="R5">
        <f t="shared" si="11"/>
        <v>8.0459504437869835</v>
      </c>
      <c r="T5">
        <f t="shared" si="12"/>
        <v>0.02</v>
      </c>
      <c r="U5">
        <f t="shared" si="13"/>
        <v>3.5254237288135593E-2</v>
      </c>
      <c r="V5">
        <v>2.6</v>
      </c>
      <c r="W5">
        <v>6.7000000000000004E-2</v>
      </c>
      <c r="X5">
        <f t="shared" si="14"/>
        <v>134</v>
      </c>
      <c r="Y5" s="2">
        <f t="shared" si="15"/>
        <v>3.0946882217090073</v>
      </c>
      <c r="Z5">
        <f t="shared" si="16"/>
        <v>8.0461893764434187</v>
      </c>
      <c r="AA5">
        <f t="shared" si="17"/>
        <v>9.5770951895844583</v>
      </c>
      <c r="AC5">
        <f t="shared" si="18"/>
        <v>1.9230769230769232E-2</v>
      </c>
      <c r="AD5">
        <f t="shared" si="19"/>
        <v>3.2313432835820895E-2</v>
      </c>
    </row>
    <row r="6" spans="1:30" x14ac:dyDescent="0.3">
      <c r="A6">
        <f t="shared" si="0"/>
        <v>227981.25</v>
      </c>
      <c r="B6" s="2">
        <v>2.25</v>
      </c>
      <c r="C6">
        <v>0.06</v>
      </c>
      <c r="D6">
        <f t="shared" si="1"/>
        <v>68.999999999999986</v>
      </c>
      <c r="F6" s="2">
        <f t="shared" si="2"/>
        <v>1.6953316953316948</v>
      </c>
      <c r="G6">
        <f t="shared" si="3"/>
        <v>386503.83906633896</v>
      </c>
      <c r="H6">
        <f t="shared" si="4"/>
        <v>2.8741495571962385</v>
      </c>
      <c r="J6">
        <f t="shared" si="5"/>
        <v>2.2222222222222223E-2</v>
      </c>
      <c r="K6">
        <f t="shared" si="6"/>
        <v>5.8985507246376835E-2</v>
      </c>
      <c r="L6">
        <f t="shared" si="7"/>
        <v>212782.5</v>
      </c>
      <c r="M6">
        <v>2.1</v>
      </c>
      <c r="N6">
        <v>5.6000000000000001E-2</v>
      </c>
      <c r="O6">
        <f t="shared" si="8"/>
        <v>105.00000000000001</v>
      </c>
      <c r="P6" s="2">
        <f t="shared" si="9"/>
        <v>2.5240384615384617</v>
      </c>
      <c r="Q6">
        <f t="shared" si="10"/>
        <v>537071.21394230775</v>
      </c>
      <c r="R6">
        <f t="shared" si="11"/>
        <v>6.3707701553254443</v>
      </c>
      <c r="T6">
        <f t="shared" si="12"/>
        <v>2.3809523809523808E-2</v>
      </c>
      <c r="U6">
        <f t="shared" si="13"/>
        <v>3.9619047619047616E-2</v>
      </c>
      <c r="Z6" s="1">
        <f>AVERAGE(Z2:Z5)</f>
        <v>11.83833718244804</v>
      </c>
      <c r="AA6" s="1">
        <f>AVERAGE(AA2:AA5)</f>
        <v>12.780483121676475</v>
      </c>
      <c r="AD6">
        <f t="shared" ref="AD6:AD7" si="20">$F$11/$P6</f>
        <v>3.9619047619047616E-2</v>
      </c>
    </row>
    <row r="7" spans="1:30" x14ac:dyDescent="0.3">
      <c r="A7">
        <f t="shared" si="0"/>
        <v>177318.75</v>
      </c>
      <c r="B7" s="2">
        <v>1.75</v>
      </c>
      <c r="C7">
        <v>4.4999999999999998E-2</v>
      </c>
      <c r="D7">
        <f t="shared" si="1"/>
        <v>54</v>
      </c>
      <c r="F7" s="2">
        <f t="shared" si="2"/>
        <v>1.3267813267813267</v>
      </c>
      <c r="G7">
        <f t="shared" si="3"/>
        <v>235263.20638820637</v>
      </c>
      <c r="H7">
        <f t="shared" si="4"/>
        <v>1.7603486890956175</v>
      </c>
      <c r="J7">
        <f t="shared" si="5"/>
        <v>2.8571428571428574E-2</v>
      </c>
      <c r="K7">
        <f t="shared" si="6"/>
        <v>7.5370370370370379E-2</v>
      </c>
      <c r="L7">
        <f t="shared" si="7"/>
        <v>162120</v>
      </c>
      <c r="M7">
        <v>1.6</v>
      </c>
      <c r="N7">
        <v>3.9E-2</v>
      </c>
      <c r="O7">
        <f t="shared" si="8"/>
        <v>88</v>
      </c>
      <c r="P7" s="2">
        <f t="shared" si="9"/>
        <v>2.1153846153846154</v>
      </c>
      <c r="Q7">
        <f t="shared" si="10"/>
        <v>342946.15384615387</v>
      </c>
      <c r="R7">
        <f t="shared" si="11"/>
        <v>4.474852071005917</v>
      </c>
      <c r="T7">
        <f t="shared" si="12"/>
        <v>3.125E-2</v>
      </c>
      <c r="U7">
        <f t="shared" si="13"/>
        <v>4.7272727272727272E-2</v>
      </c>
      <c r="AD7">
        <f t="shared" si="20"/>
        <v>4.7272727272727272E-2</v>
      </c>
    </row>
    <row r="8" spans="1:30" x14ac:dyDescent="0.3">
      <c r="G8" s="1">
        <f>AVERAGE(G2:G7)</f>
        <v>748630.75859950855</v>
      </c>
      <c r="H8" s="1">
        <f>AVERAGE(H2:H7)</f>
        <v>6.0120093289626446</v>
      </c>
      <c r="J8">
        <f>POWER(AVERAGE(J2:J7),2)</f>
        <v>3.4371536988856013E-4</v>
      </c>
      <c r="K8">
        <f>POWER(AVERAGE(K2:K7),2)</f>
        <v>2.2303776870336565E-3</v>
      </c>
      <c r="Q8" s="1">
        <f>AVERAGE(Q2:Q7)</f>
        <v>909448.70793269249</v>
      </c>
      <c r="R8" s="1">
        <f>AVERAGE(R2:R7)</f>
        <v>9.641291450936885</v>
      </c>
      <c r="T8">
        <f>POWER(AVERAGE(T2:T7),2)</f>
        <v>3.9014087695263294E-4</v>
      </c>
      <c r="U8">
        <f>POWER(AVERAGE(U2:U7),2)</f>
        <v>1.1828914882393768E-3</v>
      </c>
      <c r="V8" t="s">
        <v>2</v>
      </c>
      <c r="W8">
        <v>-6.7000000000000004E-2</v>
      </c>
      <c r="AC8">
        <f>POWER(AVERAGE(AC2:AC5),2)</f>
        <v>2.4557358230521003E-4</v>
      </c>
      <c r="AD8">
        <f>POWER(AVERAGE(AD2:AD5),2)</f>
        <v>8.0706758513067391E-4</v>
      </c>
    </row>
    <row r="9" spans="1:30" x14ac:dyDescent="0.3">
      <c r="B9" s="2">
        <v>101325</v>
      </c>
      <c r="V9" t="s">
        <v>4</v>
      </c>
      <c r="W9">
        <v>43.3</v>
      </c>
      <c r="AC9">
        <f>SQRT(AC8+AD8)</f>
        <v>3.2444431994348183E-2</v>
      </c>
    </row>
    <row r="10" spans="1:30" x14ac:dyDescent="0.3">
      <c r="B10" t="s">
        <v>2</v>
      </c>
      <c r="C10">
        <v>-8.9999999999999993E-3</v>
      </c>
      <c r="F10">
        <v>0.05</v>
      </c>
      <c r="J10">
        <f>SQRT(J8+K8)</f>
        <v>5.0735520662768568E-2</v>
      </c>
      <c r="M10" t="s">
        <v>2</v>
      </c>
      <c r="N10">
        <v>-4.9000000000000002E-2</v>
      </c>
      <c r="T10">
        <f>SQRT(T8+U8)</f>
        <v>3.9661472050240516E-2</v>
      </c>
      <c r="V10" t="s">
        <v>11</v>
      </c>
    </row>
    <row r="11" spans="1:30" x14ac:dyDescent="0.3">
      <c r="B11" t="s">
        <v>4</v>
      </c>
      <c r="C11">
        <v>40.700000000000003</v>
      </c>
      <c r="F11">
        <v>0.1</v>
      </c>
      <c r="M11" t="s">
        <v>4</v>
      </c>
      <c r="N11">
        <v>41.6</v>
      </c>
    </row>
    <row r="12" spans="1:30" x14ac:dyDescent="0.3">
      <c r="B12" t="s">
        <v>9</v>
      </c>
      <c r="M12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2021-03-26T18:59:56Z</dcterms:created>
  <dcterms:modified xsi:type="dcterms:W3CDTF">2021-03-28T14:09:34Z</dcterms:modified>
</cp:coreProperties>
</file>