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Лабы\4 семестр\4.5.2\"/>
    </mc:Choice>
  </mc:AlternateContent>
  <bookViews>
    <workbookView xWindow="0" yWindow="0" windowWidth="23040" windowHeight="926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  <c r="P3" i="1"/>
  <c r="P4" i="1"/>
  <c r="P5" i="1"/>
  <c r="P6" i="1"/>
  <c r="P7" i="1"/>
  <c r="P8" i="1"/>
  <c r="P9" i="1"/>
  <c r="P10" i="1"/>
  <c r="P11" i="1"/>
  <c r="P2" i="1"/>
  <c r="O3" i="1"/>
  <c r="O4" i="1"/>
  <c r="O5" i="1"/>
  <c r="O6" i="1"/>
  <c r="O7" i="1"/>
  <c r="O8" i="1"/>
  <c r="O9" i="1"/>
  <c r="O10" i="1"/>
  <c r="O11" i="1"/>
  <c r="O2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15" i="1"/>
  <c r="N2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15" i="1"/>
  <c r="L2" i="1"/>
  <c r="I22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15" i="1"/>
  <c r="K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15" i="1"/>
  <c r="J2" i="1"/>
  <c r="I16" i="1"/>
  <c r="I17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15" i="1"/>
  <c r="I2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15" i="1"/>
  <c r="H2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15" i="1"/>
  <c r="G2" i="1"/>
  <c r="J3" i="1"/>
  <c r="J4" i="1"/>
  <c r="J5" i="1"/>
  <c r="J6" i="1"/>
  <c r="J7" i="1"/>
  <c r="J8" i="1"/>
  <c r="J9" i="1"/>
  <c r="J10" i="1"/>
  <c r="J11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H3" i="1"/>
  <c r="H4" i="1"/>
  <c r="H5" i="1"/>
  <c r="H6" i="1"/>
  <c r="H7" i="1"/>
  <c r="H8" i="1"/>
  <c r="H9" i="1"/>
  <c r="H10" i="1"/>
  <c r="H11" i="1"/>
  <c r="G3" i="1"/>
  <c r="G4" i="1"/>
  <c r="G5" i="1"/>
  <c r="G6" i="1"/>
  <c r="G7" i="1"/>
  <c r="G8" i="1"/>
  <c r="G9" i="1"/>
  <c r="G10" i="1"/>
  <c r="G11" i="1"/>
  <c r="M2" i="1" l="1"/>
  <c r="M4" i="1"/>
  <c r="M10" i="1"/>
  <c r="M9" i="1"/>
  <c r="M8" i="1"/>
  <c r="M7" i="1"/>
  <c r="M3" i="1"/>
  <c r="L11" i="1"/>
  <c r="N11" i="1" s="1"/>
  <c r="L4" i="1"/>
  <c r="N4" i="1" s="1"/>
  <c r="M11" i="1"/>
  <c r="L10" i="1"/>
  <c r="N10" i="1" s="1"/>
  <c r="M6" i="1"/>
  <c r="L8" i="1"/>
  <c r="N8" i="1" s="1"/>
  <c r="M5" i="1"/>
  <c r="L7" i="1"/>
  <c r="N7" i="1" s="1"/>
  <c r="L6" i="1"/>
  <c r="N6" i="1" s="1"/>
  <c r="L9" i="1"/>
  <c r="N9" i="1" s="1"/>
  <c r="L3" i="1"/>
  <c r="N3" i="1" s="1"/>
  <c r="L5" i="1"/>
  <c r="N5" i="1" s="1"/>
</calcChain>
</file>

<file path=xl/sharedStrings.xml><?xml version="1.0" encoding="utf-8"?>
<sst xmlns="http://schemas.openxmlformats.org/spreadsheetml/2006/main" count="31" uniqueCount="20">
  <si>
    <t>alpha</t>
  </si>
  <si>
    <t>h1, дел</t>
  </si>
  <si>
    <t>h2, дел</t>
  </si>
  <si>
    <t>h3, дел</t>
  </si>
  <si>
    <t>h4, дел</t>
  </si>
  <si>
    <t>gamma</t>
  </si>
  <si>
    <t>sigma gamma</t>
  </si>
  <si>
    <t>delta</t>
  </si>
  <si>
    <t>sigma delta</t>
  </si>
  <si>
    <t>сигма h, дел</t>
  </si>
  <si>
    <t>gamma_{1}</t>
  </si>
  <si>
    <t>gamma_{2}</t>
  </si>
  <si>
    <t>sigma gamma_{1}</t>
  </si>
  <si>
    <t>sigma gamma_{2}</t>
  </si>
  <si>
    <t>gamma_{3}</t>
  </si>
  <si>
    <t>sigma gamma_{3}</t>
  </si>
  <si>
    <t>x, см</t>
  </si>
  <si>
    <t>cos alpha</t>
  </si>
  <si>
    <t>cos^2 alpha</t>
  </si>
  <si>
    <t>alpha 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</si>
</sst>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topLeftCell="A16" workbookViewId="0">
      <selection activeCell="H34" sqref="H34"/>
    </sheetView>
  </sheetViews>
  <sheetFormatPr defaultRowHeight="14.4" x14ac:dyDescent="0.3"/>
  <cols>
    <col min="6" max="6" width="13" customWidth="1"/>
    <col min="8" max="8" width="12.5546875" customWidth="1"/>
    <col min="10" max="10" width="12.21875" customWidth="1"/>
    <col min="11" max="11" width="11.5546875" customWidth="1"/>
    <col min="12" max="12" width="16" customWidth="1"/>
    <col min="13" max="13" width="11.77734375" customWidth="1"/>
    <col min="14" max="14" width="16.88671875" customWidth="1"/>
    <col min="16" max="16" width="11.77734375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10</v>
      </c>
      <c r="L1" s="2" t="s">
        <v>12</v>
      </c>
      <c r="M1" s="2" t="s">
        <v>14</v>
      </c>
      <c r="N1" s="2" t="s">
        <v>15</v>
      </c>
      <c r="O1" s="5" t="s">
        <v>17</v>
      </c>
      <c r="P1" s="5" t="s">
        <v>18</v>
      </c>
      <c r="Q1" s="5" t="s">
        <v>19</v>
      </c>
    </row>
    <row r="2" spans="1:17" x14ac:dyDescent="0.3">
      <c r="A2" s="2">
        <v>0</v>
      </c>
      <c r="B2" s="2">
        <v>12</v>
      </c>
      <c r="C2" s="2">
        <v>6.8</v>
      </c>
      <c r="D2" s="2">
        <v>2</v>
      </c>
      <c r="E2" s="2">
        <v>35</v>
      </c>
      <c r="F2" s="3">
        <v>0.05</v>
      </c>
      <c r="G2" s="4">
        <f>(E2-D2)/(E2+D2)</f>
        <v>0.89189189189189189</v>
      </c>
      <c r="H2" s="4">
        <f>(4*$F$2*E2)/((D2+E2)*(D2+E2))</f>
        <v>5.1132213294375461E-3</v>
      </c>
      <c r="I2" s="4">
        <f>B2/C2</f>
        <v>1.7647058823529411</v>
      </c>
      <c r="J2" s="4">
        <f>$F$2*(B2+C2)/(C2*C2)</f>
        <v>2.0328719723183394E-2</v>
      </c>
      <c r="K2" s="4">
        <f>2*SQRT(I2)/(I2+1)</f>
        <v>0.96098636516052893</v>
      </c>
      <c r="L2" s="4">
        <f>J2*(2*SQRT(I2)+(I2+1)/I2)/((I2+1)*(I2+1))</f>
        <v>1.123274288108232E-2</v>
      </c>
      <c r="M2" s="4">
        <f>G2/K2</f>
        <v>0.92810046450857286</v>
      </c>
      <c r="N2" s="4">
        <f>(G2*L2+K2*H2)/(K2*K2)</f>
        <v>1.6169152631504608E-2</v>
      </c>
      <c r="O2" s="1">
        <f>COS(A2*PI()/180)</f>
        <v>1</v>
      </c>
      <c r="P2" s="1">
        <f>O2*O2</f>
        <v>1</v>
      </c>
      <c r="Q2" s="1">
        <f>A2*PI()/180</f>
        <v>0</v>
      </c>
    </row>
    <row r="3" spans="1:17" x14ac:dyDescent="0.3">
      <c r="A3" s="2">
        <v>10</v>
      </c>
      <c r="B3" s="2">
        <v>12</v>
      </c>
      <c r="C3" s="2">
        <v>6.8</v>
      </c>
      <c r="D3" s="2">
        <v>2.1</v>
      </c>
      <c r="E3" s="2">
        <v>35</v>
      </c>
      <c r="F3" s="3"/>
      <c r="G3" s="4">
        <f t="shared" ref="G3:G11" si="0">(E3-D3)/(E3+D3)</f>
        <v>0.88679245283018859</v>
      </c>
      <c r="H3" s="4">
        <f t="shared" ref="H3:H11" si="1">(4*$F$2*E3)/((D3+E3)*(D3+E3))</f>
        <v>5.0856939429385134E-3</v>
      </c>
      <c r="I3" s="4">
        <f t="shared" ref="I3:I11" si="2">B3/C3</f>
        <v>1.7647058823529411</v>
      </c>
      <c r="J3" s="4">
        <f t="shared" ref="J3:J11" si="3">$F$2*(B3+C3)/(C3*C3)</f>
        <v>2.0328719723183394E-2</v>
      </c>
      <c r="K3" s="4">
        <f t="shared" ref="K3:K11" si="4">2*SQRT(I3)/(I3+1)</f>
        <v>0.96098636516052893</v>
      </c>
      <c r="L3" s="4">
        <f t="shared" ref="L3:L11" si="5">J3*(2*SQRT(I3)+(I3+1)/I3)/((I3+1)*(I3+1))</f>
        <v>1.123274288108232E-2</v>
      </c>
      <c r="M3" s="4">
        <f t="shared" ref="M3:M11" si="6">G3/K3</f>
        <v>0.92279400101795772</v>
      </c>
      <c r="N3" s="4">
        <f t="shared" ref="N3:N11" si="7">(G3*L3+K3*H3)/(K3*K3)</f>
        <v>1.6078481702492615E-2</v>
      </c>
      <c r="O3" s="1">
        <f t="shared" ref="O3:O11" si="8">COS(A3*PI()/180)</f>
        <v>0.98480775301220802</v>
      </c>
      <c r="P3" s="1">
        <f t="shared" ref="P3:P11" si="9">O3*O3</f>
        <v>0.9698463103929541</v>
      </c>
      <c r="Q3" s="1">
        <f t="shared" ref="Q3:Q11" si="10">A3*PI()/180</f>
        <v>0.17453292519943295</v>
      </c>
    </row>
    <row r="4" spans="1:17" x14ac:dyDescent="0.3">
      <c r="A4" s="2">
        <v>20</v>
      </c>
      <c r="B4" s="2">
        <v>11</v>
      </c>
      <c r="C4" s="2">
        <v>6.9</v>
      </c>
      <c r="D4" s="2">
        <v>2</v>
      </c>
      <c r="E4" s="2">
        <v>33</v>
      </c>
      <c r="F4" s="3"/>
      <c r="G4" s="4">
        <f t="shared" si="0"/>
        <v>0.88571428571428568</v>
      </c>
      <c r="H4" s="4">
        <f t="shared" si="1"/>
        <v>5.3877551020408169E-3</v>
      </c>
      <c r="I4" s="4">
        <f t="shared" si="2"/>
        <v>1.5942028985507246</v>
      </c>
      <c r="J4" s="4">
        <f t="shared" si="3"/>
        <v>1.8798571728628439E-2</v>
      </c>
      <c r="K4" s="4">
        <f t="shared" si="4"/>
        <v>0.97341459283238008</v>
      </c>
      <c r="L4" s="4">
        <f t="shared" si="5"/>
        <v>1.1599183479022517E-2</v>
      </c>
      <c r="M4" s="4">
        <f t="shared" si="6"/>
        <v>0.90990446643818068</v>
      </c>
      <c r="N4" s="4">
        <f t="shared" si="7"/>
        <v>1.6377301176729454E-2</v>
      </c>
      <c r="O4" s="1">
        <f t="shared" si="8"/>
        <v>0.93969262078590843</v>
      </c>
      <c r="P4" s="1">
        <f t="shared" si="9"/>
        <v>0.88302222155948906</v>
      </c>
      <c r="Q4" s="1">
        <f t="shared" si="10"/>
        <v>0.3490658503988659</v>
      </c>
    </row>
    <row r="5" spans="1:17" x14ac:dyDescent="0.3">
      <c r="A5" s="2">
        <v>30</v>
      </c>
      <c r="B5" s="2">
        <v>9.1999999999999993</v>
      </c>
      <c r="C5" s="2">
        <v>6.5</v>
      </c>
      <c r="D5" s="2">
        <v>2</v>
      </c>
      <c r="E5" s="2">
        <v>30</v>
      </c>
      <c r="F5" s="3"/>
      <c r="G5" s="4">
        <f t="shared" si="0"/>
        <v>0.875</v>
      </c>
      <c r="H5" s="4">
        <f t="shared" si="1"/>
        <v>5.859375E-3</v>
      </c>
      <c r="I5" s="4">
        <f t="shared" si="2"/>
        <v>1.4153846153846152</v>
      </c>
      <c r="J5" s="4">
        <f t="shared" si="3"/>
        <v>1.8579881656804735E-2</v>
      </c>
      <c r="K5" s="4">
        <f t="shared" si="4"/>
        <v>0.98510139766528426</v>
      </c>
      <c r="L5" s="4">
        <f t="shared" si="5"/>
        <v>1.301248566765938E-2</v>
      </c>
      <c r="M5" s="4">
        <f t="shared" si="6"/>
        <v>0.88823343675460475</v>
      </c>
      <c r="N5" s="4">
        <f t="shared" si="7"/>
        <v>1.7680920874323245E-2</v>
      </c>
      <c r="O5" s="1">
        <f t="shared" si="8"/>
        <v>0.86602540378443871</v>
      </c>
      <c r="P5" s="1">
        <f t="shared" si="9"/>
        <v>0.75000000000000011</v>
      </c>
      <c r="Q5" s="1">
        <f t="shared" si="10"/>
        <v>0.52359877559829882</v>
      </c>
    </row>
    <row r="6" spans="1:17" x14ac:dyDescent="0.3">
      <c r="A6" s="2">
        <v>40</v>
      </c>
      <c r="B6" s="2">
        <v>7.5</v>
      </c>
      <c r="C6" s="2">
        <v>6.5</v>
      </c>
      <c r="D6" s="2">
        <v>2.8</v>
      </c>
      <c r="E6" s="2">
        <v>26</v>
      </c>
      <c r="F6" s="3"/>
      <c r="G6" s="4">
        <f t="shared" si="0"/>
        <v>0.80555555555555547</v>
      </c>
      <c r="H6" s="4">
        <f t="shared" si="1"/>
        <v>6.2692901234567902E-3</v>
      </c>
      <c r="I6" s="4">
        <f t="shared" si="2"/>
        <v>1.1538461538461537</v>
      </c>
      <c r="J6" s="4">
        <f t="shared" si="3"/>
        <v>1.6568047337278107E-2</v>
      </c>
      <c r="K6" s="4">
        <f t="shared" si="4"/>
        <v>0.99744571741206722</v>
      </c>
      <c r="L6" s="4">
        <f t="shared" si="5"/>
        <v>1.4339326031374876E-2</v>
      </c>
      <c r="M6" s="4">
        <f t="shared" si="6"/>
        <v>0.8076184412778048</v>
      </c>
      <c r="N6" s="4">
        <f t="shared" si="7"/>
        <v>1.7895704949441159E-2</v>
      </c>
      <c r="O6" s="1">
        <f t="shared" si="8"/>
        <v>0.76604444311897801</v>
      </c>
      <c r="P6" s="1">
        <f t="shared" si="9"/>
        <v>0.58682408883346515</v>
      </c>
      <c r="Q6" s="1">
        <f t="shared" si="10"/>
        <v>0.69813170079773179</v>
      </c>
    </row>
    <row r="7" spans="1:17" x14ac:dyDescent="0.3">
      <c r="A7" s="2">
        <v>50</v>
      </c>
      <c r="B7" s="2">
        <v>5.8</v>
      </c>
      <c r="C7" s="2">
        <v>6.6</v>
      </c>
      <c r="D7" s="2">
        <v>3.2</v>
      </c>
      <c r="E7" s="2">
        <v>21.8</v>
      </c>
      <c r="F7" s="3"/>
      <c r="G7" s="4">
        <f t="shared" si="0"/>
        <v>0.74400000000000011</v>
      </c>
      <c r="H7" s="4">
        <f t="shared" si="1"/>
        <v>6.9760000000000004E-3</v>
      </c>
      <c r="I7" s="4">
        <f t="shared" si="2"/>
        <v>0.87878787878787878</v>
      </c>
      <c r="J7" s="4">
        <f t="shared" si="3"/>
        <v>1.423324150596878E-2</v>
      </c>
      <c r="K7" s="4">
        <f t="shared" si="4"/>
        <v>0.99791666440374305</v>
      </c>
      <c r="L7" s="4">
        <f t="shared" si="5"/>
        <v>1.6180664385503803E-2</v>
      </c>
      <c r="M7" s="4">
        <f t="shared" si="6"/>
        <v>0.74555323759879433</v>
      </c>
      <c r="N7" s="4">
        <f t="shared" si="7"/>
        <v>1.9079295294149666E-2</v>
      </c>
      <c r="O7" s="1">
        <f t="shared" si="8"/>
        <v>0.64278760968653936</v>
      </c>
      <c r="P7" s="1">
        <f t="shared" si="9"/>
        <v>0.41317591116653485</v>
      </c>
      <c r="Q7" s="1">
        <f t="shared" si="10"/>
        <v>0.87266462599716477</v>
      </c>
    </row>
    <row r="8" spans="1:17" x14ac:dyDescent="0.3">
      <c r="A8" s="2">
        <v>60</v>
      </c>
      <c r="B8" s="2">
        <v>5</v>
      </c>
      <c r="C8" s="2">
        <v>6.5</v>
      </c>
      <c r="D8" s="2">
        <v>4.5</v>
      </c>
      <c r="E8" s="2">
        <v>19</v>
      </c>
      <c r="F8" s="3"/>
      <c r="G8" s="4">
        <f t="shared" si="0"/>
        <v>0.61702127659574468</v>
      </c>
      <c r="H8" s="4">
        <f t="shared" si="1"/>
        <v>6.8809416025350841E-3</v>
      </c>
      <c r="I8" s="4">
        <f t="shared" si="2"/>
        <v>0.76923076923076927</v>
      </c>
      <c r="J8" s="4">
        <f t="shared" si="3"/>
        <v>1.3609467455621303E-2</v>
      </c>
      <c r="K8" s="4">
        <f t="shared" si="4"/>
        <v>0.99145689139055482</v>
      </c>
      <c r="L8" s="4">
        <f t="shared" si="5"/>
        <v>1.762659147223504E-2</v>
      </c>
      <c r="M8" s="4">
        <f t="shared" si="6"/>
        <v>0.62233797752956221</v>
      </c>
      <c r="N8" s="4">
        <f t="shared" si="7"/>
        <v>1.8004452886569267E-2</v>
      </c>
      <c r="O8" s="1">
        <f t="shared" si="8"/>
        <v>0.50000000000000011</v>
      </c>
      <c r="P8" s="1">
        <f t="shared" si="9"/>
        <v>0.25000000000000011</v>
      </c>
      <c r="Q8" s="1">
        <f t="shared" si="10"/>
        <v>1.0471975511965976</v>
      </c>
    </row>
    <row r="9" spans="1:17" x14ac:dyDescent="0.3">
      <c r="A9" s="2">
        <v>70</v>
      </c>
      <c r="B9" s="2">
        <v>3</v>
      </c>
      <c r="C9" s="2">
        <v>6.5</v>
      </c>
      <c r="D9" s="2">
        <v>5.3</v>
      </c>
      <c r="E9" s="2">
        <v>19</v>
      </c>
      <c r="F9" s="3"/>
      <c r="G9" s="4">
        <f t="shared" si="0"/>
        <v>0.56378600823045266</v>
      </c>
      <c r="H9" s="4">
        <f t="shared" si="1"/>
        <v>6.4353333672035095E-3</v>
      </c>
      <c r="I9" s="4">
        <f t="shared" si="2"/>
        <v>0.46153846153846156</v>
      </c>
      <c r="J9" s="4">
        <f t="shared" si="3"/>
        <v>1.124260355029586E-2</v>
      </c>
      <c r="K9" s="4">
        <f t="shared" si="4"/>
        <v>0.92965903856082588</v>
      </c>
      <c r="L9" s="4">
        <f t="shared" si="5"/>
        <v>2.3817890040211478E-2</v>
      </c>
      <c r="M9" s="4">
        <f t="shared" si="6"/>
        <v>0.60644385182682781</v>
      </c>
      <c r="N9" s="4">
        <f t="shared" si="7"/>
        <v>2.245935926993204E-2</v>
      </c>
      <c r="O9" s="1">
        <f t="shared" si="8"/>
        <v>0.34202014332566882</v>
      </c>
      <c r="P9" s="1">
        <f t="shared" si="9"/>
        <v>0.11697777844051105</v>
      </c>
      <c r="Q9" s="1">
        <f t="shared" si="10"/>
        <v>1.2217304763960306</v>
      </c>
    </row>
    <row r="10" spans="1:17" x14ac:dyDescent="0.3">
      <c r="A10" s="2">
        <v>80</v>
      </c>
      <c r="B10" s="2">
        <v>2.1</v>
      </c>
      <c r="C10" s="2">
        <v>6.6</v>
      </c>
      <c r="D10" s="2">
        <v>6.5</v>
      </c>
      <c r="E10" s="2">
        <v>12</v>
      </c>
      <c r="F10" s="3"/>
      <c r="G10" s="4">
        <f t="shared" si="0"/>
        <v>0.29729729729729731</v>
      </c>
      <c r="H10" s="4">
        <f t="shared" si="1"/>
        <v>7.0124178232286354E-3</v>
      </c>
      <c r="I10" s="4">
        <f t="shared" si="2"/>
        <v>0.31818181818181823</v>
      </c>
      <c r="J10" s="4">
        <f t="shared" si="3"/>
        <v>9.9862258953168047E-3</v>
      </c>
      <c r="K10" s="4">
        <f t="shared" si="4"/>
        <v>0.85583956179247278</v>
      </c>
      <c r="L10" s="4">
        <f t="shared" si="5"/>
        <v>3.029315685340617E-2</v>
      </c>
      <c r="M10" s="4">
        <f t="shared" si="6"/>
        <v>0.34737503449202212</v>
      </c>
      <c r="N10" s="4">
        <f t="shared" si="7"/>
        <v>2.0489242391794123E-2</v>
      </c>
      <c r="O10" s="1">
        <f t="shared" si="8"/>
        <v>0.17364817766693041</v>
      </c>
      <c r="P10" s="1">
        <f t="shared" si="9"/>
        <v>3.0153689607045831E-2</v>
      </c>
      <c r="Q10" s="1">
        <f t="shared" si="10"/>
        <v>1.3962634015954636</v>
      </c>
    </row>
    <row r="11" spans="1:17" x14ac:dyDescent="0.3">
      <c r="A11" s="2">
        <v>90</v>
      </c>
      <c r="B11" s="2">
        <v>2</v>
      </c>
      <c r="C11" s="2">
        <v>6.5</v>
      </c>
      <c r="D11" s="2">
        <v>8</v>
      </c>
      <c r="E11" s="2">
        <v>10.1</v>
      </c>
      <c r="F11" s="3"/>
      <c r="G11" s="4">
        <f t="shared" si="0"/>
        <v>0.11602209944751378</v>
      </c>
      <c r="H11" s="4">
        <f t="shared" si="1"/>
        <v>6.1658679527486935E-3</v>
      </c>
      <c r="I11" s="4">
        <f t="shared" si="2"/>
        <v>0.30769230769230771</v>
      </c>
      <c r="J11" s="4">
        <f t="shared" si="3"/>
        <v>1.0059171597633138E-2</v>
      </c>
      <c r="K11" s="4">
        <f t="shared" si="4"/>
        <v>0.84836500599152687</v>
      </c>
      <c r="L11" s="4">
        <f t="shared" si="5"/>
        <v>3.152588466147329E-2</v>
      </c>
      <c r="M11" s="4">
        <f t="shared" si="6"/>
        <v>0.13675964782624775</v>
      </c>
      <c r="N11" s="4">
        <f t="shared" si="7"/>
        <v>1.2350034198095307E-2</v>
      </c>
      <c r="O11" s="1">
        <f t="shared" si="8"/>
        <v>6.1257422745431001E-17</v>
      </c>
      <c r="P11" s="1">
        <f t="shared" si="9"/>
        <v>3.7524718414124473E-33</v>
      </c>
      <c r="Q11" s="1">
        <f t="shared" si="10"/>
        <v>1.5707963267948966</v>
      </c>
    </row>
    <row r="14" spans="1:17" x14ac:dyDescent="0.3">
      <c r="A14" s="2" t="s">
        <v>16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9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10</v>
      </c>
      <c r="L14" s="2" t="s">
        <v>12</v>
      </c>
      <c r="M14" s="2" t="s">
        <v>11</v>
      </c>
      <c r="N14" s="2" t="s">
        <v>13</v>
      </c>
    </row>
    <row r="15" spans="1:17" x14ac:dyDescent="0.3">
      <c r="A15" s="2">
        <v>10</v>
      </c>
      <c r="B15" s="2">
        <v>8</v>
      </c>
      <c r="C15" s="2">
        <v>10.5</v>
      </c>
      <c r="D15" s="2">
        <v>6</v>
      </c>
      <c r="E15" s="2">
        <v>30</v>
      </c>
      <c r="F15" s="3">
        <v>0.05</v>
      </c>
      <c r="G15" s="4">
        <f>(E15-D15)/(E15+D15)</f>
        <v>0.66666666666666663</v>
      </c>
      <c r="H15" s="4">
        <f>(4*$F$15*E15)/((D15+E15)*(D15+E15))</f>
        <v>4.6296296296296294E-3</v>
      </c>
      <c r="I15" s="4">
        <f>B15/C15</f>
        <v>0.76190476190476186</v>
      </c>
      <c r="J15" s="4">
        <f>$F$15*(B15+C15)/(C15*C15)</f>
        <v>8.3900226757369616E-3</v>
      </c>
      <c r="K15" s="4">
        <f>2*SQRT(I15)/(I15+1)</f>
        <v>0.99082717728774916</v>
      </c>
      <c r="L15" s="4">
        <f>J15*(2*SQRT(I15)+(I15+1)/I15)/((I15+1)*(I15+1))</f>
        <v>1.0968224653751187E-2</v>
      </c>
      <c r="M15" s="4">
        <f>G15/K15</f>
        <v>0.6728384948943098</v>
      </c>
      <c r="N15" s="4">
        <f>(G15*L15+K15*H15)/(K15*K15)</f>
        <v>1.2120654007691327E-2</v>
      </c>
    </row>
    <row r="16" spans="1:17" x14ac:dyDescent="0.3">
      <c r="A16" s="2">
        <v>11</v>
      </c>
      <c r="B16" s="2">
        <v>8</v>
      </c>
      <c r="C16" s="2">
        <v>9</v>
      </c>
      <c r="D16" s="2">
        <v>5</v>
      </c>
      <c r="E16" s="2">
        <v>29</v>
      </c>
      <c r="F16" s="3"/>
      <c r="G16" s="4">
        <f t="shared" ref="G16:G46" si="11">(E16-D16)/(E16+D16)</f>
        <v>0.70588235294117652</v>
      </c>
      <c r="H16" s="4">
        <f t="shared" ref="H16:H46" si="12">(4*$F$15*E16)/((D16+E16)*(D16+E16))</f>
        <v>5.0173010380622843E-3</v>
      </c>
      <c r="I16" s="4">
        <f t="shared" ref="I16:I46" si="13">B16/C16</f>
        <v>0.88888888888888884</v>
      </c>
      <c r="J16" s="4">
        <f t="shared" ref="J16:J46" si="14">$F$15*(B16+C16)/(C16*C16)</f>
        <v>1.0493827160493829E-2</v>
      </c>
      <c r="K16" s="4">
        <f t="shared" ref="K16:K46" si="15">2*SQRT(I16)/(I16+1)</f>
        <v>0.99826839696924363</v>
      </c>
      <c r="L16" s="4">
        <f t="shared" ref="L16:L46" si="16">J16*(2*SQRT(I16)+(I16+1)/I16)/((I16+1)*(I16+1))</f>
        <v>1.1795935538718024E-2</v>
      </c>
      <c r="M16" s="4">
        <f t="shared" ref="M16:M46" si="17">G16/K16</f>
        <v>0.70710678118654757</v>
      </c>
      <c r="N16" s="4">
        <f t="shared" ref="N16:N46" si="18">(G16*L16+K16*H16)/(K16*K16)</f>
        <v>1.3381458421888471E-2</v>
      </c>
    </row>
    <row r="17" spans="1:14" x14ac:dyDescent="0.3">
      <c r="A17" s="2">
        <v>12</v>
      </c>
      <c r="B17" s="2">
        <v>8</v>
      </c>
      <c r="C17" s="2">
        <v>8</v>
      </c>
      <c r="D17" s="2">
        <v>3.5</v>
      </c>
      <c r="E17" s="2">
        <v>28</v>
      </c>
      <c r="F17" s="3"/>
      <c r="G17" s="4">
        <f t="shared" si="11"/>
        <v>0.77777777777777779</v>
      </c>
      <c r="H17" s="4">
        <f t="shared" si="12"/>
        <v>5.6437389770723108E-3</v>
      </c>
      <c r="I17" s="4">
        <f t="shared" si="13"/>
        <v>1</v>
      </c>
      <c r="J17" s="4">
        <f t="shared" si="14"/>
        <v>1.2500000000000001E-2</v>
      </c>
      <c r="K17" s="4">
        <f t="shared" si="15"/>
        <v>1</v>
      </c>
      <c r="L17" s="4">
        <f t="shared" si="16"/>
        <v>1.2500000000000001E-2</v>
      </c>
      <c r="M17" s="4">
        <f t="shared" si="17"/>
        <v>0.77777777777777779</v>
      </c>
      <c r="N17" s="4">
        <f t="shared" si="18"/>
        <v>1.5365961199294533E-2</v>
      </c>
    </row>
    <row r="18" spans="1:14" x14ac:dyDescent="0.3">
      <c r="A18" s="2">
        <v>13</v>
      </c>
      <c r="B18" s="2">
        <v>8</v>
      </c>
      <c r="C18" s="2">
        <v>9</v>
      </c>
      <c r="D18" s="2">
        <v>4</v>
      </c>
      <c r="E18" s="2">
        <v>30</v>
      </c>
      <c r="F18" s="3"/>
      <c r="G18" s="4">
        <f t="shared" si="11"/>
        <v>0.76470588235294112</v>
      </c>
      <c r="H18" s="4">
        <f t="shared" si="12"/>
        <v>5.1903114186851208E-3</v>
      </c>
      <c r="I18" s="4">
        <f t="shared" si="13"/>
        <v>0.88888888888888884</v>
      </c>
      <c r="J18" s="4">
        <f t="shared" si="14"/>
        <v>1.0493827160493829E-2</v>
      </c>
      <c r="K18" s="4">
        <f t="shared" si="15"/>
        <v>0.99826839696924363</v>
      </c>
      <c r="L18" s="4">
        <f t="shared" si="16"/>
        <v>1.1795935538718024E-2</v>
      </c>
      <c r="M18" s="4">
        <f t="shared" si="17"/>
        <v>0.76603234628542638</v>
      </c>
      <c r="N18" s="4">
        <f t="shared" si="18"/>
        <v>1.4251056769133847E-2</v>
      </c>
    </row>
    <row r="19" spans="1:14" x14ac:dyDescent="0.3">
      <c r="A19" s="2">
        <v>14</v>
      </c>
      <c r="B19" s="2">
        <v>8</v>
      </c>
      <c r="C19" s="2">
        <v>7</v>
      </c>
      <c r="D19" s="2">
        <v>2.8</v>
      </c>
      <c r="E19" s="2">
        <v>27</v>
      </c>
      <c r="F19" s="3"/>
      <c r="G19" s="4">
        <f t="shared" si="11"/>
        <v>0.81208053691275162</v>
      </c>
      <c r="H19" s="4">
        <f t="shared" si="12"/>
        <v>6.08080717084816E-3</v>
      </c>
      <c r="I19" s="4">
        <f t="shared" si="13"/>
        <v>1.1428571428571428</v>
      </c>
      <c r="J19" s="4">
        <f t="shared" si="14"/>
        <v>1.5306122448979591E-2</v>
      </c>
      <c r="K19" s="4">
        <f t="shared" si="15"/>
        <v>0.99777530313971774</v>
      </c>
      <c r="L19" s="4">
        <f t="shared" si="16"/>
        <v>1.3376966450997984E-2</v>
      </c>
      <c r="M19" s="4">
        <f t="shared" si="17"/>
        <v>0.81389119810578892</v>
      </c>
      <c r="N19" s="4">
        <f t="shared" si="18"/>
        <v>1.7006035696892578E-2</v>
      </c>
    </row>
    <row r="20" spans="1:14" x14ac:dyDescent="0.3">
      <c r="A20" s="2">
        <v>15</v>
      </c>
      <c r="B20" s="2">
        <v>8</v>
      </c>
      <c r="C20" s="2">
        <v>5</v>
      </c>
      <c r="D20" s="2">
        <v>2</v>
      </c>
      <c r="E20" s="2">
        <v>23</v>
      </c>
      <c r="F20" s="3"/>
      <c r="G20" s="4">
        <f t="shared" si="11"/>
        <v>0.84</v>
      </c>
      <c r="H20" s="4">
        <f t="shared" si="12"/>
        <v>7.3600000000000011E-3</v>
      </c>
      <c r="I20" s="4">
        <f t="shared" si="13"/>
        <v>1.6</v>
      </c>
      <c r="J20" s="4">
        <f t="shared" si="14"/>
        <v>2.6000000000000002E-2</v>
      </c>
      <c r="K20" s="4">
        <f t="shared" si="15"/>
        <v>0.97300851082103978</v>
      </c>
      <c r="L20" s="4">
        <f t="shared" si="16"/>
        <v>1.59800851082104E-2</v>
      </c>
      <c r="M20" s="4">
        <f t="shared" si="17"/>
        <v>0.86330180122596756</v>
      </c>
      <c r="N20" s="4">
        <f t="shared" si="18"/>
        <v>2.174249867538244E-2</v>
      </c>
    </row>
    <row r="21" spans="1:14" x14ac:dyDescent="0.3">
      <c r="A21" s="2">
        <v>16</v>
      </c>
      <c r="B21" s="2">
        <v>8</v>
      </c>
      <c r="C21" s="2">
        <v>7.5</v>
      </c>
      <c r="D21" s="2">
        <v>2.1</v>
      </c>
      <c r="E21" s="2">
        <v>27.5</v>
      </c>
      <c r="F21" s="3"/>
      <c r="G21" s="4">
        <f t="shared" si="11"/>
        <v>0.858108108108108</v>
      </c>
      <c r="H21" s="4">
        <f t="shared" si="12"/>
        <v>6.2773922571219866E-3</v>
      </c>
      <c r="I21" s="4">
        <f t="shared" si="13"/>
        <v>1.0666666666666667</v>
      </c>
      <c r="J21" s="4">
        <f t="shared" si="14"/>
        <v>1.3777777777777778E-2</v>
      </c>
      <c r="K21" s="4">
        <f t="shared" si="15"/>
        <v>0.99947957321481729</v>
      </c>
      <c r="L21" s="4">
        <f t="shared" si="16"/>
        <v>1.291319715476545E-2</v>
      </c>
      <c r="M21" s="4">
        <f t="shared" si="17"/>
        <v>0.85855492308663273</v>
      </c>
      <c r="N21" s="4">
        <f t="shared" si="18"/>
        <v>1.7373122685521974E-2</v>
      </c>
    </row>
    <row r="22" spans="1:14" x14ac:dyDescent="0.3">
      <c r="A22" s="2">
        <v>17</v>
      </c>
      <c r="B22" s="2">
        <v>8</v>
      </c>
      <c r="C22" s="2">
        <v>2</v>
      </c>
      <c r="D22" s="2">
        <v>3.5</v>
      </c>
      <c r="E22" s="2">
        <v>16</v>
      </c>
      <c r="F22" s="3"/>
      <c r="G22" s="4">
        <f t="shared" si="11"/>
        <v>0.64102564102564108</v>
      </c>
      <c r="H22" s="4">
        <f t="shared" si="12"/>
        <v>8.4155161078237999E-3</v>
      </c>
      <c r="I22" s="4">
        <f>B22/C22</f>
        <v>4</v>
      </c>
      <c r="J22" s="4">
        <f t="shared" si="14"/>
        <v>0.125</v>
      </c>
      <c r="K22" s="4">
        <f t="shared" si="15"/>
        <v>0.8</v>
      </c>
      <c r="L22" s="4">
        <f t="shared" si="16"/>
        <v>2.6249999999999999E-2</v>
      </c>
      <c r="M22" s="4">
        <f t="shared" si="17"/>
        <v>0.80128205128205132</v>
      </c>
      <c r="N22" s="4">
        <f t="shared" si="18"/>
        <v>3.6811462442472055E-2</v>
      </c>
    </row>
    <row r="23" spans="1:14" x14ac:dyDescent="0.3">
      <c r="A23" s="2">
        <v>18</v>
      </c>
      <c r="B23" s="2">
        <v>15</v>
      </c>
      <c r="C23" s="2">
        <v>3</v>
      </c>
      <c r="D23" s="2">
        <v>7</v>
      </c>
      <c r="E23" s="2">
        <v>30</v>
      </c>
      <c r="F23" s="3"/>
      <c r="G23" s="4">
        <f t="shared" si="11"/>
        <v>0.6216216216216216</v>
      </c>
      <c r="H23" s="4">
        <f t="shared" si="12"/>
        <v>4.3827611395178961E-3</v>
      </c>
      <c r="I23" s="4">
        <f t="shared" si="13"/>
        <v>5</v>
      </c>
      <c r="J23" s="4">
        <f t="shared" si="14"/>
        <v>0.1</v>
      </c>
      <c r="K23" s="4">
        <f t="shared" si="15"/>
        <v>0.7453559924999299</v>
      </c>
      <c r="L23" s="4">
        <f t="shared" si="16"/>
        <v>1.5755933208332167E-2</v>
      </c>
      <c r="M23" s="4">
        <f t="shared" si="17"/>
        <v>0.83399292133775937</v>
      </c>
      <c r="N23" s="4">
        <f t="shared" si="18"/>
        <v>2.3509702854289598E-2</v>
      </c>
    </row>
    <row r="24" spans="1:14" x14ac:dyDescent="0.3">
      <c r="A24" s="2">
        <v>20</v>
      </c>
      <c r="B24" s="2">
        <v>9</v>
      </c>
      <c r="C24" s="2">
        <v>6</v>
      </c>
      <c r="D24" s="2">
        <v>4</v>
      </c>
      <c r="E24" s="2">
        <v>25</v>
      </c>
      <c r="F24" s="3"/>
      <c r="G24" s="4">
        <f t="shared" si="11"/>
        <v>0.72413793103448276</v>
      </c>
      <c r="H24" s="4">
        <f t="shared" si="12"/>
        <v>5.945303210463734E-3</v>
      </c>
      <c r="I24" s="4">
        <f t="shared" si="13"/>
        <v>1.5</v>
      </c>
      <c r="J24" s="4">
        <f t="shared" si="14"/>
        <v>2.0833333333333332E-2</v>
      </c>
      <c r="K24" s="4">
        <f t="shared" si="15"/>
        <v>0.9797958971132712</v>
      </c>
      <c r="L24" s="4">
        <f t="shared" si="16"/>
        <v>1.3720521364832816E-2</v>
      </c>
      <c r="M24" s="4">
        <f t="shared" si="17"/>
        <v>0.73907018101216582</v>
      </c>
      <c r="N24" s="4">
        <f t="shared" si="18"/>
        <v>1.6417430881824145E-2</v>
      </c>
    </row>
    <row r="25" spans="1:14" x14ac:dyDescent="0.3">
      <c r="A25" s="2">
        <v>21</v>
      </c>
      <c r="B25" s="2">
        <v>9.5</v>
      </c>
      <c r="C25" s="2">
        <v>9.5</v>
      </c>
      <c r="D25" s="2">
        <v>6</v>
      </c>
      <c r="E25" s="2">
        <v>31</v>
      </c>
      <c r="F25" s="3"/>
      <c r="G25" s="4">
        <f t="shared" si="11"/>
        <v>0.67567567567567566</v>
      </c>
      <c r="H25" s="4">
        <f t="shared" si="12"/>
        <v>4.528853177501826E-3</v>
      </c>
      <c r="I25" s="4">
        <f t="shared" si="13"/>
        <v>1</v>
      </c>
      <c r="J25" s="4">
        <f t="shared" si="14"/>
        <v>1.0526315789473686E-2</v>
      </c>
      <c r="K25" s="4">
        <f t="shared" si="15"/>
        <v>1</v>
      </c>
      <c r="L25" s="4">
        <f t="shared" si="16"/>
        <v>1.0526315789473686E-2</v>
      </c>
      <c r="M25" s="4">
        <f t="shared" si="17"/>
        <v>0.67567567567567566</v>
      </c>
      <c r="N25" s="4">
        <f t="shared" si="18"/>
        <v>1.1641228710929992E-2</v>
      </c>
    </row>
    <row r="26" spans="1:14" x14ac:dyDescent="0.3">
      <c r="A26" s="2">
        <v>22</v>
      </c>
      <c r="B26" s="2">
        <v>9</v>
      </c>
      <c r="C26" s="2">
        <v>9</v>
      </c>
      <c r="D26" s="2">
        <v>7</v>
      </c>
      <c r="E26" s="2">
        <v>30</v>
      </c>
      <c r="F26" s="3"/>
      <c r="G26" s="4">
        <f t="shared" si="11"/>
        <v>0.6216216216216216</v>
      </c>
      <c r="H26" s="4">
        <f t="shared" si="12"/>
        <v>4.3827611395178961E-3</v>
      </c>
      <c r="I26" s="4">
        <f t="shared" si="13"/>
        <v>1</v>
      </c>
      <c r="J26" s="4">
        <f t="shared" si="14"/>
        <v>1.1111111111111112E-2</v>
      </c>
      <c r="K26" s="4">
        <f t="shared" si="15"/>
        <v>1</v>
      </c>
      <c r="L26" s="4">
        <f t="shared" si="16"/>
        <v>1.1111111111111112E-2</v>
      </c>
      <c r="M26" s="4">
        <f t="shared" si="17"/>
        <v>0.6216216216216216</v>
      </c>
      <c r="N26" s="4">
        <f t="shared" si="18"/>
        <v>1.1289668046424804E-2</v>
      </c>
    </row>
    <row r="27" spans="1:14" x14ac:dyDescent="0.3">
      <c r="A27" s="2">
        <v>23</v>
      </c>
      <c r="B27" s="2">
        <v>9</v>
      </c>
      <c r="C27" s="2">
        <v>8</v>
      </c>
      <c r="D27" s="2">
        <v>7</v>
      </c>
      <c r="E27" s="2">
        <v>27</v>
      </c>
      <c r="F27" s="3"/>
      <c r="G27" s="4">
        <f t="shared" si="11"/>
        <v>0.58823529411764708</v>
      </c>
      <c r="H27" s="4">
        <f t="shared" si="12"/>
        <v>4.6712802768166094E-3</v>
      </c>
      <c r="I27" s="4">
        <f t="shared" si="13"/>
        <v>1.125</v>
      </c>
      <c r="J27" s="4">
        <f t="shared" si="14"/>
        <v>1.3281250000000001E-2</v>
      </c>
      <c r="K27" s="4">
        <f t="shared" si="15"/>
        <v>0.99826839696924352</v>
      </c>
      <c r="L27" s="4">
        <f t="shared" si="16"/>
        <v>1.1794733036613329E-2</v>
      </c>
      <c r="M27" s="4">
        <f t="shared" si="17"/>
        <v>0.58925565098878963</v>
      </c>
      <c r="N27" s="4">
        <f t="shared" si="18"/>
        <v>1.1641551917127587E-2</v>
      </c>
    </row>
    <row r="28" spans="1:14" x14ac:dyDescent="0.3">
      <c r="A28" s="2">
        <v>24</v>
      </c>
      <c r="B28" s="2">
        <v>9</v>
      </c>
      <c r="C28" s="2">
        <v>7</v>
      </c>
      <c r="D28" s="2">
        <v>8</v>
      </c>
      <c r="E28" s="2">
        <v>24</v>
      </c>
      <c r="F28" s="3"/>
      <c r="G28" s="4">
        <f t="shared" si="11"/>
        <v>0.5</v>
      </c>
      <c r="H28" s="4">
        <f t="shared" si="12"/>
        <v>4.6875000000000007E-3</v>
      </c>
      <c r="I28" s="4">
        <f t="shared" si="13"/>
        <v>1.2857142857142858</v>
      </c>
      <c r="J28" s="4">
        <f t="shared" si="14"/>
        <v>1.6326530612244899E-2</v>
      </c>
      <c r="K28" s="4">
        <f t="shared" si="15"/>
        <v>0.99215674164922152</v>
      </c>
      <c r="L28" s="4">
        <f t="shared" si="16"/>
        <v>1.2642389424478566E-2</v>
      </c>
      <c r="M28" s="4">
        <f t="shared" si="17"/>
        <v>0.50395263067896956</v>
      </c>
      <c r="N28" s="4">
        <f t="shared" si="18"/>
        <v>1.1146087048858421E-2</v>
      </c>
    </row>
    <row r="29" spans="1:14" x14ac:dyDescent="0.3">
      <c r="A29" s="2">
        <v>25</v>
      </c>
      <c r="B29" s="2">
        <v>9</v>
      </c>
      <c r="C29" s="2">
        <v>5</v>
      </c>
      <c r="D29" s="2">
        <v>8</v>
      </c>
      <c r="E29" s="2">
        <v>21</v>
      </c>
      <c r="F29" s="3"/>
      <c r="G29" s="4">
        <f t="shared" si="11"/>
        <v>0.44827586206896552</v>
      </c>
      <c r="H29" s="4">
        <f t="shared" si="12"/>
        <v>4.9940546967895362E-3</v>
      </c>
      <c r="I29" s="4">
        <f t="shared" si="13"/>
        <v>1.8</v>
      </c>
      <c r="J29" s="4">
        <f t="shared" si="14"/>
        <v>2.8000000000000004E-2</v>
      </c>
      <c r="K29" s="4">
        <f t="shared" si="15"/>
        <v>0.95831484749990992</v>
      </c>
      <c r="L29" s="4">
        <f t="shared" si="16"/>
        <v>1.5138704030554659E-2</v>
      </c>
      <c r="M29" s="4">
        <f t="shared" si="17"/>
        <v>0.46777514012064564</v>
      </c>
      <c r="N29" s="4">
        <f t="shared" si="18"/>
        <v>1.2600831686402896E-2</v>
      </c>
    </row>
    <row r="30" spans="1:14" x14ac:dyDescent="0.3">
      <c r="A30" s="2">
        <v>26</v>
      </c>
      <c r="B30" s="2">
        <v>18</v>
      </c>
      <c r="C30" s="2">
        <v>6.2</v>
      </c>
      <c r="D30" s="2">
        <v>16</v>
      </c>
      <c r="E30" s="2">
        <v>33</v>
      </c>
      <c r="F30" s="3"/>
      <c r="G30" s="4">
        <f t="shared" si="11"/>
        <v>0.34693877551020408</v>
      </c>
      <c r="H30" s="4">
        <f t="shared" si="12"/>
        <v>2.7488546438983758E-3</v>
      </c>
      <c r="I30" s="4">
        <f t="shared" si="13"/>
        <v>2.903225806451613</v>
      </c>
      <c r="J30" s="4">
        <f t="shared" si="14"/>
        <v>3.1477627471383968E-2</v>
      </c>
      <c r="K30" s="4">
        <f t="shared" si="15"/>
        <v>0.87306529892524021</v>
      </c>
      <c r="L30" s="4">
        <f t="shared" si="16"/>
        <v>9.8186269626587431E-3</v>
      </c>
      <c r="M30" s="4">
        <f t="shared" si="17"/>
        <v>0.39738009967558235</v>
      </c>
      <c r="N30" s="4">
        <f t="shared" si="18"/>
        <v>7.6175076631542432E-3</v>
      </c>
    </row>
    <row r="31" spans="1:14" x14ac:dyDescent="0.3">
      <c r="A31" s="2">
        <v>27</v>
      </c>
      <c r="B31" s="2">
        <v>18</v>
      </c>
      <c r="C31" s="2">
        <v>8</v>
      </c>
      <c r="D31" s="2">
        <v>15.5</v>
      </c>
      <c r="E31" s="2">
        <v>33</v>
      </c>
      <c r="F31" s="3"/>
      <c r="G31" s="4">
        <f t="shared" si="11"/>
        <v>0.36082474226804123</v>
      </c>
      <c r="H31" s="4">
        <f t="shared" si="12"/>
        <v>2.8058242108619409E-3</v>
      </c>
      <c r="I31" s="4">
        <f t="shared" si="13"/>
        <v>2.25</v>
      </c>
      <c r="J31" s="4">
        <f t="shared" si="14"/>
        <v>2.0312500000000001E-2</v>
      </c>
      <c r="K31" s="4">
        <f t="shared" si="15"/>
        <v>0.92307692307692313</v>
      </c>
      <c r="L31" s="4">
        <f t="shared" si="16"/>
        <v>8.5470085470085479E-3</v>
      </c>
      <c r="M31" s="4">
        <f t="shared" si="17"/>
        <v>0.39089347079037801</v>
      </c>
      <c r="N31" s="4">
        <f t="shared" si="18"/>
        <v>6.659026883900231E-3</v>
      </c>
    </row>
    <row r="32" spans="1:14" x14ac:dyDescent="0.3">
      <c r="A32" s="2">
        <v>28</v>
      </c>
      <c r="B32" s="2">
        <v>18</v>
      </c>
      <c r="C32" s="2">
        <v>1.3</v>
      </c>
      <c r="D32" s="2">
        <v>16</v>
      </c>
      <c r="E32" s="2">
        <v>22</v>
      </c>
      <c r="F32" s="3"/>
      <c r="G32" s="4">
        <f t="shared" si="11"/>
        <v>0.15789473684210525</v>
      </c>
      <c r="H32" s="4">
        <f t="shared" si="12"/>
        <v>3.0470914127423824E-3</v>
      </c>
      <c r="I32" s="4">
        <f t="shared" si="13"/>
        <v>13.846153846153845</v>
      </c>
      <c r="J32" s="4">
        <f t="shared" si="14"/>
        <v>0.57100591715976334</v>
      </c>
      <c r="K32" s="4">
        <f t="shared" si="15"/>
        <v>0.5012802745056093</v>
      </c>
      <c r="L32" s="4">
        <f t="shared" si="16"/>
        <v>2.2057788335685828E-2</v>
      </c>
      <c r="M32" s="4">
        <f t="shared" si="17"/>
        <v>0.31498294441733199</v>
      </c>
      <c r="N32" s="4">
        <f t="shared" si="18"/>
        <v>1.9938782829443138E-2</v>
      </c>
    </row>
    <row r="33" spans="1:14" x14ac:dyDescent="0.3">
      <c r="A33" s="2">
        <v>35</v>
      </c>
      <c r="B33" s="2">
        <v>16.2</v>
      </c>
      <c r="C33" s="2">
        <v>15</v>
      </c>
      <c r="D33" s="2">
        <v>28</v>
      </c>
      <c r="E33" s="2">
        <v>34</v>
      </c>
      <c r="F33" s="3"/>
      <c r="G33" s="4">
        <f t="shared" si="11"/>
        <v>9.6774193548387094E-2</v>
      </c>
      <c r="H33" s="4">
        <f t="shared" si="12"/>
        <v>1.7689906347554633E-3</v>
      </c>
      <c r="I33" s="4">
        <f t="shared" si="13"/>
        <v>1.0799999999999998</v>
      </c>
      <c r="J33" s="4">
        <f t="shared" si="14"/>
        <v>6.9333333333333339E-3</v>
      </c>
      <c r="K33" s="4">
        <f t="shared" si="15"/>
        <v>0.99926008128973676</v>
      </c>
      <c r="L33" s="4">
        <f t="shared" si="16"/>
        <v>6.4172866907188757E-3</v>
      </c>
      <c r="M33" s="4">
        <f t="shared" si="17"/>
        <v>9.6845851606001745E-2</v>
      </c>
      <c r="N33" s="4">
        <f t="shared" si="18"/>
        <v>2.3922482985937184E-3</v>
      </c>
    </row>
    <row r="34" spans="1:14" x14ac:dyDescent="0.3">
      <c r="A34" s="2">
        <v>40</v>
      </c>
      <c r="B34" s="2">
        <v>8.5</v>
      </c>
      <c r="C34" s="2">
        <v>9</v>
      </c>
      <c r="D34" s="2">
        <v>14</v>
      </c>
      <c r="E34" s="2">
        <v>20.5</v>
      </c>
      <c r="F34" s="3"/>
      <c r="G34" s="4">
        <f t="shared" si="11"/>
        <v>0.18840579710144928</v>
      </c>
      <c r="H34" s="4">
        <f t="shared" si="12"/>
        <v>3.4446544843520274E-3</v>
      </c>
      <c r="I34" s="4">
        <f t="shared" si="13"/>
        <v>0.94444444444444442</v>
      </c>
      <c r="J34" s="4">
        <f t="shared" si="14"/>
        <v>1.0802469135802469E-2</v>
      </c>
      <c r="K34" s="4">
        <f t="shared" si="15"/>
        <v>0.99959175340205153</v>
      </c>
      <c r="L34" s="4">
        <f t="shared" si="16"/>
        <v>1.1435640460076757E-2</v>
      </c>
      <c r="M34" s="4">
        <f t="shared" si="17"/>
        <v>0.18848274454068001</v>
      </c>
      <c r="N34" s="4">
        <f t="shared" si="18"/>
        <v>5.6023625292907966E-3</v>
      </c>
    </row>
    <row r="35" spans="1:14" x14ac:dyDescent="0.3">
      <c r="A35" s="2">
        <v>45</v>
      </c>
      <c r="B35" s="2">
        <v>16.5</v>
      </c>
      <c r="C35" s="2">
        <v>18.5</v>
      </c>
      <c r="D35" s="2">
        <v>27</v>
      </c>
      <c r="E35" s="2">
        <v>33</v>
      </c>
      <c r="F35" s="3"/>
      <c r="G35" s="4">
        <f t="shared" si="11"/>
        <v>0.1</v>
      </c>
      <c r="H35" s="4">
        <f t="shared" si="12"/>
        <v>1.8333333333333335E-3</v>
      </c>
      <c r="I35" s="4">
        <f t="shared" si="13"/>
        <v>0.89189189189189189</v>
      </c>
      <c r="J35" s="4">
        <f t="shared" si="14"/>
        <v>5.1132213294375461E-3</v>
      </c>
      <c r="K35" s="4">
        <f t="shared" si="15"/>
        <v>0.99836601198035135</v>
      </c>
      <c r="L35" s="4">
        <f t="shared" si="16"/>
        <v>5.728589549168845E-3</v>
      </c>
      <c r="M35" s="4">
        <f t="shared" si="17"/>
        <v>0.10016366623062493</v>
      </c>
      <c r="N35" s="4">
        <f t="shared" si="18"/>
        <v>2.4110695236246706E-3</v>
      </c>
    </row>
    <row r="36" spans="1:14" x14ac:dyDescent="0.3">
      <c r="A36" s="2">
        <v>50</v>
      </c>
      <c r="B36" s="2">
        <v>16.5</v>
      </c>
      <c r="C36" s="2">
        <v>17</v>
      </c>
      <c r="D36" s="2">
        <v>29.5</v>
      </c>
      <c r="E36" s="2">
        <v>36</v>
      </c>
      <c r="F36" s="3"/>
      <c r="G36" s="4">
        <f t="shared" si="11"/>
        <v>9.9236641221374045E-2</v>
      </c>
      <c r="H36" s="4">
        <f t="shared" si="12"/>
        <v>1.6782238797272886E-3</v>
      </c>
      <c r="I36" s="4">
        <f t="shared" si="13"/>
        <v>0.97058823529411764</v>
      </c>
      <c r="J36" s="4">
        <f t="shared" si="14"/>
        <v>5.7958477508650522E-3</v>
      </c>
      <c r="K36" s="4">
        <f t="shared" si="15"/>
        <v>0.99988861041458066</v>
      </c>
      <c r="L36" s="4">
        <f t="shared" si="16"/>
        <v>5.9711518844635623E-3</v>
      </c>
      <c r="M36" s="4">
        <f t="shared" si="17"/>
        <v>9.9247696381127765E-2</v>
      </c>
      <c r="N36" s="4">
        <f t="shared" si="18"/>
        <v>2.2710999258813169E-3</v>
      </c>
    </row>
    <row r="37" spans="1:14" x14ac:dyDescent="0.3">
      <c r="A37" s="2">
        <v>60</v>
      </c>
      <c r="B37" s="2">
        <v>16.5</v>
      </c>
      <c r="C37" s="2">
        <v>4</v>
      </c>
      <c r="D37" s="2">
        <v>19</v>
      </c>
      <c r="E37" s="2">
        <v>22</v>
      </c>
      <c r="F37" s="3"/>
      <c r="G37" s="4">
        <f t="shared" si="11"/>
        <v>7.3170731707317069E-2</v>
      </c>
      <c r="H37" s="4">
        <f t="shared" si="12"/>
        <v>2.6174895895300417E-3</v>
      </c>
      <c r="I37" s="4">
        <f t="shared" si="13"/>
        <v>4.125</v>
      </c>
      <c r="J37" s="4">
        <f t="shared" si="14"/>
        <v>6.4062500000000008E-2</v>
      </c>
      <c r="K37" s="4">
        <f t="shared" si="15"/>
        <v>0.79258911264741083</v>
      </c>
      <c r="L37" s="4">
        <f t="shared" si="16"/>
        <v>1.2937666938395667E-2</v>
      </c>
      <c r="M37" s="4">
        <f t="shared" si="17"/>
        <v>9.2318618234499536E-2</v>
      </c>
      <c r="N37" s="4">
        <f t="shared" si="18"/>
        <v>4.8093987964690091E-3</v>
      </c>
    </row>
    <row r="38" spans="1:14" x14ac:dyDescent="0.3">
      <c r="A38" s="2">
        <v>65</v>
      </c>
      <c r="B38" s="2">
        <v>15.5</v>
      </c>
      <c r="C38" s="2">
        <v>9</v>
      </c>
      <c r="D38" s="2">
        <v>24</v>
      </c>
      <c r="E38" s="2">
        <v>26</v>
      </c>
      <c r="F38" s="3"/>
      <c r="G38" s="4">
        <f t="shared" si="11"/>
        <v>0.04</v>
      </c>
      <c r="H38" s="4">
        <f t="shared" si="12"/>
        <v>2.0800000000000003E-3</v>
      </c>
      <c r="I38" s="4">
        <f t="shared" si="13"/>
        <v>1.7222222222222223</v>
      </c>
      <c r="J38" s="4">
        <f t="shared" si="14"/>
        <v>1.5123456790123458E-2</v>
      </c>
      <c r="K38" s="4">
        <f t="shared" si="15"/>
        <v>0.96416422947083391</v>
      </c>
      <c r="L38" s="4">
        <f t="shared" si="16"/>
        <v>8.5822743931175359E-3</v>
      </c>
      <c r="M38" s="4">
        <f t="shared" si="17"/>
        <v>4.1486708153395571E-2</v>
      </c>
      <c r="N38" s="4">
        <f t="shared" si="18"/>
        <v>2.5265927096015735E-3</v>
      </c>
    </row>
    <row r="39" spans="1:14" x14ac:dyDescent="0.3">
      <c r="A39" s="2">
        <v>71</v>
      </c>
      <c r="B39" s="2">
        <v>15.5</v>
      </c>
      <c r="C39" s="2">
        <v>4.2</v>
      </c>
      <c r="D39" s="2">
        <v>15</v>
      </c>
      <c r="E39" s="2">
        <v>26</v>
      </c>
      <c r="F39" s="3"/>
      <c r="G39" s="4">
        <f t="shared" si="11"/>
        <v>0.26829268292682928</v>
      </c>
      <c r="H39" s="4">
        <f t="shared" si="12"/>
        <v>3.0933967876264129E-3</v>
      </c>
      <c r="I39" s="4">
        <f t="shared" si="13"/>
        <v>3.6904761904761902</v>
      </c>
      <c r="J39" s="4">
        <f t="shared" si="14"/>
        <v>5.5839002267573691E-2</v>
      </c>
      <c r="K39" s="4">
        <f t="shared" si="15"/>
        <v>0.8191327006677892</v>
      </c>
      <c r="L39" s="4">
        <f t="shared" si="16"/>
        <v>1.2977386221467539E-2</v>
      </c>
      <c r="M39" s="4">
        <f t="shared" si="17"/>
        <v>0.32753262408899869</v>
      </c>
      <c r="N39" s="4">
        <f t="shared" si="18"/>
        <v>8.9654754895916663E-3</v>
      </c>
    </row>
    <row r="40" spans="1:14" x14ac:dyDescent="0.3">
      <c r="A40" s="2">
        <v>72</v>
      </c>
      <c r="B40" s="2">
        <v>15.5</v>
      </c>
      <c r="C40" s="2">
        <v>5</v>
      </c>
      <c r="D40" s="2">
        <v>14</v>
      </c>
      <c r="E40" s="2">
        <v>28</v>
      </c>
      <c r="F40" s="3"/>
      <c r="G40" s="4">
        <f t="shared" si="11"/>
        <v>0.33333333333333331</v>
      </c>
      <c r="H40" s="4">
        <f t="shared" si="12"/>
        <v>3.174603174603175E-3</v>
      </c>
      <c r="I40" s="4">
        <f t="shared" si="13"/>
        <v>3.1</v>
      </c>
      <c r="J40" s="4">
        <f t="shared" si="14"/>
        <v>4.1000000000000009E-2</v>
      </c>
      <c r="K40" s="4">
        <f t="shared" si="15"/>
        <v>0.85886911520287856</v>
      </c>
      <c r="L40" s="4">
        <f t="shared" si="16"/>
        <v>1.1814497603641691E-2</v>
      </c>
      <c r="M40" s="4">
        <f t="shared" si="17"/>
        <v>0.3881072534021609</v>
      </c>
      <c r="N40" s="4">
        <f t="shared" si="18"/>
        <v>9.0350150593620452E-3</v>
      </c>
    </row>
    <row r="41" spans="1:14" x14ac:dyDescent="0.3">
      <c r="A41" s="2">
        <v>73</v>
      </c>
      <c r="B41" s="2">
        <v>15.5</v>
      </c>
      <c r="C41" s="2">
        <v>5</v>
      </c>
      <c r="D41" s="2">
        <v>13.5</v>
      </c>
      <c r="E41" s="2">
        <v>29</v>
      </c>
      <c r="F41" s="3"/>
      <c r="G41" s="4">
        <f t="shared" si="11"/>
        <v>0.36470588235294116</v>
      </c>
      <c r="H41" s="4">
        <f t="shared" si="12"/>
        <v>3.211072664359862E-3</v>
      </c>
      <c r="I41" s="4">
        <f t="shared" si="13"/>
        <v>3.1</v>
      </c>
      <c r="J41" s="4">
        <f t="shared" si="14"/>
        <v>4.1000000000000009E-2</v>
      </c>
      <c r="K41" s="4">
        <f t="shared" si="15"/>
        <v>0.85886911520287856</v>
      </c>
      <c r="L41" s="4">
        <f t="shared" si="16"/>
        <v>1.1814497603641691E-2</v>
      </c>
      <c r="M41" s="4">
        <f t="shared" si="17"/>
        <v>0.42463499489883488</v>
      </c>
      <c r="N41" s="4">
        <f t="shared" si="18"/>
        <v>9.5799483860483006E-3</v>
      </c>
    </row>
    <row r="42" spans="1:14" x14ac:dyDescent="0.3">
      <c r="A42" s="2">
        <v>74</v>
      </c>
      <c r="B42" s="2">
        <v>15.5</v>
      </c>
      <c r="C42" s="2">
        <v>3.5</v>
      </c>
      <c r="D42" s="2">
        <v>12</v>
      </c>
      <c r="E42" s="2">
        <v>27.3</v>
      </c>
      <c r="F42" s="3"/>
      <c r="G42" s="4">
        <f t="shared" si="11"/>
        <v>0.38931297709923668</v>
      </c>
      <c r="H42" s="4">
        <f t="shared" si="12"/>
        <v>3.5351475244255397E-3</v>
      </c>
      <c r="I42" s="4">
        <f t="shared" si="13"/>
        <v>4.4285714285714288</v>
      </c>
      <c r="J42" s="4">
        <f t="shared" si="14"/>
        <v>7.7551020408163265E-2</v>
      </c>
      <c r="K42" s="4">
        <f t="shared" si="15"/>
        <v>0.7753115717187492</v>
      </c>
      <c r="L42" s="4">
        <f t="shared" si="16"/>
        <v>1.4301686047595033E-2</v>
      </c>
      <c r="M42" s="4">
        <f t="shared" si="17"/>
        <v>0.50213745196165249</v>
      </c>
      <c r="N42" s="4">
        <f t="shared" si="18"/>
        <v>1.3822262050550109E-2</v>
      </c>
    </row>
    <row r="43" spans="1:14" x14ac:dyDescent="0.3">
      <c r="A43" s="2">
        <v>75</v>
      </c>
      <c r="B43" s="2">
        <v>15.5</v>
      </c>
      <c r="C43" s="2">
        <v>1</v>
      </c>
      <c r="D43" s="2">
        <v>13</v>
      </c>
      <c r="E43" s="2">
        <v>22</v>
      </c>
      <c r="F43" s="3"/>
      <c r="G43" s="4">
        <f t="shared" si="11"/>
        <v>0.25714285714285712</v>
      </c>
      <c r="H43" s="4">
        <f t="shared" si="12"/>
        <v>3.5918367346938779E-3</v>
      </c>
      <c r="I43" s="4">
        <f t="shared" si="13"/>
        <v>15.5</v>
      </c>
      <c r="J43" s="4">
        <f t="shared" si="14"/>
        <v>0.82500000000000007</v>
      </c>
      <c r="K43" s="4">
        <f t="shared" si="15"/>
        <v>0.47721259842495822</v>
      </c>
      <c r="L43" s="4">
        <f t="shared" si="16"/>
        <v>2.7086436372860817E-2</v>
      </c>
      <c r="M43" s="4">
        <f t="shared" si="17"/>
        <v>0.53884339598652253</v>
      </c>
      <c r="N43" s="4">
        <f t="shared" si="18"/>
        <v>3.8111282382413889E-2</v>
      </c>
    </row>
    <row r="44" spans="1:14" x14ac:dyDescent="0.3">
      <c r="A44" s="2">
        <v>77</v>
      </c>
      <c r="B44" s="2">
        <v>15.5</v>
      </c>
      <c r="C44" s="2">
        <v>1.1000000000000001</v>
      </c>
      <c r="D44" s="2">
        <v>12.2</v>
      </c>
      <c r="E44" s="2">
        <v>22</v>
      </c>
      <c r="F44" s="3"/>
      <c r="G44" s="4">
        <f t="shared" si="11"/>
        <v>0.28654970760233917</v>
      </c>
      <c r="H44" s="4">
        <f t="shared" si="12"/>
        <v>3.7618412502992372E-3</v>
      </c>
      <c r="I44" s="4">
        <f t="shared" si="13"/>
        <v>14.09090909090909</v>
      </c>
      <c r="J44" s="4">
        <f t="shared" si="14"/>
        <v>0.68595041322314043</v>
      </c>
      <c r="K44" s="4">
        <f t="shared" si="15"/>
        <v>0.49748970655572478</v>
      </c>
      <c r="L44" s="4">
        <f t="shared" si="16"/>
        <v>2.5838974931418571E-2</v>
      </c>
      <c r="M44" s="4">
        <f t="shared" si="17"/>
        <v>0.57599122921801038</v>
      </c>
      <c r="N44" s="4">
        <f t="shared" si="18"/>
        <v>3.7477889365519816E-2</v>
      </c>
    </row>
    <row r="45" spans="1:14" x14ac:dyDescent="0.3">
      <c r="A45" s="2">
        <v>78</v>
      </c>
      <c r="B45" s="2">
        <v>15.5</v>
      </c>
      <c r="C45" s="2">
        <v>1.2</v>
      </c>
      <c r="D45" s="2">
        <v>12</v>
      </c>
      <c r="E45" s="2">
        <v>21.5</v>
      </c>
      <c r="F45" s="3"/>
      <c r="G45" s="4">
        <f t="shared" si="11"/>
        <v>0.28358208955223879</v>
      </c>
      <c r="H45" s="4">
        <f t="shared" si="12"/>
        <v>3.8315883270216081E-3</v>
      </c>
      <c r="I45" s="4">
        <f t="shared" si="13"/>
        <v>12.916666666666668</v>
      </c>
      <c r="J45" s="4">
        <f t="shared" si="14"/>
        <v>0.57986111111111116</v>
      </c>
      <c r="K45" s="4">
        <f t="shared" si="15"/>
        <v>0.51649960845144482</v>
      </c>
      <c r="L45" s="4">
        <f t="shared" si="16"/>
        <v>2.4746623470423106E-2</v>
      </c>
      <c r="M45" s="4">
        <f t="shared" si="17"/>
        <v>0.54904608815187095</v>
      </c>
      <c r="N45" s="4">
        <f t="shared" si="18"/>
        <v>3.3724372397200345E-2</v>
      </c>
    </row>
    <row r="46" spans="1:14" x14ac:dyDescent="0.3">
      <c r="A46" s="2">
        <v>79</v>
      </c>
      <c r="B46" s="2">
        <v>15.5</v>
      </c>
      <c r="C46" s="2">
        <v>1.1000000000000001</v>
      </c>
      <c r="D46" s="2">
        <v>12</v>
      </c>
      <c r="E46" s="2">
        <v>23</v>
      </c>
      <c r="F46" s="3"/>
      <c r="G46" s="4">
        <f t="shared" si="11"/>
        <v>0.31428571428571428</v>
      </c>
      <c r="H46" s="4">
        <f t="shared" si="12"/>
        <v>3.7551020408163271E-3</v>
      </c>
      <c r="I46" s="4">
        <f t="shared" si="13"/>
        <v>14.09090909090909</v>
      </c>
      <c r="J46" s="4">
        <f t="shared" si="14"/>
        <v>0.68595041322314043</v>
      </c>
      <c r="K46" s="4">
        <f t="shared" si="15"/>
        <v>0.49748970655572478</v>
      </c>
      <c r="L46" s="4">
        <f t="shared" si="16"/>
        <v>2.5838974931418571E-2</v>
      </c>
      <c r="M46" s="4">
        <f t="shared" si="17"/>
        <v>0.631743149946984</v>
      </c>
      <c r="N46" s="4">
        <f t="shared" si="18"/>
        <v>4.0360025927778251E-2</v>
      </c>
    </row>
  </sheetData>
  <mergeCells count="2">
    <mergeCell ref="F2:F11"/>
    <mergeCell ref="F15:F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2022-04-12T09:06:21Z</dcterms:created>
  <dcterms:modified xsi:type="dcterms:W3CDTF">2022-04-12T13:00:01Z</dcterms:modified>
</cp:coreProperties>
</file>