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ms-excel.controlproperties+xml" PartName="/xl/ctrlProps/ctrlProp5.xml"/>
  <Override ContentType="application/vnd.ms-excel.controlproperties+xml" PartName="/xl/ctrlProps/ctrlProp6.xml"/>
  <Override ContentType="application/vnd.ms-excel.controlproperties+xml" PartName="/xl/ctrlProps/ctrlProp7.xml"/>
  <Override ContentType="application/vnd.ms-excel.controlproperties+xml" PartName="/xl/ctrlProps/ctrlProp8.xml"/>
  <Override ContentType="application/vnd.ms-excel.controlproperties+xml" PartName="/xl/ctrlProps/ctrlProp9.xml"/>
  <Override ContentType="application/vnd.ms-excel.controlproperties+xml" PartName="/xl/ctrlProps/ctrlProp10.xml"/>
  <Override ContentType="application/vnd.ms-excel.controlproperties+xml" PartName="/xl/ctrlProps/ctrlProp11.xml"/>
  <Override ContentType="application/vnd.ms-excel.controlproperties+xml" PartName="/xl/ctrlProps/ctrlProp12.xml"/>
  <Override ContentType="application/vnd.ms-excel.controlproperties+xml" PartName="/xl/ctrlProps/ctrlProp13.xml"/>
  <Override ContentType="application/vnd.ms-excel.controlproperties+xml" PartName="/xl/ctrlProps/ctrlProp14.xml"/>
  <Override ContentType="application/vnd.ms-excel.controlproperties+xml" PartName="/xl/ctrlProps/ctrlProp15.xml"/>
  <Override ContentType="application/vnd.ms-excel.controlproperties+xml" PartName="/xl/ctrlProps/ctrlProp16.xml"/>
  <Override ContentType="application/vnd.ms-excel.controlproperties+xml" PartName="/xl/ctrlProps/ctrlProp17.xml"/>
  <Override ContentType="application/vnd.ms-excel.controlproperties+xml" PartName="/xl/ctrlProps/ctrlProp18.xml"/>
  <Override ContentType="application/vnd.ms-excel.controlproperties+xml" PartName="/xl/ctrlProps/ctrlProp19.xml"/>
  <Override ContentType="application/vnd.ms-excel.controlproperties+xml" PartName="/xl/ctrlProps/ctrlProp20.xml"/>
  <Override ContentType="application/vnd.ms-excel.controlproperties+xml" PartName="/xl/ctrlProps/ctrlProp21.xml"/>
  <Override ContentType="application/vnd.ms-excel.controlproperties+xml" PartName="/xl/ctrlProps/ctrlProp22.xml"/>
  <Override ContentType="application/vnd.ms-excel.controlproperties+xml" PartName="/xl/ctrlProps/ctrlProp23.xml"/>
  <Override ContentType="application/vnd.ms-excel.controlproperties+xml" PartName="/xl/ctrlProps/ctrlProp24.xml"/>
  <Override ContentType="application/vnd.ms-excel.controlproperties+xml" PartName="/xl/ctrlProps/ctrlProp25.xml"/>
  <Override ContentType="application/vnd.ms-excel.controlproperties+xml" PartName="/xl/ctrlProps/ctrlProp26.xml"/>
  <Override ContentType="application/vnd.ms-excel.controlproperties+xml" PartName="/xl/ctrlProps/ctrlProp27.xml"/>
  <Override ContentType="application/vnd.ms-excel.controlproperties+xml" PartName="/xl/ctrlProps/ctrlProp28.xml"/>
  <Override ContentType="application/vnd.ms-excel.controlproperties+xml" PartName="/xl/ctrlProps/ctrlProp29.xml"/>
  <Override ContentType="application/vnd.ms-excel.controlproperties+xml" PartName="/xl/ctrlProps/ctrlProp30.xml"/>
  <Override ContentType="application/vnd.ms-excel.controlproperties+xml" PartName="/xl/ctrlProps/ctrlProp31.xml"/>
  <Override ContentType="application/vnd.ms-excel.controlproperties+xml" PartName="/xl/ctrlProps/ctrlProp32.xml"/>
  <Override ContentType="application/vnd.ms-excel.controlproperties+xml" PartName="/xl/ctrlProps/ctrlProp33.xml"/>
  <Override ContentType="application/vnd.ms-excel.controlproperties+xml" PartName="/xl/ctrlProps/ctrlProp34.xml"/>
  <Override ContentType="application/vnd.ms-excel.controlproperties+xml" PartName="/xl/ctrlProps/ctrlProp35.xml"/>
  <Override ContentType="application/vnd.ms-excel.controlproperties+xml" PartName="/xl/ctrlProps/ctrlProp36.xml"/>
  <Override ContentType="application/vnd.ms-excel.controlproperties+xml" PartName="/xl/ctrlProps/ctrlProp37.xml"/>
  <Override ContentType="application/vnd.ms-excel.controlproperties+xml" PartName="/xl/ctrlProps/ctrlProp38.xml"/>
  <Override ContentType="application/vnd.ms-excel.controlproperties+xml" PartName="/xl/ctrlProps/ctrlProp39.xml"/>
  <Override ContentType="application/vnd.ms-excel.controlproperties+xml" PartName="/xl/ctrlProps/ctrlProp40.xml"/>
  <Override ContentType="application/vnd.ms-excel.controlproperties+xml" PartName="/xl/ctrlProps/ctrlProp41.xml"/>
  <Override ContentType="application/vnd.ms-excel.controlproperties+xml" PartName="/xl/ctrlProps/ctrlProp42.xml"/>
  <Override ContentType="application/vnd.ms-excel.controlproperties+xml" PartName="/xl/ctrlProps/ctrlProp43.xml"/>
  <Override ContentType="application/vnd.ms-excel.controlproperties+xml" PartName="/xl/ctrlProps/ctrlProp44.xml"/>
  <Override ContentType="application/vnd.ms-excel.controlproperties+xml" PartName="/xl/ctrlProps/ctrlProp45.xml"/>
  <Override ContentType="application/vnd.ms-excel.controlproperties+xml" PartName="/xl/ctrlProps/ctrlProp46.xml"/>
  <Override ContentType="application/vnd.ms-excel.controlproperties+xml" PartName="/xl/ctrlProps/ctrlProp47.xml"/>
  <Override ContentType="application/vnd.ms-excel.controlproperties+xml" PartName="/xl/ctrlProps/ctrlProp48.xml"/>
  <Override ContentType="application/vnd.ms-excel.controlproperties+xml" PartName="/xl/ctrlProps/ctrlProp49.xml"/>
  <Override ContentType="application/vnd.ms-excel.controlproperties+xml" PartName="/xl/ctrlProps/ctrlProp50.xml"/>
  <Override ContentType="application/vnd.ms-excel.controlproperties+xml" PartName="/xl/ctrlProps/ctrlProp51.xml"/>
  <Override ContentType="application/vnd.ms-excel.controlproperties+xml" PartName="/xl/ctrlProps/ctrlProp52.xml"/>
  <Override ContentType="application/vnd.ms-excel.controlproperties+xml" PartName="/xl/ctrlProps/ctrlProp53.xml"/>
  <Override ContentType="application/vnd.ms-excel.controlproperties+xml" PartName="/xl/ctrlProps/ctrlProp54.xml"/>
  <Override ContentType="application/vnd.ms-excel.controlproperties+xml" PartName="/xl/ctrlProps/ctrlProp55.xml"/>
  <Override ContentType="application/vnd.ms-excel.controlproperties+xml" PartName="/xl/ctrlProps/ctrlProp56.xml"/>
  <Override ContentType="application/vnd.ms-excel.controlproperties+xml" PartName="/xl/ctrlProps/ctrlProp57.xml"/>
  <Override ContentType="application/vnd.ms-excel.controlproperties+xml" PartName="/xl/ctrlProps/ctrlProp58.xml"/>
  <Override ContentType="application/vnd.ms-excel.controlproperties+xml" PartName="/xl/ctrlProps/ctrlProp59.xml"/>
  <Override ContentType="application/vnd.ms-excel.controlproperties+xml" PartName="/xl/ctrlProps/ctrlProp60.xml"/>
  <Override ContentType="application/vnd.ms-excel.controlproperties+xml" PartName="/xl/ctrlProps/ctrlProp61.xml"/>
  <Override ContentType="application/vnd.ms-excel.controlproperties+xml" PartName="/xl/ctrlProps/ctrlProp62.xml"/>
  <Override ContentType="application/vnd.ms-excel.controlproperties+xml" PartName="/xl/ctrlProps/ctrlProp63.xml"/>
  <Override ContentType="application/vnd.ms-excel.controlproperties+xml" PartName="/xl/ctrlProps/ctrlProp64.xml"/>
  <Override ContentType="application/vnd.ms-excel.controlproperties+xml" PartName="/xl/ctrlProps/ctrlProp65.xml"/>
  <Override ContentType="application/vnd.ms-excel.controlproperties+xml" PartName="/xl/ctrlProps/ctrlProp66.xml"/>
  <Override ContentType="application/vnd.ms-excel.controlproperties+xml" PartName="/xl/ctrlProps/ctrlProp67.xml"/>
  <Override ContentType="application/vnd.ms-excel.controlproperties+xml" PartName="/xl/ctrlProps/ctrlProp68.xml"/>
  <Override ContentType="application/vnd.ms-excel.controlproperties+xml" PartName="/xl/ctrlProps/ctrlProp69.xml"/>
  <Override ContentType="application/vnd.ms-excel.controlproperties+xml" PartName="/xl/ctrlProps/ctrlProp70.xml"/>
  <Override ContentType="application/vnd.ms-excel.controlproperties+xml" PartName="/xl/ctrlProps/ctrlProp71.xml"/>
  <Override ContentType="application/vnd.ms-excel.controlproperties+xml" PartName="/xl/ctrlProps/ctrlProp72.xml"/>
  <Override ContentType="application/vnd.ms-excel.controlproperties+xml" PartName="/xl/ctrlProps/ctrlProp73.xml"/>
  <Override ContentType="application/vnd.ms-excel.controlproperties+xml" PartName="/xl/ctrlProps/ctrlProp74.xml"/>
  <Override ContentType="application/vnd.ms-excel.controlproperties+xml" PartName="/xl/ctrlProps/ctrlProp75.xml"/>
  <Override ContentType="application/vnd.ms-excel.controlproperties+xml" PartName="/xl/ctrlProps/ctrlProp76.xml"/>
  <Override ContentType="application/vnd.ms-excel.controlproperties+xml" PartName="/xl/ctrlProps/ctrlProp77.xml"/>
  <Override ContentType="application/vnd.ms-excel.controlproperties+xml" PartName="/xl/ctrlProps/ctrlProp78.xml"/>
  <Override ContentType="application/vnd.ms-excel.controlproperties+xml" PartName="/xl/ctrlProps/ctrlProp79.xml"/>
  <Override ContentType="application/vnd.ms-excel.controlproperties+xml" PartName="/xl/ctrlProps/ctrlProp80.xml"/>
  <Override ContentType="application/vnd.ms-excel.controlproperties+xml" PartName="/xl/ctrlProps/ctrlProp81.xml"/>
  <Override ContentType="application/vnd.ms-excel.controlproperties+xml" PartName="/xl/ctrlProps/ctrlProp82.xml"/>
  <Override ContentType="application/vnd.ms-excel.controlproperties+xml" PartName="/xl/ctrlProps/ctrlProp83.xml"/>
  <Override ContentType="application/vnd.ms-excel.controlproperties+xml" PartName="/xl/ctrlProps/ctrlProp84.xml"/>
  <Override ContentType="application/vnd.ms-excel.controlproperties+xml" PartName="/xl/ctrlProps/ctrlProp85.xml"/>
  <Override ContentType="application/vnd.ms-excel.controlproperties+xml" PartName="/xl/ctrlProps/ctrlProp86.xml"/>
  <Override ContentType="application/vnd.ms-excel.controlproperties+xml" PartName="/xl/ctrlProps/ctrlProp87.xml"/>
  <Override ContentType="application/vnd.ms-excel.controlproperties+xml" PartName="/xl/ctrlProps/ctrlProp88.xml"/>
  <Override ContentType="application/vnd.ms-excel.controlproperties+xml" PartName="/xl/ctrlProps/ctrlProp89.xml"/>
  <Override ContentType="application/vnd.ms-excel.controlproperties+xml" PartName="/xl/ctrlProps/ctrlProp90.xml"/>
  <Override ContentType="application/vnd.ms-excel.controlproperties+xml" PartName="/xl/ctrlProps/ctrlProp91.xml"/>
  <Override ContentType="application/vnd.ms-excel.controlproperties+xml" PartName="/xl/ctrlProps/ctrlProp92.xml"/>
  <Override ContentType="application/vnd.ms-excel.controlproperties+xml" PartName="/xl/ctrlProps/ctrlProp93.xml"/>
  <Override ContentType="application/vnd.ms-excel.controlproperties+xml" PartName="/xl/ctrlProps/ctrlProp94.xml"/>
  <Override ContentType="application/vnd.ms-excel.controlproperties+xml" PartName="/xl/ctrlProps/ctrlProp95.xml"/>
  <Override ContentType="application/vnd.ms-excel.controlproperties+xml" PartName="/xl/ctrlProps/ctrlProp96.xml"/>
  <Override ContentType="application/vnd.ms-excel.controlproperties+xml" PartName="/xl/ctrlProps/ctrlProp97.xml"/>
  <Override ContentType="application/vnd.ms-excel.controlproperties+xml" PartName="/xl/ctrlProps/ctrlProp98.xml"/>
  <Override ContentType="application/vnd.ms-excel.controlproperties+xml" PartName="/xl/ctrlProps/ctrlProp99.xml"/>
  <Override ContentType="application/vnd.ms-excel.controlproperties+xml" PartName="/xl/ctrlProps/ctrlProp100.xml"/>
  <Override ContentType="application/vnd.ms-excel.controlproperties+xml" PartName="/xl/ctrlProps/ctrlProp101.xml"/>
  <Override ContentType="application/vnd.ms-excel.controlproperties+xml" PartName="/xl/ctrlProps/ctrlProp102.xml"/>
  <Override ContentType="application/vnd.ms-excel.controlproperties+xml" PartName="/xl/ctrlProps/ctrlProp103.xml"/>
  <Override ContentType="application/vnd.ms-excel.controlproperties+xml" PartName="/xl/ctrlProps/ctrlProp104.xml"/>
  <Override ContentType="application/vnd.ms-excel.controlproperties+xml" PartName="/xl/ctrlProps/ctrlProp105.xml"/>
  <Override ContentType="application/vnd.ms-excel.controlproperties+xml" PartName="/xl/ctrlProps/ctrlProp106.xml"/>
  <Override ContentType="application/vnd.ms-excel.controlproperties+xml" PartName="/xl/ctrlProps/ctrlProp107.xml"/>
  <Override ContentType="application/vnd.ms-excel.controlproperties+xml" PartName="/xl/ctrlProps/ctrlProp108.xml"/>
  <Override ContentType="application/vnd.ms-excel.controlproperties+xml" PartName="/xl/ctrlProps/ctrlProp109.xml"/>
  <Override ContentType="application/vnd.ms-excel.controlproperties+xml" PartName="/xl/ctrlProps/ctrlProp110.xml"/>
  <Override ContentType="application/vnd.ms-excel.controlproperties+xml" PartName="/xl/ctrlProps/ctrlProp111.xml"/>
  <Override ContentType="application/vnd.ms-excel.controlproperties+xml" PartName="/xl/ctrlProps/ctrlProp112.xml"/>
  <Override ContentType="application/vnd.ms-excel.controlproperties+xml" PartName="/xl/ctrlProps/ctrlProp113.xml"/>
  <Override ContentType="application/vnd.ms-excel.controlproperties+xml" PartName="/xl/ctrlProps/ctrlProp114.xml"/>
  <Override ContentType="application/vnd.ms-excel.controlproperties+xml" PartName="/xl/ctrlProps/ctrlProp115.xml"/>
  <Override ContentType="application/vnd.ms-excel.controlproperties+xml" PartName="/xl/ctrlProps/ctrlProp116.xml"/>
  <Override ContentType="application/vnd.ms-excel.controlproperties+xml" PartName="/xl/ctrlProps/ctrlProp117.xml"/>
  <Override ContentType="application/vnd.ms-excel.controlproperties+xml" PartName="/xl/ctrlProps/ctrlProp118.xml"/>
  <Override ContentType="application/vnd.ms-excel.controlproperties+xml" PartName="/xl/ctrlProps/ctrlProp119.xml"/>
  <Override ContentType="application/vnd.ms-excel.controlproperties+xml" PartName="/xl/ctrlProps/ctrlProp120.xml"/>
  <Override ContentType="application/vnd.ms-excel.controlproperties+xml" PartName="/xl/ctrlProps/ctrlProp121.xml"/>
  <Override ContentType="application/vnd.ms-excel.controlproperties+xml" PartName="/xl/ctrlProps/ctrlProp122.xml"/>
  <Override ContentType="application/vnd.ms-excel.controlproperties+xml" PartName="/xl/ctrlProps/ctrlProp123.xml"/>
  <Override ContentType="application/vnd.ms-excel.controlproperties+xml" PartName="/xl/ctrlProps/ctrlProp124.xml"/>
  <Override ContentType="application/vnd.ms-excel.controlproperties+xml" PartName="/xl/ctrlProps/ctrlProp125.xml"/>
  <Override ContentType="application/vnd.ms-excel.controlproperties+xml" PartName="/xl/ctrlProps/ctrlProp126.xml"/>
  <Override ContentType="application/vnd.ms-excel.controlproperties+xml" PartName="/xl/ctrlProps/ctrlProp127.xml"/>
  <Override ContentType="application/vnd.ms-excel.controlproperties+xml" PartName="/xl/ctrlProps/ctrlProp128.xml"/>
  <Override ContentType="application/vnd.ms-excel.controlproperties+xml" PartName="/xl/ctrlProps/ctrlProp129.xml"/>
  <Override ContentType="application/vnd.ms-excel.controlproperties+xml" PartName="/xl/ctrlProps/ctrlProp130.xml"/>
  <Override ContentType="application/vnd.ms-excel.controlproperties+xml" PartName="/xl/ctrlProps/ctrlProp131.xml"/>
  <Override ContentType="application/vnd.ms-excel.controlproperties+xml" PartName="/xl/ctrlProps/ctrlProp132.xml"/>
  <Override ContentType="application/vnd.ms-excel.controlproperties+xml" PartName="/xl/ctrlProps/ctrlProp133.xml"/>
  <Override ContentType="application/vnd.ms-excel.controlproperties+xml" PartName="/xl/ctrlProps/ctrlProp134.xml"/>
  <Override ContentType="application/vnd.ms-excel.controlproperties+xml" PartName="/xl/ctrlProps/ctrlProp135.xml"/>
  <Override ContentType="application/vnd.ms-excel.controlproperties+xml" PartName="/xl/ctrlProps/ctrlProp136.xml"/>
  <Override ContentType="application/vnd.ms-excel.controlproperties+xml" PartName="/xl/ctrlProps/ctrlProp137.xml"/>
  <Override ContentType="application/vnd.ms-excel.controlproperties+xml" PartName="/xl/ctrlProps/ctrlProp138.xml"/>
  <Override ContentType="application/vnd.ms-excel.controlproperties+xml" PartName="/xl/ctrlProps/ctrlProp139.xml"/>
  <Override ContentType="application/vnd.ms-excel.controlproperties+xml" PartName="/xl/ctrlProps/ctrlProp140.xml"/>
  <Override ContentType="application/vnd.ms-excel.controlproperties+xml" PartName="/xl/ctrlProps/ctrlProp141.xml"/>
  <Override ContentType="application/vnd.ms-excel.controlproperties+xml" PartName="/xl/ctrlProps/ctrlProp142.xml"/>
  <Override ContentType="application/vnd.ms-excel.controlproperties+xml" PartName="/xl/ctrlProps/ctrlProp143.xml"/>
  <Override ContentType="application/vnd.ms-excel.controlproperties+xml" PartName="/xl/ctrlProps/ctrlProp144.xml"/>
  <Override ContentType="application/vnd.ms-excel.controlproperties+xml" PartName="/xl/ctrlProps/ctrlProp145.xml"/>
  <Override ContentType="application/vnd.ms-excel.controlproperties+xml" PartName="/xl/ctrlProps/ctrlProp146.xml"/>
  <Override ContentType="application/vnd.ms-excel.controlproperties+xml" PartName="/xl/ctrlProps/ctrlProp147.xml"/>
  <Override ContentType="application/vnd.ms-excel.controlproperties+xml" PartName="/xl/ctrlProps/ctrlProp148.xml"/>
  <Override ContentType="application/vnd.ms-excel.controlproperties+xml" PartName="/xl/ctrlProps/ctrlProp149.xml"/>
  <Override ContentType="application/vnd.ms-excel.controlproperties+xml" PartName="/xl/ctrlProps/ctrlProp150.xml"/>
  <Override ContentType="application/vnd.ms-excel.controlproperties+xml" PartName="/xl/ctrlProps/ctrlProp151.xml"/>
  <Override ContentType="application/vnd.ms-excel.controlproperties+xml" PartName="/xl/ctrlProps/ctrlProp152.xml"/>
  <Override ContentType="application/vnd.ms-excel.controlproperties+xml" PartName="/xl/ctrlProps/ctrlProp153.xml"/>
  <Override ContentType="application/vnd.ms-excel.controlproperties+xml" PartName="/xl/ctrlProps/ctrlProp154.xml"/>
  <Override ContentType="application/vnd.ms-excel.controlproperties+xml" PartName="/xl/ctrlProps/ctrlProp155.xml"/>
  <Override ContentType="application/vnd.ms-excel.controlproperties+xml" PartName="/xl/ctrlProps/ctrlProp156.xml"/>
  <Override ContentType="application/vnd.ms-excel.controlproperties+xml" PartName="/xl/ctrlProps/ctrlProp157.xml"/>
  <Override ContentType="application/vnd.ms-excel.controlproperties+xml" PartName="/xl/ctrlProps/ctrlProp158.xml"/>
  <Override ContentType="application/vnd.ms-excel.controlproperties+xml" PartName="/xl/ctrlProps/ctrlProp159.xml"/>
  <Override ContentType="application/vnd.ms-excel.controlproperties+xml" PartName="/xl/ctrlProps/ctrlProp160.xml"/>
  <Override ContentType="application/vnd.ms-excel.controlproperties+xml" PartName="/xl/ctrlProps/ctrlProp161.xml"/>
  <Override ContentType="application/vnd.ms-excel.controlproperties+xml" PartName="/xl/ctrlProps/ctrlProp162.xml"/>
  <Override ContentType="application/vnd.ms-excel.controlproperties+xml" PartName="/xl/ctrlProps/ctrlProp163.xml"/>
  <Override ContentType="application/vnd.ms-excel.controlproperties+xml" PartName="/xl/ctrlProps/ctrlProp164.xml"/>
  <Override ContentType="application/vnd.ms-excel.controlproperties+xml" PartName="/xl/ctrlProps/ctrlProp165.xml"/>
  <Override ContentType="application/vnd.ms-excel.controlproperties+xml" PartName="/xl/ctrlProps/ctrlProp166.xml"/>
  <Override ContentType="application/vnd.ms-excel.controlproperties+xml" PartName="/xl/ctrlProps/ctrlProp167.xml"/>
  <Override ContentType="application/vnd.ms-excel.controlproperties+xml" PartName="/xl/ctrlProps/ctrlProp168.xml"/>
  <Override ContentType="application/vnd.ms-excel.controlproperties+xml" PartName="/xl/ctrlProps/ctrlProp169.xml"/>
  <Override ContentType="application/vnd.ms-excel.controlproperties+xml" PartName="/xl/ctrlProps/ctrlProp170.xml"/>
  <Override ContentType="application/vnd.ms-excel.controlproperties+xml" PartName="/xl/ctrlProps/ctrlProp171.xml"/>
  <Override ContentType="application/vnd.ms-excel.controlproperties+xml" PartName="/xl/ctrlProps/ctrlProp172.xml"/>
  <Override ContentType="application/vnd.ms-excel.controlproperties+xml" PartName="/xl/ctrlProps/ctrlProp173.xml"/>
  <Override ContentType="application/vnd.ms-excel.controlproperties+xml" PartName="/xl/ctrlProps/ctrlProp174.xml"/>
  <Override ContentType="application/vnd.ms-excel.controlproperties+xml" PartName="/xl/ctrlProps/ctrlProp175.xml"/>
  <Override ContentType="application/vnd.ms-excel.controlproperties+xml" PartName="/xl/ctrlProps/ctrlProp176.xml"/>
  <Override ContentType="application/vnd.ms-excel.controlproperties+xml" PartName="/xl/ctrlProps/ctrlProp177.xml"/>
  <Override ContentType="application/vnd.ms-excel.controlproperties+xml" PartName="/xl/ctrlProps/ctrlProp178.xml"/>
  <Override ContentType="application/vnd.ms-excel.controlproperties+xml" PartName="/xl/ctrlProps/ctrlProp179.xml"/>
  <Override ContentType="application/vnd.ms-excel.controlproperties+xml" PartName="/xl/ctrlProps/ctrlProp180.xml"/>
  <Override ContentType="application/vnd.ms-excel.controlproperties+xml" PartName="/xl/ctrlProps/ctrlProp181.xml"/>
  <Override ContentType="application/vnd.ms-excel.controlproperties+xml" PartName="/xl/ctrlProps/ctrlProp182.xml"/>
  <Override ContentType="application/vnd.ms-excel.controlproperties+xml" PartName="/xl/ctrlProps/ctrlProp183.xml"/>
  <Override ContentType="application/vnd.ms-excel.controlproperties+xml" PartName="/xl/ctrlProps/ctrlProp184.xml"/>
  <Override ContentType="application/vnd.ms-excel.controlproperties+xml" PartName="/xl/ctrlProps/ctrlProp185.xml"/>
  <Override ContentType="application/vnd.ms-excel.controlproperties+xml" PartName="/xl/ctrlProps/ctrlProp186.xml"/>
  <Override ContentType="application/vnd.ms-excel.controlproperties+xml" PartName="/xl/ctrlProps/ctrlProp187.xml"/>
  <Override ContentType="application/vnd.ms-excel.controlproperties+xml" PartName="/xl/ctrlProps/ctrlProp188.xml"/>
  <Override ContentType="application/vnd.ms-excel.controlproperties+xml" PartName="/xl/ctrlProps/ctrlProp189.xml"/>
  <Override ContentType="application/vnd.ms-excel.controlproperties+xml" PartName="/xl/ctrlProps/ctrlProp190.xml"/>
  <Override ContentType="application/vnd.ms-excel.controlproperties+xml" PartName="/xl/ctrlProps/ctrlProp191.xml"/>
  <Override ContentType="application/vnd.ms-excel.controlproperties+xml" PartName="/xl/ctrlProps/ctrlProp192.xml"/>
  <Override ContentType="application/vnd.ms-excel.controlproperties+xml" PartName="/xl/ctrlProps/ctrlProp193.xml"/>
  <Override ContentType="application/vnd.ms-excel.controlproperties+xml" PartName="/xl/ctrlProps/ctrlProp194.xml"/>
  <Override ContentType="application/vnd.ms-excel.controlproperties+xml" PartName="/xl/ctrlProps/ctrlProp195.xml"/>
  <Override ContentType="application/vnd.ms-excel.controlproperties+xml" PartName="/xl/ctrlProps/ctrlProp196.xml"/>
  <Override ContentType="application/vnd.ms-excel.controlproperties+xml" PartName="/xl/ctrlProps/ctrlProp197.xml"/>
  <Override ContentType="application/vnd.ms-excel.controlproperties+xml" PartName="/xl/ctrlProps/ctrlProp198.xml"/>
  <Override ContentType="application/vnd.ms-excel.controlproperties+xml" PartName="/xl/ctrlProps/ctrlProp199.xml"/>
  <Override ContentType="application/vnd.ms-excel.controlproperties+xml" PartName="/xl/ctrlProps/ctrlProp200.xml"/>
  <Override ContentType="application/vnd.ms-excel.controlproperties+xml" PartName="/xl/ctrlProps/ctrlProp201.xml"/>
  <Override ContentType="application/vnd.ms-excel.controlproperties+xml" PartName="/xl/ctrlProps/ctrlProp202.xml"/>
  <Override ContentType="application/vnd.ms-excel.controlproperties+xml" PartName="/xl/ctrlProps/ctrlProp203.xml"/>
  <Override ContentType="application/vnd.ms-excel.controlproperties+xml" PartName="/xl/ctrlProps/ctrlProp204.xml"/>
  <Override ContentType="application/vnd.ms-excel.controlproperties+xml" PartName="/xl/ctrlProps/ctrlProp205.xml"/>
  <Override ContentType="application/vnd.ms-excel.controlproperties+xml" PartName="/xl/ctrlProps/ctrlProp206.xml"/>
  <Override ContentType="application/vnd.ms-excel.controlproperties+xml" PartName="/xl/ctrlProps/ctrlProp207.xml"/>
  <Override ContentType="application/vnd.ms-excel.controlproperties+xml" PartName="/xl/ctrlProps/ctrlProp208.xml"/>
  <Override ContentType="application/vnd.ms-excel.controlproperties+xml" PartName="/xl/ctrlProps/ctrlProp209.xml"/>
  <Override ContentType="application/vnd.ms-excel.controlproperties+xml" PartName="/xl/ctrlProps/ctrlProp210.xml"/>
  <Override ContentType="application/vnd.ms-excel.controlproperties+xml" PartName="/xl/ctrlProps/ctrlProp211.xml"/>
  <Override ContentType="application/vnd.ms-excel.controlproperties+xml" PartName="/xl/ctrlProps/ctrlProp212.xml"/>
  <Override ContentType="application/vnd.ms-excel.controlproperties+xml" PartName="/xl/ctrlProps/ctrlProp213.xml"/>
  <Override ContentType="application/vnd.ms-excel.controlproperties+xml" PartName="/xl/ctrlProps/ctrlProp214.xml"/>
  <Override ContentType="application/vnd.ms-excel.controlproperties+xml" PartName="/xl/ctrlProps/ctrlProp215.xml"/>
  <Override ContentType="application/vnd.ms-excel.controlproperties+xml" PartName="/xl/ctrlProps/ctrlProp216.xml"/>
  <Override ContentType="application/vnd.ms-excel.controlproperties+xml" PartName="/xl/ctrlProps/ctrlProp217.xml"/>
  <Override ContentType="application/vnd.ms-excel.controlproperties+xml" PartName="/xl/ctrlProps/ctrlProp218.xml"/>
  <Override ContentType="application/vnd.ms-excel.controlproperties+xml" PartName="/xl/ctrlProps/ctrlProp219.xml"/>
  <Override ContentType="application/vnd.ms-excel.controlproperties+xml" PartName="/xl/ctrlProps/ctrlProp220.xml"/>
  <Override ContentType="application/vnd.ms-excel.controlproperties+xml" PartName="/xl/ctrlProps/ctrlProp221.xml"/>
  <Override ContentType="application/vnd.ms-excel.controlproperties+xml" PartName="/xl/ctrlProps/ctrlProp222.xml"/>
  <Override ContentType="application/vnd.ms-excel.controlproperties+xml" PartName="/xl/ctrlProps/ctrlProp223.xml"/>
  <Override ContentType="application/vnd.ms-excel.controlproperties+xml" PartName="/xl/ctrlProps/ctrlProp224.xml"/>
  <Override ContentType="application/vnd.ms-excel.controlproperties+xml" PartName="/xl/ctrlProps/ctrlProp225.xml"/>
  <Override ContentType="application/vnd.ms-excel.controlproperties+xml" PartName="/xl/ctrlProps/ctrlProp226.xml"/>
  <Override ContentType="application/vnd.ms-excel.controlproperties+xml" PartName="/xl/ctrlProps/ctrlProp227.xml"/>
  <Override ContentType="application/vnd.ms-excel.controlproperties+xml" PartName="/xl/ctrlProps/ctrlProp228.xml"/>
  <Override ContentType="application/vnd.ms-excel.controlproperties+xml" PartName="/xl/ctrlProps/ctrlProp229.xml"/>
  <Override ContentType="application/vnd.ms-excel.controlproperties+xml" PartName="/xl/ctrlProps/ctrlProp230.xml"/>
  <Override ContentType="application/vnd.ms-excel.controlproperties+xml" PartName="/xl/ctrlProps/ctrlProp231.xml"/>
  <Override ContentType="application/vnd.ms-excel.controlproperties+xml" PartName="/xl/ctrlProps/ctrlProp232.xml"/>
  <Override ContentType="application/vnd.ms-excel.controlproperties+xml" PartName="/xl/ctrlProps/ctrlProp233.xml"/>
  <Override ContentType="application/vnd.ms-excel.controlproperties+xml" PartName="/xl/ctrlProps/ctrlProp234.xml"/>
  <Override ContentType="application/vnd.ms-excel.controlproperties+xml" PartName="/xl/ctrlProps/ctrlProp235.xml"/>
  <Override ContentType="application/vnd.ms-excel.controlproperties+xml" PartName="/xl/ctrlProps/ctrlProp236.xml"/>
  <Override ContentType="application/vnd.ms-excel.controlproperties+xml" PartName="/xl/ctrlProps/ctrlProp237.xml"/>
  <Override ContentType="application/vnd.ms-excel.controlproperties+xml" PartName="/xl/ctrlProps/ctrlProp238.xml"/>
  <Override ContentType="application/vnd.ms-excel.controlproperties+xml" PartName="/xl/ctrlProps/ctrlProp239.xml"/>
  <Override ContentType="application/vnd.ms-excel.controlproperties+xml" PartName="/xl/ctrlProps/ctrlProp240.xml"/>
  <Override ContentType="application/vnd.ms-excel.controlproperties+xml" PartName="/xl/ctrlProps/ctrlProp241.xml"/>
  <Override ContentType="application/vnd.ms-excel.controlproperties+xml" PartName="/xl/ctrlProps/ctrlProp242.xml"/>
  <Override ContentType="application/vnd.ms-excel.controlproperties+xml" PartName="/xl/ctrlProps/ctrlProp243.xml"/>
  <Override ContentType="application/vnd.ms-excel.controlproperties+xml" PartName="/xl/ctrlProps/ctrlProp244.xml"/>
  <Override ContentType="application/vnd.ms-excel.controlproperties+xml" PartName="/xl/ctrlProps/ctrlProp245.xml"/>
  <Override ContentType="application/vnd.ms-excel.controlproperties+xml" PartName="/xl/ctrlProps/ctrlProp246.xml"/>
  <Override ContentType="application/vnd.ms-excel.controlproperties+xml" PartName="/xl/ctrlProps/ctrlProp247.xml"/>
  <Override ContentType="application/vnd.ms-excel.controlproperties+xml" PartName="/xl/ctrlProps/ctrlProp248.xml"/>
  <Override ContentType="application/vnd.ms-excel.controlproperties+xml" PartName="/xl/ctrlProps/ctrlProp249.xml"/>
  <Override ContentType="application/vnd.ms-excel.controlproperties+xml" PartName="/xl/ctrlProps/ctrlProp250.xml"/>
  <Override ContentType="application/vnd.ms-excel.controlproperties+xml" PartName="/xl/ctrlProps/ctrlProp251.xml"/>
  <Override ContentType="application/vnd.ms-excel.controlproperties+xml" PartName="/xl/ctrlProps/ctrlProp252.xml"/>
  <Override ContentType="application/vnd.ms-excel.controlproperties+xml" PartName="/xl/ctrlProps/ctrlProp253.xml"/>
  <Override ContentType="application/vnd.ms-excel.controlproperties+xml" PartName="/xl/ctrlProps/ctrlProp254.xml"/>
  <Override ContentType="application/vnd.ms-excel.controlproperties+xml" PartName="/xl/ctrlProps/ctrlProp255.xml"/>
  <Override ContentType="application/vnd.ms-excel.controlproperties+xml" PartName="/xl/ctrlProps/ctrlProp256.xml"/>
  <Override ContentType="application/vnd.ms-excel.controlproperties+xml" PartName="/xl/ctrlProps/ctrlProp257.xml"/>
  <Override ContentType="application/vnd.ms-excel.controlproperties+xml" PartName="/xl/ctrlProps/ctrlProp258.xml"/>
  <Override ContentType="application/vnd.ms-excel.controlproperties+xml" PartName="/xl/ctrlProps/ctrlProp259.xml"/>
  <Override ContentType="application/vnd.ms-excel.controlproperties+xml" PartName="/xl/ctrlProps/ctrlProp260.xml"/>
  <Override ContentType="application/vnd.ms-excel.controlproperties+xml" PartName="/xl/ctrlProps/ctrlProp261.xml"/>
  <Override ContentType="application/vnd.ms-excel.controlproperties+xml" PartName="/xl/ctrlProps/ctrlProp262.xml"/>
  <Override ContentType="application/vnd.ms-excel.controlproperties+xml" PartName="/xl/ctrlProps/ctrlProp263.xml"/>
  <Override ContentType="application/vnd.ms-excel.controlproperties+xml" PartName="/xl/ctrlProps/ctrlProp264.xml"/>
  <Override ContentType="application/vnd.ms-excel.controlproperties+xml" PartName="/xl/ctrlProps/ctrlProp265.xml"/>
  <Override ContentType="application/vnd.ms-excel.controlproperties+xml" PartName="/xl/ctrlProps/ctrlProp266.xml"/>
  <Override ContentType="application/vnd.ms-excel.controlproperties+xml" PartName="/xl/ctrlProps/ctrlProp267.xml"/>
  <Override ContentType="application/vnd.ms-excel.controlproperties+xml" PartName="/xl/ctrlProps/ctrlProp268.xml"/>
  <Override ContentType="application/vnd.ms-excel.controlproperties+xml" PartName="/xl/ctrlProps/ctrlProp269.xml"/>
  <Override ContentType="application/vnd.ms-excel.controlproperties+xml" PartName="/xl/ctrlProps/ctrlProp270.xml"/>
  <Override ContentType="application/vnd.ms-excel.controlproperties+xml" PartName="/xl/ctrlProps/ctrlProp271.xml"/>
  <Override ContentType="application/vnd.ms-excel.controlproperties+xml" PartName="/xl/ctrlProps/ctrlProp272.xml"/>
  <Override ContentType="application/vnd.ms-excel.controlproperties+xml" PartName="/xl/ctrlProps/ctrlProp273.xml"/>
  <Override ContentType="application/vnd.ms-excel.controlproperties+xml" PartName="/xl/ctrlProps/ctrlProp274.xml"/>
  <Override ContentType="application/vnd.ms-excel.controlproperties+xml" PartName="/xl/ctrlProps/ctrlProp275.xml"/>
  <Override ContentType="application/vnd.ms-excel.controlproperties+xml" PartName="/xl/ctrlProps/ctrlProp276.xml"/>
  <Override ContentType="application/vnd.ms-excel.controlproperties+xml" PartName="/xl/ctrlProps/ctrlProp277.xml"/>
  <Override ContentType="application/vnd.ms-excel.controlproperties+xml" PartName="/xl/ctrlProps/ctrlProp278.xml"/>
  <Override ContentType="application/vnd.ms-excel.controlproperties+xml" PartName="/xl/ctrlProps/ctrlProp279.xml"/>
  <Override ContentType="application/vnd.ms-excel.controlproperties+xml" PartName="/xl/ctrlProps/ctrlProp280.xml"/>
  <Override ContentType="application/vnd.ms-excel.controlproperties+xml" PartName="/xl/ctrlProps/ctrlProp281.xml"/>
  <Override ContentType="application/vnd.ms-excel.controlproperties+xml" PartName="/xl/ctrlProps/ctrlProp282.xml"/>
  <Override ContentType="application/vnd.ms-excel.controlproperties+xml" PartName="/xl/ctrlProps/ctrlProp283.xml"/>
  <Override ContentType="application/vnd.ms-excel.controlproperties+xml" PartName="/xl/ctrlProps/ctrlProp284.xml"/>
  <Override ContentType="application/vnd.ms-excel.controlproperties+xml" PartName="/xl/ctrlProps/ctrlProp285.xml"/>
  <Override ContentType="application/vnd.ms-excel.controlproperties+xml" PartName="/xl/ctrlProps/ctrlProp286.xml"/>
  <Override ContentType="application/vnd.ms-excel.controlproperties+xml" PartName="/xl/ctrlProps/ctrlProp287.xml"/>
  <Override ContentType="application/vnd.ms-excel.controlproperties+xml" PartName="/xl/ctrlProps/ctrlProp288.xml"/>
  <Override ContentType="application/vnd.ms-excel.controlproperties+xml" PartName="/xl/ctrlProps/ctrlProp289.xml"/>
  <Override ContentType="application/vnd.ms-excel.controlproperties+xml" PartName="/xl/ctrlProps/ctrlProp290.xml"/>
  <Override ContentType="application/vnd.ms-excel.controlproperties+xml" PartName="/xl/ctrlProps/ctrlProp291.xml"/>
  <Override ContentType="application/vnd.ms-excel.controlproperties+xml" PartName="/xl/ctrlProps/ctrlProp292.xml"/>
  <Override ContentType="application/vnd.ms-excel.controlproperties+xml" PartName="/xl/ctrlProps/ctrlProp293.xml"/>
  <Override ContentType="application/vnd.ms-excel.controlproperties+xml" PartName="/xl/ctrlProps/ctrlProp294.xml"/>
  <Override ContentType="application/vnd.ms-excel.controlproperties+xml" PartName="/xl/ctrlProps/ctrlProp295.xml"/>
  <Override ContentType="application/vnd.ms-excel.controlproperties+xml" PartName="/xl/ctrlProps/ctrlProp296.xml"/>
  <Override ContentType="application/vnd.ms-excel.controlproperties+xml" PartName="/xl/ctrlProps/ctrlProp297.xml"/>
  <Override ContentType="application/vnd.ms-excel.controlproperties+xml" PartName="/xl/ctrlProps/ctrlProp298.xml"/>
  <Override ContentType="application/vnd.ms-excel.controlproperties+xml" PartName="/xl/ctrlProps/ctrlProp299.xml"/>
  <Override ContentType="application/vnd.ms-excel.controlproperties+xml" PartName="/xl/ctrlProps/ctrlProp300.xml"/>
  <Override ContentType="application/vnd.ms-excel.controlproperties+xml" PartName="/xl/ctrlProps/ctrlProp301.xml"/>
  <Override ContentType="application/vnd.ms-excel.controlproperties+xml" PartName="/xl/ctrlProps/ctrlProp302.xml"/>
  <Override ContentType="application/vnd.ms-excel.controlproperties+xml" PartName="/xl/ctrlProps/ctrlProp303.xml"/>
  <Override ContentType="application/vnd.ms-excel.controlproperties+xml" PartName="/xl/ctrlProps/ctrlProp304.xml"/>
  <Override ContentType="application/vnd.ms-excel.controlproperties+xml" PartName="/xl/ctrlProps/ctrlProp305.xml"/>
  <Override ContentType="application/vnd.ms-excel.controlproperties+xml" PartName="/xl/ctrlProps/ctrlProp306.xml"/>
  <Override ContentType="application/vnd.ms-excel.controlproperties+xml" PartName="/xl/ctrlProps/ctrlProp307.xml"/>
  <Override ContentType="application/vnd.ms-excel.controlproperties+xml" PartName="/xl/ctrlProps/ctrlProp308.xml"/>
  <Override ContentType="application/vnd.ms-excel.controlproperties+xml" PartName="/xl/ctrlProps/ctrlProp309.xml"/>
  <Override ContentType="application/vnd.ms-excel.controlproperties+xml" PartName="/xl/ctrlProps/ctrlProp310.xml"/>
  <Override ContentType="application/vnd.ms-excel.controlproperties+xml" PartName="/xl/ctrlProps/ctrlProp311.xml"/>
  <Override ContentType="application/vnd.ms-excel.controlproperties+xml" PartName="/xl/ctrlProps/ctrlProp312.xml"/>
  <Override ContentType="application/vnd.ms-excel.controlproperties+xml" PartName="/xl/ctrlProps/ctrlProp313.xml"/>
  <Override ContentType="application/vnd.ms-excel.controlproperties+xml" PartName="/xl/ctrlProps/ctrlProp314.xml"/>
  <Override ContentType="application/vnd.ms-excel.controlproperties+xml" PartName="/xl/ctrlProps/ctrlProp315.xml"/>
  <Override ContentType="application/vnd.ms-excel.controlproperties+xml" PartName="/xl/ctrlProps/ctrlProp316.xml"/>
  <Override ContentType="application/vnd.ms-excel.controlproperties+xml" PartName="/xl/ctrlProps/ctrlProp317.xml"/>
  <Override ContentType="application/vnd.ms-excel.controlproperties+xml" PartName="/xl/ctrlProps/ctrlProp318.xml"/>
  <Override ContentType="application/vnd.ms-excel.controlproperties+xml" PartName="/xl/ctrlProps/ctrlProp319.xml"/>
  <Override ContentType="application/vnd.ms-excel.controlproperties+xml" PartName="/xl/ctrlProps/ctrlProp320.xml"/>
  <Override ContentType="application/vnd.ms-excel.controlproperties+xml" PartName="/xl/ctrlProps/ctrlProp321.xml"/>
  <Override ContentType="application/vnd.ms-excel.controlproperties+xml" PartName="/xl/ctrlProps/ctrlProp322.xml"/>
  <Override ContentType="application/vnd.ms-excel.controlproperties+xml" PartName="/xl/ctrlProps/ctrlProp323.xml"/>
  <Override ContentType="application/vnd.ms-excel.controlproperties+xml" PartName="/xl/ctrlProps/ctrlProp324.xml"/>
  <Override ContentType="application/vnd.ms-excel.controlproperties+xml" PartName="/xl/ctrlProps/ctrlProp325.xml"/>
  <Override ContentType="application/vnd.ms-excel.controlproperties+xml" PartName="/xl/ctrlProps/ctrlProp326.xml"/>
  <Override ContentType="application/vnd.ms-excel.controlproperties+xml" PartName="/xl/ctrlProps/ctrlProp327.xml"/>
  <Override ContentType="application/vnd.ms-excel.controlproperties+xml" PartName="/xl/ctrlProps/ctrlProp328.xml"/>
  <Override ContentType="application/vnd.ms-excel.controlproperties+xml" PartName="/xl/ctrlProps/ctrlProp329.xml"/>
  <Override ContentType="application/vnd.ms-excel.controlproperties+xml" PartName="/xl/ctrlProps/ctrlProp330.xml"/>
  <Override ContentType="application/vnd.ms-excel.controlproperties+xml" PartName="/xl/ctrlProps/ctrlProp331.xml"/>
  <Override ContentType="application/vnd.ms-excel.controlproperties+xml" PartName="/xl/ctrlProps/ctrlProp332.xml"/>
  <Override ContentType="application/vnd.ms-excel.controlproperties+xml" PartName="/xl/ctrlProps/ctrlProp333.xml"/>
  <Override ContentType="application/vnd.ms-excel.controlproperties+xml" PartName="/xl/ctrlProps/ctrlProp334.xml"/>
  <Override ContentType="application/vnd.ms-excel.controlproperties+xml" PartName="/xl/ctrlProps/ctrlProp335.xml"/>
  <Override ContentType="application/vnd.ms-excel.controlproperties+xml" PartName="/xl/ctrlProps/ctrlProp336.xml"/>
  <Override ContentType="application/vnd.ms-excel.controlproperties+xml" PartName="/xl/ctrlProps/ctrlProp337.xml"/>
  <Override ContentType="application/vnd.ms-excel.controlproperties+xml" PartName="/xl/ctrlProps/ctrlProp338.xml"/>
  <Override ContentType="application/vnd.ms-excel.controlproperties+xml" PartName="/xl/ctrlProps/ctrlProp339.xml"/>
  <Override ContentType="application/vnd.ms-excel.controlproperties+xml" PartName="/xl/ctrlProps/ctrlProp34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mc:Choice Requires="x15">
      <x15ac:absPath xmlns:x15ac="http://schemas.microsoft.com/office/spreadsheetml/2010/11/ac" url="G:\S20234 SFK PSAR FEP-katalog\Arbetsmaterial\FEP-genomgång - Underlag\Internal processes\"/>
    </mc:Choice>
  </mc:AlternateContent>
  <xr:revisionPtr revIDLastSave="0" documentId="13_ncr:1_{89C78832-7C59-41F0-B259-087C15E4B984}" xr6:coauthVersionLast="47" xr6:coauthVersionMax="47" xr10:uidLastSave="{00000000-0000-0000-0000-000000000000}"/>
  <bookViews>
    <workbookView xWindow="-28920" yWindow="-120" windowWidth="29040" windowHeight="17640" tabRatio="828" xr2:uid="{3E19CDB1-F63E-4D00-8259-2D76B8FE4605}"/>
  </bookViews>
  <sheets>
    <sheet name="PSAR SFK FEP list" sheetId="1" r:id="rId1"/>
    <sheet name="SF &amp; SFI" sheetId="2" r:id="rId2"/>
    <sheet name="VarGe01" sheetId="28" r:id="rId3"/>
    <sheet name="VarGe02" sheetId="29" r:id="rId4"/>
    <sheet name="VarGe03" sheetId="30" r:id="rId5"/>
    <sheet name="VarGe04" sheetId="31" r:id="rId6"/>
    <sheet name="VarGe05" sheetId="32" r:id="rId7"/>
    <sheet name="VarGe06" sheetId="33" r:id="rId8"/>
    <sheet name="VarGe07" sheetId="34" r:id="rId9"/>
    <sheet name="VarGe08" sheetId="35" r:id="rId10"/>
    <sheet name="VarGe09" sheetId="36" r:id="rId11"/>
    <sheet name="VarGe10" sheetId="63" r:id="rId12"/>
    <sheet name="VarGe11" sheetId="64" r:id="rId13"/>
    <sheet name="VarGe12" sheetId="65" r:id="rId14"/>
    <sheet name="VarGe13" sheetId="66" r:id="rId15"/>
    <sheet name="Ge01" sheetId="113" r:id="rId16"/>
    <sheet name="Ge02" sheetId="114" r:id="rId17"/>
    <sheet name="Ge03" sheetId="115" r:id="rId18"/>
    <sheet name="Ge04" sheetId="116" r:id="rId19"/>
    <sheet name="Ge05" sheetId="117" r:id="rId20"/>
    <sheet name="Ge06" sheetId="118" r:id="rId21"/>
    <sheet name="Ge07" sheetId="119" r:id="rId22"/>
    <sheet name="Ge08" sheetId="120" r:id="rId23"/>
    <sheet name="Ge09" sheetId="121" r:id="rId24"/>
    <sheet name="Ge10" sheetId="122" r:id="rId25"/>
    <sheet name="Ge11" sheetId="123" r:id="rId26"/>
    <sheet name="Ge12" sheetId="124" r:id="rId27"/>
    <sheet name="Ge13" sheetId="125" r:id="rId28"/>
    <sheet name="Ge14" sheetId="126" r:id="rId29"/>
    <sheet name="Ge15" sheetId="127" r:id="rId30"/>
    <sheet name="Ge16" sheetId="128" r:id="rId31"/>
    <sheet name="Ge17" sheetId="129" r:id="rId32"/>
    <sheet name="Ge18" sheetId="130" r:id="rId33"/>
    <sheet name="Ge19" sheetId="131" r:id="rId34"/>
    <sheet name="Ge20" sheetId="132" r:id="rId35"/>
    <sheet name="Ge21" sheetId="133" r:id="rId36"/>
    <sheet name="Ge22" sheetId="134" r:id="rId37"/>
    <sheet name="Ge23" sheetId="135" r:id="rId38"/>
    <sheet name="Ge24" sheetId="136" r:id="rId39"/>
    <sheet name="Ge25" sheetId="137" r:id="rId40"/>
    <sheet name="Ge01_INF" sheetId="84" r:id="rId41"/>
    <sheet name="Ge02_INF" sheetId="85" r:id="rId42"/>
    <sheet name="Ge03_INF" sheetId="86" r:id="rId43"/>
    <sheet name="Ge04_INF" sheetId="87" r:id="rId44"/>
    <sheet name="Ge05_INF" sheetId="88" r:id="rId45"/>
    <sheet name="Ge06_INF" sheetId="90" r:id="rId46"/>
    <sheet name="Ge07_INF" sheetId="91" r:id="rId47"/>
    <sheet name="Ge08_INF" sheetId="92" r:id="rId48"/>
    <sheet name="Ge09_INF" sheetId="93" r:id="rId49"/>
    <sheet name="Ge10_INF" sheetId="94" r:id="rId50"/>
    <sheet name="Ge11_INF" sheetId="95" r:id="rId51"/>
    <sheet name="Ge12_INF" sheetId="96" r:id="rId52"/>
    <sheet name="Ge13_INF" sheetId="97" r:id="rId53"/>
    <sheet name="Ge14_INF" sheetId="98" r:id="rId54"/>
    <sheet name="Ge15_INF" sheetId="99" r:id="rId55"/>
    <sheet name="Ge16_INF" sheetId="100" r:id="rId56"/>
    <sheet name="Ge17_INF" sheetId="101" r:id="rId57"/>
    <sheet name="Ge18_INF" sheetId="102" r:id="rId58"/>
    <sheet name="Ge19_INF" sheetId="103" r:id="rId59"/>
    <sheet name="Ge20_INF" sheetId="104" r:id="rId60"/>
    <sheet name="Ge21_INF" sheetId="105" r:id="rId61"/>
    <sheet name="Ge22_INF" sheetId="106" r:id="rId62"/>
    <sheet name="Ge23_INF" sheetId="107" r:id="rId63"/>
    <sheet name="Ge24_INF" sheetId="108" r:id="rId64"/>
    <sheet name="Ge25_INF" sheetId="109" r:id="rId65"/>
    <sheet name="SR-Site Influences" sheetId="25" r:id="rId66"/>
    <sheet name="Template (FEP)" sheetId="112" r:id="rId67"/>
    <sheet name="Template (Var)" sheetId="110" r:id="rId68"/>
    <sheet name="Template (Inf)" sheetId="26" r:id="rId69"/>
  </sheets>
  <definedNames>
    <definedName name="_xlnm._FilterDatabase" localSheetId="0" hidden="1">'PSAR SFK FEP list'!$A$7:$AR$47</definedName>
  </definedNames>
  <calcPr calcId="181029"/>
  <extLst>
    <ext uri="{140A7094-0E35-4892-8432-C4D2E57EDEB5}">
      <x15:workbookPr chartTrackingRefBase="1"/>
    </ext>
  </extLst>
</workbook>
</file>

<file path=xl/calcChain.xml><?xml version="1.0" encoding="utf-8"?>
<calcChain xmlns="http://schemas.openxmlformats.org/spreadsheetml/2006/main">
  <c r="E8" i="66" l="1"/>
  <c r="C8" i="66"/>
  <c r="E5" i="66"/>
  <c r="C5" i="66"/>
  <c r="I2" i="66"/>
  <c r="G2" i="66"/>
  <c r="E2" i="66"/>
  <c r="C2" i="66"/>
  <c r="E8" i="65"/>
  <c r="C8" i="65"/>
  <c r="E5" i="65"/>
  <c r="C5" i="65"/>
  <c r="I2" i="65"/>
  <c r="G2" i="65"/>
  <c r="E2" i="65"/>
  <c r="C2" i="65"/>
  <c r="E8" i="64"/>
  <c r="C8" i="64"/>
  <c r="E5" i="64"/>
  <c r="C5" i="64"/>
  <c r="I2" i="64"/>
  <c r="G2" i="64"/>
  <c r="E2" i="64"/>
  <c r="C2" i="64"/>
  <c r="E8" i="63"/>
  <c r="C8" i="63"/>
  <c r="E5" i="63"/>
  <c r="C5" i="63"/>
  <c r="I2" i="63"/>
  <c r="G2" i="63"/>
  <c r="E2" i="63"/>
  <c r="C2" i="63"/>
  <c r="E8" i="36"/>
  <c r="C8" i="36"/>
  <c r="E5" i="36"/>
  <c r="C5" i="36"/>
  <c r="I2" i="36"/>
  <c r="G2" i="36"/>
  <c r="E2" i="36"/>
  <c r="C2" i="36"/>
  <c r="E8" i="35"/>
  <c r="C8" i="35"/>
  <c r="E5" i="35"/>
  <c r="C5" i="35"/>
  <c r="I2" i="35"/>
  <c r="G2" i="35"/>
  <c r="E2" i="35"/>
  <c r="C2" i="35"/>
  <c r="E8" i="34"/>
  <c r="C8" i="34"/>
  <c r="E5" i="34"/>
  <c r="C5" i="34"/>
  <c r="I2" i="34"/>
  <c r="G2" i="34"/>
  <c r="E2" i="34"/>
  <c r="C2" i="34"/>
  <c r="E8" i="33"/>
  <c r="C8" i="33"/>
  <c r="E5" i="33"/>
  <c r="C5" i="33"/>
  <c r="I2" i="33"/>
  <c r="G2" i="33"/>
  <c r="E2" i="33"/>
  <c r="C2" i="33"/>
  <c r="E8" i="32"/>
  <c r="C8" i="32"/>
  <c r="E5" i="32"/>
  <c r="C5" i="32"/>
  <c r="I2" i="32"/>
  <c r="G2" i="32"/>
  <c r="E2" i="32"/>
  <c r="C2" i="32"/>
  <c r="E8" i="31"/>
  <c r="C8" i="31"/>
  <c r="E5" i="31"/>
  <c r="C5" i="31"/>
  <c r="I2" i="31"/>
  <c r="G2" i="31"/>
  <c r="E2" i="31"/>
  <c r="C2" i="31"/>
  <c r="E8" i="30"/>
  <c r="C8" i="30"/>
  <c r="E5" i="30"/>
  <c r="C5" i="30"/>
  <c r="I2" i="30"/>
  <c r="G2" i="30"/>
  <c r="E2" i="30"/>
  <c r="C2" i="30"/>
  <c r="AR33" i="1"/>
  <c r="AQ33" i="1"/>
  <c r="AP33" i="1"/>
  <c r="AR32" i="1"/>
  <c r="AQ32" i="1"/>
  <c r="AP32" i="1"/>
  <c r="AR31" i="1"/>
  <c r="AQ31" i="1"/>
  <c r="AP31" i="1"/>
  <c r="AR30" i="1"/>
  <c r="AQ30" i="1"/>
  <c r="AP30" i="1"/>
  <c r="AR29" i="1"/>
  <c r="AQ29" i="1"/>
  <c r="AP29" i="1"/>
  <c r="AR28" i="1"/>
  <c r="AQ28" i="1"/>
  <c r="AP28" i="1"/>
  <c r="AR27" i="1"/>
  <c r="AQ27" i="1"/>
  <c r="AP27" i="1"/>
  <c r="AR26" i="1"/>
  <c r="AQ26" i="1"/>
  <c r="AP26" i="1"/>
  <c r="AR25" i="1"/>
  <c r="AQ25" i="1"/>
  <c r="AP25" i="1"/>
  <c r="AR24" i="1"/>
  <c r="AQ24" i="1"/>
  <c r="AP24" i="1"/>
  <c r="AR23" i="1"/>
  <c r="AQ23" i="1"/>
  <c r="AP23" i="1"/>
  <c r="AR22" i="1"/>
  <c r="AQ22" i="1"/>
  <c r="AP22" i="1"/>
  <c r="AR21" i="1"/>
  <c r="AQ21" i="1"/>
  <c r="AP21" i="1"/>
  <c r="AR20" i="1"/>
  <c r="AQ20" i="1"/>
  <c r="AP20" i="1"/>
  <c r="AR19" i="1"/>
  <c r="AQ19" i="1"/>
  <c r="AP19" i="1"/>
  <c r="AR18" i="1"/>
  <c r="AQ18" i="1"/>
  <c r="AP18" i="1"/>
  <c r="AR17" i="1"/>
  <c r="AQ17" i="1"/>
  <c r="AP17" i="1"/>
  <c r="AR16" i="1"/>
  <c r="AQ16" i="1"/>
  <c r="AP16" i="1"/>
  <c r="AR15" i="1"/>
  <c r="AQ15" i="1"/>
  <c r="AP15" i="1"/>
  <c r="AR14" i="1"/>
  <c r="AQ14" i="1"/>
  <c r="AP14" i="1"/>
  <c r="AR13" i="1"/>
  <c r="AQ13" i="1"/>
  <c r="AP13" i="1"/>
  <c r="AR12" i="1"/>
  <c r="AQ12" i="1"/>
  <c r="AP12" i="1"/>
  <c r="AR11" i="1"/>
  <c r="AQ11" i="1"/>
  <c r="AP11" i="1"/>
  <c r="AR10" i="1"/>
  <c r="AQ10" i="1"/>
  <c r="AP10" i="1"/>
  <c r="AR9" i="1"/>
  <c r="AQ9" i="1"/>
  <c r="AP9" i="1"/>
  <c r="AO33" i="1"/>
  <c r="AN33" i="1"/>
  <c r="AM33" i="1"/>
  <c r="AL33" i="1"/>
  <c r="AK33" i="1"/>
  <c r="AJ33" i="1"/>
  <c r="AO32" i="1"/>
  <c r="AN32" i="1"/>
  <c r="AM32" i="1"/>
  <c r="AL32" i="1"/>
  <c r="AK32" i="1"/>
  <c r="AJ32" i="1"/>
  <c r="AO31" i="1"/>
  <c r="AN31" i="1"/>
  <c r="AM31" i="1"/>
  <c r="AL31" i="1"/>
  <c r="AK31" i="1"/>
  <c r="AJ31" i="1"/>
  <c r="AO30" i="1"/>
  <c r="AN30" i="1"/>
  <c r="AM30" i="1"/>
  <c r="AL30" i="1"/>
  <c r="AK30" i="1"/>
  <c r="AJ30" i="1"/>
  <c r="AO29" i="1"/>
  <c r="AN29" i="1"/>
  <c r="AM29" i="1"/>
  <c r="AL29" i="1"/>
  <c r="AK29" i="1"/>
  <c r="AJ29" i="1"/>
  <c r="AO28" i="1"/>
  <c r="AN28" i="1"/>
  <c r="AM28" i="1"/>
  <c r="AL28" i="1"/>
  <c r="AK28" i="1"/>
  <c r="AJ28" i="1"/>
  <c r="AO27" i="1"/>
  <c r="AN27" i="1"/>
  <c r="AM27" i="1"/>
  <c r="AL27" i="1"/>
  <c r="AK27" i="1"/>
  <c r="AJ27" i="1"/>
  <c r="AO26" i="1"/>
  <c r="AN26" i="1"/>
  <c r="AM26" i="1"/>
  <c r="AL26" i="1"/>
  <c r="AK26" i="1"/>
  <c r="AJ26" i="1"/>
  <c r="AO25" i="1"/>
  <c r="AN25" i="1"/>
  <c r="AM25" i="1"/>
  <c r="AL25" i="1"/>
  <c r="AK25" i="1"/>
  <c r="AJ25" i="1"/>
  <c r="AO24" i="1"/>
  <c r="AN24" i="1"/>
  <c r="AM24" i="1"/>
  <c r="AL24" i="1"/>
  <c r="AK24" i="1"/>
  <c r="AJ24" i="1"/>
  <c r="AO23" i="1"/>
  <c r="AN23" i="1"/>
  <c r="AM23" i="1"/>
  <c r="AL23" i="1"/>
  <c r="AK23" i="1"/>
  <c r="AJ23" i="1"/>
  <c r="AO22" i="1"/>
  <c r="AN22" i="1"/>
  <c r="AM22" i="1"/>
  <c r="AL22" i="1"/>
  <c r="AK22" i="1"/>
  <c r="AJ22" i="1"/>
  <c r="AO21" i="1"/>
  <c r="AN21" i="1"/>
  <c r="AM21" i="1"/>
  <c r="AL21" i="1"/>
  <c r="AK21" i="1"/>
  <c r="AJ21" i="1"/>
  <c r="AO20" i="1"/>
  <c r="AN20" i="1"/>
  <c r="AM20" i="1"/>
  <c r="AL20" i="1"/>
  <c r="AK20" i="1"/>
  <c r="AJ20" i="1"/>
  <c r="AO19" i="1"/>
  <c r="AN19" i="1"/>
  <c r="AM19" i="1"/>
  <c r="AL19" i="1"/>
  <c r="AK19" i="1"/>
  <c r="AJ19" i="1"/>
  <c r="AO18" i="1"/>
  <c r="AN18" i="1"/>
  <c r="AM18" i="1"/>
  <c r="AL18" i="1"/>
  <c r="AK18" i="1"/>
  <c r="AJ18" i="1"/>
  <c r="AO17" i="1"/>
  <c r="AN17" i="1"/>
  <c r="AM17" i="1"/>
  <c r="AL17" i="1"/>
  <c r="AK17" i="1"/>
  <c r="AJ17" i="1"/>
  <c r="AO16" i="1"/>
  <c r="AN16" i="1"/>
  <c r="AM16" i="1"/>
  <c r="AL16" i="1"/>
  <c r="AK16" i="1"/>
  <c r="AJ16" i="1"/>
  <c r="AO15" i="1"/>
  <c r="AN15" i="1"/>
  <c r="AM15" i="1"/>
  <c r="AL15" i="1"/>
  <c r="AK15" i="1"/>
  <c r="AJ15" i="1"/>
  <c r="AO14" i="1"/>
  <c r="AN14" i="1"/>
  <c r="AM14" i="1"/>
  <c r="AL14" i="1"/>
  <c r="AK14" i="1"/>
  <c r="AJ14" i="1"/>
  <c r="AO13" i="1"/>
  <c r="AN13" i="1"/>
  <c r="AM13" i="1"/>
  <c r="AL13" i="1"/>
  <c r="AK13" i="1"/>
  <c r="AJ13" i="1"/>
  <c r="AO12" i="1"/>
  <c r="AN12" i="1"/>
  <c r="AM12" i="1"/>
  <c r="AL12" i="1"/>
  <c r="AK12" i="1"/>
  <c r="AJ12" i="1"/>
  <c r="AO11" i="1"/>
  <c r="AN11" i="1"/>
  <c r="AM11" i="1"/>
  <c r="AL11" i="1"/>
  <c r="AK11" i="1"/>
  <c r="AJ11" i="1"/>
  <c r="AO10" i="1"/>
  <c r="AN10" i="1"/>
  <c r="AM10" i="1"/>
  <c r="AL10" i="1"/>
  <c r="AK10" i="1"/>
  <c r="AJ10" i="1"/>
  <c r="AO9" i="1"/>
  <c r="AN9" i="1"/>
  <c r="AM9" i="1"/>
  <c r="AL9" i="1"/>
  <c r="AK9" i="1"/>
  <c r="AJ9" i="1"/>
  <c r="AI33" i="1"/>
  <c r="AH33" i="1"/>
  <c r="AG33" i="1"/>
  <c r="AF33" i="1"/>
  <c r="AI32" i="1"/>
  <c r="AH32" i="1"/>
  <c r="AG32" i="1"/>
  <c r="AF32" i="1"/>
  <c r="AI31" i="1"/>
  <c r="AH31" i="1"/>
  <c r="AG31" i="1"/>
  <c r="AF31" i="1"/>
  <c r="AI30" i="1"/>
  <c r="AH30" i="1"/>
  <c r="AG30" i="1"/>
  <c r="AF30" i="1"/>
  <c r="AI29" i="1"/>
  <c r="AH29" i="1"/>
  <c r="AG29" i="1"/>
  <c r="AF29" i="1"/>
  <c r="AI28" i="1"/>
  <c r="AH28" i="1"/>
  <c r="AG28" i="1"/>
  <c r="AF28" i="1"/>
  <c r="AI27" i="1"/>
  <c r="AH27" i="1"/>
  <c r="AG27" i="1"/>
  <c r="AF27" i="1"/>
  <c r="AI26" i="1"/>
  <c r="AH26" i="1"/>
  <c r="AG26" i="1"/>
  <c r="AF26" i="1"/>
  <c r="AI25" i="1"/>
  <c r="AH25" i="1"/>
  <c r="AG25" i="1"/>
  <c r="AF25" i="1"/>
  <c r="AI24" i="1"/>
  <c r="AH24" i="1"/>
  <c r="AG24" i="1"/>
  <c r="AF24" i="1"/>
  <c r="AI23" i="1"/>
  <c r="AH23" i="1"/>
  <c r="AG23" i="1"/>
  <c r="AF23" i="1"/>
  <c r="AI22" i="1"/>
  <c r="AH22" i="1"/>
  <c r="AG22" i="1"/>
  <c r="AF22" i="1"/>
  <c r="AI21" i="1"/>
  <c r="AH21" i="1"/>
  <c r="AG21" i="1"/>
  <c r="AF21" i="1"/>
  <c r="AI20" i="1"/>
  <c r="AH20" i="1"/>
  <c r="AG20" i="1"/>
  <c r="AF20" i="1"/>
  <c r="AI19" i="1"/>
  <c r="AH19" i="1"/>
  <c r="AG19" i="1"/>
  <c r="AF19" i="1"/>
  <c r="AI18" i="1"/>
  <c r="AH18" i="1"/>
  <c r="AG18" i="1"/>
  <c r="AF18" i="1"/>
  <c r="AI17" i="1"/>
  <c r="AH17" i="1"/>
  <c r="AG17" i="1"/>
  <c r="AF17" i="1"/>
  <c r="AI16" i="1"/>
  <c r="AH16" i="1"/>
  <c r="AG16" i="1"/>
  <c r="AF16" i="1"/>
  <c r="AI15" i="1"/>
  <c r="AH15" i="1"/>
  <c r="AG15" i="1"/>
  <c r="AF15" i="1"/>
  <c r="AI14" i="1"/>
  <c r="AH14" i="1"/>
  <c r="AG14" i="1"/>
  <c r="AF14" i="1"/>
  <c r="AI13" i="1"/>
  <c r="AH13" i="1"/>
  <c r="AG13" i="1"/>
  <c r="AF13" i="1"/>
  <c r="AI12" i="1"/>
  <c r="AH12" i="1"/>
  <c r="AG12" i="1"/>
  <c r="AF12" i="1"/>
  <c r="AI11" i="1"/>
  <c r="AH11" i="1"/>
  <c r="AG11" i="1"/>
  <c r="AF11" i="1"/>
  <c r="AI10" i="1"/>
  <c r="AH10" i="1"/>
  <c r="AG10" i="1"/>
  <c r="AF10" i="1"/>
  <c r="AI9" i="1"/>
  <c r="AH9" i="1"/>
  <c r="AG9" i="1"/>
  <c r="AF9" i="1"/>
  <c r="AE33" i="1"/>
  <c r="AD33" i="1"/>
  <c r="AC33" i="1"/>
  <c r="AB33" i="1"/>
  <c r="AE32" i="1"/>
  <c r="AD32" i="1"/>
  <c r="AC32" i="1"/>
  <c r="AB32" i="1"/>
  <c r="AE31" i="1"/>
  <c r="AD31" i="1"/>
  <c r="AC31" i="1"/>
  <c r="AB31" i="1"/>
  <c r="AE30" i="1"/>
  <c r="AD30" i="1"/>
  <c r="AC30" i="1"/>
  <c r="AB30" i="1"/>
  <c r="AE29" i="1"/>
  <c r="AD29" i="1"/>
  <c r="AC29" i="1"/>
  <c r="AB29" i="1"/>
  <c r="AE28" i="1"/>
  <c r="AD28" i="1"/>
  <c r="AC28" i="1"/>
  <c r="AB28" i="1"/>
  <c r="AE27" i="1"/>
  <c r="AD27" i="1"/>
  <c r="AC27" i="1"/>
  <c r="AB27" i="1"/>
  <c r="AE26" i="1"/>
  <c r="AD26" i="1"/>
  <c r="AC26" i="1"/>
  <c r="AB26" i="1"/>
  <c r="AE25" i="1"/>
  <c r="AD25" i="1"/>
  <c r="AC25" i="1"/>
  <c r="AB25" i="1"/>
  <c r="AE24" i="1"/>
  <c r="AD24" i="1"/>
  <c r="AC24" i="1"/>
  <c r="AB24" i="1"/>
  <c r="AE23" i="1"/>
  <c r="AD23" i="1"/>
  <c r="AC23" i="1"/>
  <c r="AB23" i="1"/>
  <c r="AE22" i="1"/>
  <c r="AD22" i="1"/>
  <c r="AC22" i="1"/>
  <c r="AB22" i="1"/>
  <c r="AE21" i="1"/>
  <c r="AD21" i="1"/>
  <c r="AC21" i="1"/>
  <c r="AB21" i="1"/>
  <c r="AE20" i="1"/>
  <c r="AD20" i="1"/>
  <c r="AC20" i="1"/>
  <c r="AB20" i="1"/>
  <c r="AE19" i="1"/>
  <c r="AD19" i="1"/>
  <c r="AC19" i="1"/>
  <c r="AB19" i="1"/>
  <c r="AE18" i="1"/>
  <c r="AD18" i="1"/>
  <c r="AC18" i="1"/>
  <c r="AB18" i="1"/>
  <c r="AE17" i="1"/>
  <c r="AD17" i="1"/>
  <c r="AC17" i="1"/>
  <c r="AB17" i="1"/>
  <c r="AE16" i="1"/>
  <c r="AD16" i="1"/>
  <c r="AC16" i="1"/>
  <c r="AB16" i="1"/>
  <c r="AE15" i="1"/>
  <c r="AD15" i="1"/>
  <c r="AC15" i="1"/>
  <c r="AB15" i="1"/>
  <c r="AE14" i="1"/>
  <c r="AD14" i="1"/>
  <c r="AC14" i="1"/>
  <c r="AB14" i="1"/>
  <c r="AE13" i="1"/>
  <c r="AD13" i="1"/>
  <c r="AC13" i="1"/>
  <c r="AB13" i="1"/>
  <c r="AE12" i="1"/>
  <c r="AD12" i="1"/>
  <c r="AC12" i="1"/>
  <c r="AB12" i="1"/>
  <c r="AE11" i="1"/>
  <c r="AD11" i="1"/>
  <c r="AC11" i="1"/>
  <c r="AB11" i="1"/>
  <c r="AE10" i="1"/>
  <c r="AD10" i="1"/>
  <c r="AC10" i="1"/>
  <c r="AB10" i="1"/>
  <c r="AE9" i="1"/>
  <c r="AD9" i="1"/>
  <c r="AC9" i="1"/>
  <c r="AB9" i="1"/>
  <c r="AA33" i="1"/>
  <c r="Z33" i="1"/>
  <c r="Y33" i="1"/>
  <c r="X33" i="1"/>
  <c r="AA32" i="1"/>
  <c r="Z32" i="1"/>
  <c r="Y32" i="1"/>
  <c r="X32" i="1"/>
  <c r="AA31" i="1"/>
  <c r="Z31" i="1"/>
  <c r="Y31" i="1"/>
  <c r="X31" i="1"/>
  <c r="AA30" i="1"/>
  <c r="Z30" i="1"/>
  <c r="Y30" i="1"/>
  <c r="X30" i="1"/>
  <c r="AA29" i="1"/>
  <c r="Z29" i="1"/>
  <c r="Y29" i="1"/>
  <c r="X29" i="1"/>
  <c r="AA28" i="1"/>
  <c r="Z28" i="1"/>
  <c r="Y28" i="1"/>
  <c r="X28" i="1"/>
  <c r="AA27" i="1"/>
  <c r="Z27" i="1"/>
  <c r="Y27" i="1"/>
  <c r="X27" i="1"/>
  <c r="AA26" i="1"/>
  <c r="Z26" i="1"/>
  <c r="Y26" i="1"/>
  <c r="X26" i="1"/>
  <c r="AA25" i="1"/>
  <c r="Z25" i="1"/>
  <c r="Y25" i="1"/>
  <c r="X25" i="1"/>
  <c r="AA24" i="1"/>
  <c r="Z24" i="1"/>
  <c r="Y24" i="1"/>
  <c r="X24" i="1"/>
  <c r="AA23" i="1"/>
  <c r="Z23" i="1"/>
  <c r="Y23" i="1"/>
  <c r="X23" i="1"/>
  <c r="AA22" i="1"/>
  <c r="Z22" i="1"/>
  <c r="Y22" i="1"/>
  <c r="X22" i="1"/>
  <c r="AA21" i="1"/>
  <c r="Z21" i="1"/>
  <c r="Y21" i="1"/>
  <c r="X21" i="1"/>
  <c r="AA20" i="1"/>
  <c r="Z20" i="1"/>
  <c r="Y20" i="1"/>
  <c r="X20" i="1"/>
  <c r="AA19" i="1"/>
  <c r="Z19" i="1"/>
  <c r="Y19" i="1"/>
  <c r="X19" i="1"/>
  <c r="AA18" i="1"/>
  <c r="Z18" i="1"/>
  <c r="Y18" i="1"/>
  <c r="X18" i="1"/>
  <c r="AA17" i="1"/>
  <c r="Z17" i="1"/>
  <c r="Y17" i="1"/>
  <c r="X17" i="1"/>
  <c r="AA16" i="1"/>
  <c r="Z16" i="1"/>
  <c r="Y16" i="1"/>
  <c r="X16" i="1"/>
  <c r="AA15" i="1"/>
  <c r="Z15" i="1"/>
  <c r="Y15" i="1"/>
  <c r="X15" i="1"/>
  <c r="AA14" i="1"/>
  <c r="Z14" i="1"/>
  <c r="Y14" i="1"/>
  <c r="X14" i="1"/>
  <c r="AA13" i="1"/>
  <c r="Z13" i="1"/>
  <c r="Y13" i="1"/>
  <c r="X13" i="1"/>
  <c r="AA12" i="1"/>
  <c r="Z12" i="1"/>
  <c r="Y12" i="1"/>
  <c r="X12" i="1"/>
  <c r="AA11" i="1"/>
  <c r="Z11" i="1"/>
  <c r="Y11" i="1"/>
  <c r="X11" i="1"/>
  <c r="AA10" i="1"/>
  <c r="Z10" i="1"/>
  <c r="Y10" i="1"/>
  <c r="X10" i="1"/>
  <c r="AA9" i="1"/>
  <c r="Z9" i="1"/>
  <c r="Y9" i="1"/>
  <c r="X9" i="1"/>
  <c r="W33" i="1"/>
  <c r="V33" i="1"/>
  <c r="U33" i="1"/>
  <c r="T33" i="1"/>
  <c r="W32" i="1"/>
  <c r="V32" i="1"/>
  <c r="U32" i="1"/>
  <c r="T32" i="1"/>
  <c r="W31" i="1"/>
  <c r="V31" i="1"/>
  <c r="U31" i="1"/>
  <c r="T31" i="1"/>
  <c r="W30" i="1"/>
  <c r="V30" i="1"/>
  <c r="U30" i="1"/>
  <c r="T30" i="1"/>
  <c r="W29" i="1"/>
  <c r="V29" i="1"/>
  <c r="U29" i="1"/>
  <c r="T29" i="1"/>
  <c r="W28" i="1"/>
  <c r="V28" i="1"/>
  <c r="U28" i="1"/>
  <c r="T28" i="1"/>
  <c r="W27" i="1"/>
  <c r="V27" i="1"/>
  <c r="U27" i="1"/>
  <c r="T27" i="1"/>
  <c r="W26" i="1"/>
  <c r="V26" i="1"/>
  <c r="U26" i="1"/>
  <c r="T26" i="1"/>
  <c r="W25" i="1"/>
  <c r="V25" i="1"/>
  <c r="U25" i="1"/>
  <c r="T25" i="1"/>
  <c r="W24" i="1"/>
  <c r="V24" i="1"/>
  <c r="U24" i="1"/>
  <c r="T24" i="1"/>
  <c r="W23" i="1"/>
  <c r="V23" i="1"/>
  <c r="U23" i="1"/>
  <c r="T23" i="1"/>
  <c r="W22" i="1"/>
  <c r="V22" i="1"/>
  <c r="U22" i="1"/>
  <c r="T22" i="1"/>
  <c r="W21" i="1"/>
  <c r="V21" i="1"/>
  <c r="U21" i="1"/>
  <c r="T21" i="1"/>
  <c r="W20" i="1"/>
  <c r="V20" i="1"/>
  <c r="U20" i="1"/>
  <c r="T20" i="1"/>
  <c r="W19" i="1"/>
  <c r="V19" i="1"/>
  <c r="U19" i="1"/>
  <c r="T19" i="1"/>
  <c r="W18" i="1"/>
  <c r="V18" i="1"/>
  <c r="U18" i="1"/>
  <c r="T18" i="1"/>
  <c r="W17" i="1"/>
  <c r="V17" i="1"/>
  <c r="U17" i="1"/>
  <c r="T17" i="1"/>
  <c r="W16" i="1"/>
  <c r="V16" i="1"/>
  <c r="U16" i="1"/>
  <c r="T16" i="1"/>
  <c r="W15" i="1"/>
  <c r="V15" i="1"/>
  <c r="U15" i="1"/>
  <c r="T15" i="1"/>
  <c r="W14" i="1"/>
  <c r="V14" i="1"/>
  <c r="U14" i="1"/>
  <c r="T14" i="1"/>
  <c r="W13" i="1"/>
  <c r="V13" i="1"/>
  <c r="U13" i="1"/>
  <c r="T13" i="1"/>
  <c r="W12" i="1"/>
  <c r="V12" i="1"/>
  <c r="U12" i="1"/>
  <c r="T12" i="1"/>
  <c r="W11" i="1"/>
  <c r="V11" i="1"/>
  <c r="U11" i="1"/>
  <c r="T11" i="1"/>
  <c r="W10" i="1"/>
  <c r="V10" i="1"/>
  <c r="U10" i="1"/>
  <c r="T10" i="1"/>
  <c r="W9" i="1"/>
  <c r="V9" i="1"/>
  <c r="U9" i="1"/>
  <c r="T9" i="1"/>
  <c r="S33" i="1"/>
  <c r="R33" i="1"/>
  <c r="Q33" i="1"/>
  <c r="P33" i="1"/>
  <c r="S32" i="1"/>
  <c r="R32" i="1"/>
  <c r="Q32" i="1"/>
  <c r="P32" i="1"/>
  <c r="S31" i="1"/>
  <c r="R31" i="1"/>
  <c r="Q31" i="1"/>
  <c r="P31" i="1"/>
  <c r="S30" i="1"/>
  <c r="R30" i="1"/>
  <c r="Q30" i="1"/>
  <c r="P30" i="1"/>
  <c r="S29" i="1"/>
  <c r="R29" i="1"/>
  <c r="Q29" i="1"/>
  <c r="P29" i="1"/>
  <c r="S28" i="1"/>
  <c r="R28" i="1"/>
  <c r="Q28" i="1"/>
  <c r="P28" i="1"/>
  <c r="S27" i="1"/>
  <c r="R27" i="1"/>
  <c r="Q27" i="1"/>
  <c r="P27" i="1"/>
  <c r="S26" i="1"/>
  <c r="R26" i="1"/>
  <c r="Q26" i="1"/>
  <c r="P26" i="1"/>
  <c r="S25" i="1"/>
  <c r="R25" i="1"/>
  <c r="Q25" i="1"/>
  <c r="P25" i="1"/>
  <c r="S24" i="1"/>
  <c r="R24" i="1"/>
  <c r="Q24" i="1"/>
  <c r="P24" i="1"/>
  <c r="S23" i="1"/>
  <c r="R23" i="1"/>
  <c r="Q23" i="1"/>
  <c r="P23" i="1"/>
  <c r="S22" i="1"/>
  <c r="R22" i="1"/>
  <c r="Q22" i="1"/>
  <c r="P22" i="1"/>
  <c r="S21" i="1"/>
  <c r="R21" i="1"/>
  <c r="Q21" i="1"/>
  <c r="P21" i="1"/>
  <c r="S20" i="1"/>
  <c r="R20" i="1"/>
  <c r="Q20" i="1"/>
  <c r="P20" i="1"/>
  <c r="S19" i="1"/>
  <c r="R19" i="1"/>
  <c r="Q19" i="1"/>
  <c r="P19" i="1"/>
  <c r="S18" i="1"/>
  <c r="R18" i="1"/>
  <c r="Q18" i="1"/>
  <c r="P18" i="1"/>
  <c r="S17" i="1"/>
  <c r="R17" i="1"/>
  <c r="Q17" i="1"/>
  <c r="P17" i="1"/>
  <c r="S16" i="1"/>
  <c r="R16" i="1"/>
  <c r="Q16" i="1"/>
  <c r="P16" i="1"/>
  <c r="S15" i="1"/>
  <c r="R15" i="1"/>
  <c r="Q15" i="1"/>
  <c r="P15" i="1"/>
  <c r="S14" i="1"/>
  <c r="R14" i="1"/>
  <c r="Q14" i="1"/>
  <c r="P14" i="1"/>
  <c r="S13" i="1"/>
  <c r="R13" i="1"/>
  <c r="Q13" i="1"/>
  <c r="P13" i="1"/>
  <c r="S12" i="1"/>
  <c r="R12" i="1"/>
  <c r="Q12" i="1"/>
  <c r="P12" i="1"/>
  <c r="S11" i="1"/>
  <c r="R11" i="1"/>
  <c r="Q11" i="1"/>
  <c r="P11" i="1"/>
  <c r="S10" i="1"/>
  <c r="R10" i="1"/>
  <c r="Q10" i="1"/>
  <c r="P10" i="1"/>
  <c r="S9" i="1"/>
  <c r="R9" i="1"/>
  <c r="Q9" i="1"/>
  <c r="P9" i="1"/>
  <c r="O33" i="1"/>
  <c r="N33" i="1"/>
  <c r="M33" i="1"/>
  <c r="L33" i="1"/>
  <c r="O32" i="1"/>
  <c r="N32" i="1"/>
  <c r="M32" i="1"/>
  <c r="L32" i="1"/>
  <c r="O31" i="1"/>
  <c r="N31" i="1"/>
  <c r="M31" i="1"/>
  <c r="L31" i="1"/>
  <c r="O30" i="1"/>
  <c r="N30" i="1"/>
  <c r="M30" i="1"/>
  <c r="L30" i="1"/>
  <c r="O29" i="1"/>
  <c r="N29" i="1"/>
  <c r="M29" i="1"/>
  <c r="L29" i="1"/>
  <c r="O28" i="1"/>
  <c r="N28" i="1"/>
  <c r="M28" i="1"/>
  <c r="L28" i="1"/>
  <c r="O27" i="1"/>
  <c r="N27" i="1"/>
  <c r="M27" i="1"/>
  <c r="L27" i="1"/>
  <c r="O26" i="1"/>
  <c r="N26" i="1"/>
  <c r="M26" i="1"/>
  <c r="L26" i="1"/>
  <c r="O25" i="1"/>
  <c r="N25" i="1"/>
  <c r="M25" i="1"/>
  <c r="L25" i="1"/>
  <c r="O24" i="1"/>
  <c r="N24" i="1"/>
  <c r="M24" i="1"/>
  <c r="L24" i="1"/>
  <c r="O23" i="1"/>
  <c r="N23" i="1"/>
  <c r="M23" i="1"/>
  <c r="L23" i="1"/>
  <c r="O22" i="1"/>
  <c r="N22" i="1"/>
  <c r="M22" i="1"/>
  <c r="L22" i="1"/>
  <c r="O21" i="1"/>
  <c r="N21" i="1"/>
  <c r="M21" i="1"/>
  <c r="L21" i="1"/>
  <c r="O20" i="1"/>
  <c r="N20" i="1"/>
  <c r="M20" i="1"/>
  <c r="L20" i="1"/>
  <c r="O19" i="1"/>
  <c r="N19" i="1"/>
  <c r="M19" i="1"/>
  <c r="L19" i="1"/>
  <c r="O18" i="1"/>
  <c r="N18" i="1"/>
  <c r="M18" i="1"/>
  <c r="L18" i="1"/>
  <c r="O17" i="1"/>
  <c r="N17" i="1"/>
  <c r="M17" i="1"/>
  <c r="L17" i="1"/>
  <c r="O16" i="1"/>
  <c r="N16" i="1"/>
  <c r="M16" i="1"/>
  <c r="L16" i="1"/>
  <c r="O15" i="1"/>
  <c r="N15" i="1"/>
  <c r="M15" i="1"/>
  <c r="L15" i="1"/>
  <c r="O14" i="1"/>
  <c r="N14" i="1"/>
  <c r="M14" i="1"/>
  <c r="L14" i="1"/>
  <c r="O13" i="1"/>
  <c r="N13" i="1"/>
  <c r="M13" i="1"/>
  <c r="L13" i="1"/>
  <c r="O12" i="1"/>
  <c r="N12" i="1"/>
  <c r="M12" i="1"/>
  <c r="L12" i="1"/>
  <c r="O11" i="1"/>
  <c r="N11" i="1"/>
  <c r="M11" i="1"/>
  <c r="L11" i="1"/>
  <c r="O10" i="1"/>
  <c r="N10" i="1"/>
  <c r="M10" i="1"/>
  <c r="L10" i="1"/>
  <c r="O9" i="1"/>
  <c r="N9" i="1"/>
  <c r="M9" i="1"/>
  <c r="L9" i="1"/>
  <c r="K33" i="1"/>
  <c r="K32" i="1"/>
  <c r="K31" i="1"/>
  <c r="K30" i="1"/>
  <c r="K29" i="1"/>
  <c r="K28" i="1"/>
  <c r="K27" i="1"/>
  <c r="K26" i="1"/>
  <c r="K25" i="1"/>
  <c r="K24" i="1"/>
  <c r="K23" i="1"/>
  <c r="K22" i="1"/>
  <c r="K21" i="1"/>
  <c r="K20" i="1"/>
  <c r="K19" i="1"/>
  <c r="K18" i="1"/>
  <c r="K17" i="1"/>
  <c r="K16" i="1"/>
  <c r="K15" i="1"/>
  <c r="K14" i="1"/>
  <c r="K13" i="1"/>
  <c r="K12" i="1"/>
  <c r="K11" i="1"/>
  <c r="K10" i="1"/>
  <c r="K9" i="1"/>
  <c r="J33" i="1"/>
  <c r="J32" i="1"/>
  <c r="J31" i="1"/>
  <c r="J30" i="1"/>
  <c r="J29" i="1"/>
  <c r="J28" i="1"/>
  <c r="J27" i="1"/>
  <c r="J26" i="1"/>
  <c r="J25" i="1"/>
  <c r="J24" i="1"/>
  <c r="J23" i="1"/>
  <c r="J22" i="1"/>
  <c r="J21" i="1"/>
  <c r="J20" i="1"/>
  <c r="J19" i="1"/>
  <c r="J18" i="1"/>
  <c r="J17" i="1"/>
  <c r="J16" i="1"/>
  <c r="J15" i="1"/>
  <c r="J14" i="1"/>
  <c r="J13" i="1"/>
  <c r="J12" i="1"/>
  <c r="J11" i="1"/>
  <c r="J10" i="1"/>
  <c r="J9" i="1"/>
  <c r="M47" i="1" l="1"/>
  <c r="M46" i="1"/>
  <c r="M45" i="1"/>
  <c r="M44" i="1"/>
  <c r="M43" i="1"/>
  <c r="M42" i="1"/>
  <c r="M41" i="1"/>
  <c r="M40" i="1"/>
  <c r="M39" i="1"/>
  <c r="M38" i="1"/>
  <c r="M37" i="1"/>
  <c r="M36" i="1"/>
  <c r="M35" i="1"/>
  <c r="L47" i="1"/>
  <c r="L46" i="1"/>
  <c r="L45" i="1"/>
  <c r="L44" i="1"/>
  <c r="L43" i="1"/>
  <c r="L42" i="1"/>
  <c r="L41" i="1"/>
  <c r="L40" i="1"/>
  <c r="L39" i="1"/>
  <c r="L38" i="1"/>
  <c r="L37" i="1"/>
  <c r="L36" i="1"/>
  <c r="L35" i="1"/>
  <c r="E9" i="137" l="1"/>
  <c r="C9" i="137"/>
  <c r="E6" i="137"/>
  <c r="C6" i="137"/>
  <c r="E3" i="137"/>
  <c r="C3" i="137"/>
  <c r="E9" i="136"/>
  <c r="C9" i="136"/>
  <c r="E6" i="136"/>
  <c r="C6" i="136"/>
  <c r="E3" i="136"/>
  <c r="C3" i="136"/>
  <c r="E76" i="137"/>
  <c r="C76" i="137"/>
  <c r="C74" i="137"/>
  <c r="C71" i="137"/>
  <c r="C69" i="137"/>
  <c r="H67" i="137"/>
  <c r="C67" i="137"/>
  <c r="C66" i="137"/>
  <c r="C63" i="137"/>
  <c r="C61" i="137"/>
  <c r="D59" i="137"/>
  <c r="C59" i="137"/>
  <c r="C58" i="137"/>
  <c r="C55" i="137"/>
  <c r="C53" i="137"/>
  <c r="D51" i="137"/>
  <c r="C51" i="137"/>
  <c r="C50" i="137"/>
  <c r="C47" i="137"/>
  <c r="C45" i="137"/>
  <c r="D43" i="137"/>
  <c r="C43" i="137"/>
  <c r="C42" i="137"/>
  <c r="C39" i="137"/>
  <c r="C37" i="137"/>
  <c r="D35" i="137"/>
  <c r="C35" i="137"/>
  <c r="C34" i="137"/>
  <c r="C31" i="137"/>
  <c r="C29" i="137"/>
  <c r="D27" i="137"/>
  <c r="C27" i="137"/>
  <c r="C26" i="137"/>
  <c r="C23" i="137"/>
  <c r="C21" i="137"/>
  <c r="D19" i="137"/>
  <c r="C19" i="137"/>
  <c r="C18" i="137"/>
  <c r="C16" i="137"/>
  <c r="C12" i="137"/>
  <c r="E8" i="137"/>
  <c r="C8" i="137"/>
  <c r="E5" i="137"/>
  <c r="C5" i="137"/>
  <c r="I2" i="137"/>
  <c r="G2" i="137"/>
  <c r="E2" i="137"/>
  <c r="C2" i="137"/>
  <c r="E76" i="136"/>
  <c r="C76" i="136"/>
  <c r="C74" i="136"/>
  <c r="C71" i="136"/>
  <c r="C69" i="136"/>
  <c r="H67" i="136"/>
  <c r="C67" i="136"/>
  <c r="C66" i="136"/>
  <c r="C63" i="136"/>
  <c r="C61" i="136"/>
  <c r="D59" i="136"/>
  <c r="C59" i="136"/>
  <c r="C58" i="136"/>
  <c r="C55" i="136"/>
  <c r="C53" i="136"/>
  <c r="D51" i="136"/>
  <c r="C51" i="136"/>
  <c r="C50" i="136"/>
  <c r="C47" i="136"/>
  <c r="C45" i="136"/>
  <c r="D43" i="136"/>
  <c r="C43" i="136"/>
  <c r="C42" i="136"/>
  <c r="C39" i="136"/>
  <c r="C37" i="136"/>
  <c r="D35" i="136"/>
  <c r="C35" i="136"/>
  <c r="C34" i="136"/>
  <c r="C31" i="136"/>
  <c r="C29" i="136"/>
  <c r="D27" i="136"/>
  <c r="C27" i="136"/>
  <c r="C26" i="136"/>
  <c r="C23" i="136"/>
  <c r="C21" i="136"/>
  <c r="D19" i="136"/>
  <c r="C19" i="136"/>
  <c r="C18" i="136"/>
  <c r="C16" i="136"/>
  <c r="C12" i="136"/>
  <c r="E8" i="136"/>
  <c r="C8" i="136"/>
  <c r="E5" i="136"/>
  <c r="C5" i="136"/>
  <c r="I2" i="136"/>
  <c r="G2" i="136"/>
  <c r="E2" i="136"/>
  <c r="C2" i="136"/>
  <c r="E9" i="135"/>
  <c r="C9" i="135"/>
  <c r="E6" i="135"/>
  <c r="C6" i="135"/>
  <c r="E3" i="135"/>
  <c r="C3" i="135"/>
  <c r="E9" i="134"/>
  <c r="C9" i="134"/>
  <c r="E6" i="134"/>
  <c r="C6" i="134"/>
  <c r="E3" i="134"/>
  <c r="C3" i="134"/>
  <c r="E9" i="133"/>
  <c r="C9" i="133"/>
  <c r="E6" i="133"/>
  <c r="C6" i="133"/>
  <c r="E3" i="133"/>
  <c r="C3" i="133"/>
  <c r="E76" i="135"/>
  <c r="C76" i="135"/>
  <c r="C74" i="135"/>
  <c r="C71" i="135"/>
  <c r="C69" i="135"/>
  <c r="H67" i="135"/>
  <c r="C67" i="135"/>
  <c r="C66" i="135"/>
  <c r="C63" i="135"/>
  <c r="C61" i="135"/>
  <c r="D59" i="135"/>
  <c r="C59" i="135"/>
  <c r="C58" i="135"/>
  <c r="C55" i="135"/>
  <c r="C53" i="135"/>
  <c r="D51" i="135"/>
  <c r="C51" i="135"/>
  <c r="C50" i="135"/>
  <c r="C47" i="135"/>
  <c r="C45" i="135"/>
  <c r="D43" i="135"/>
  <c r="C43" i="135"/>
  <c r="C42" i="135"/>
  <c r="C39" i="135"/>
  <c r="C37" i="135"/>
  <c r="D35" i="135"/>
  <c r="C35" i="135"/>
  <c r="C34" i="135"/>
  <c r="C31" i="135"/>
  <c r="C29" i="135"/>
  <c r="D27" i="135"/>
  <c r="C27" i="135"/>
  <c r="C26" i="135"/>
  <c r="C23" i="135"/>
  <c r="C21" i="135"/>
  <c r="D19" i="135"/>
  <c r="C19" i="135"/>
  <c r="C18" i="135"/>
  <c r="C16" i="135"/>
  <c r="C12" i="135"/>
  <c r="E8" i="135"/>
  <c r="C8" i="135"/>
  <c r="E5" i="135"/>
  <c r="C5" i="135"/>
  <c r="I2" i="135"/>
  <c r="G2" i="135"/>
  <c r="E2" i="135"/>
  <c r="C2" i="135"/>
  <c r="E76" i="134"/>
  <c r="C76" i="134"/>
  <c r="C74" i="134"/>
  <c r="C71" i="134"/>
  <c r="C69" i="134"/>
  <c r="H67" i="134"/>
  <c r="C67" i="134"/>
  <c r="C66" i="134"/>
  <c r="C63" i="134"/>
  <c r="C61" i="134"/>
  <c r="D59" i="134"/>
  <c r="C59" i="134"/>
  <c r="C58" i="134"/>
  <c r="C55" i="134"/>
  <c r="C53" i="134"/>
  <c r="D51" i="134"/>
  <c r="C51" i="134"/>
  <c r="C50" i="134"/>
  <c r="C47" i="134"/>
  <c r="C45" i="134"/>
  <c r="D43" i="134"/>
  <c r="C43" i="134"/>
  <c r="C42" i="134"/>
  <c r="C39" i="134"/>
  <c r="C37" i="134"/>
  <c r="D35" i="134"/>
  <c r="C35" i="134"/>
  <c r="C34" i="134"/>
  <c r="C31" i="134"/>
  <c r="C29" i="134"/>
  <c r="D27" i="134"/>
  <c r="C27" i="134"/>
  <c r="C26" i="134"/>
  <c r="C23" i="134"/>
  <c r="C21" i="134"/>
  <c r="D19" i="134"/>
  <c r="C19" i="134"/>
  <c r="C18" i="134"/>
  <c r="C16" i="134"/>
  <c r="C12" i="134"/>
  <c r="E8" i="134"/>
  <c r="C8" i="134"/>
  <c r="E5" i="134"/>
  <c r="C5" i="134"/>
  <c r="I2" i="134"/>
  <c r="G2" i="134"/>
  <c r="E2" i="134"/>
  <c r="C2" i="134"/>
  <c r="E76" i="133"/>
  <c r="C76" i="133"/>
  <c r="C74" i="133"/>
  <c r="C71" i="133"/>
  <c r="C69" i="133"/>
  <c r="H67" i="133"/>
  <c r="C67" i="133"/>
  <c r="C66" i="133"/>
  <c r="C63" i="133"/>
  <c r="C61" i="133"/>
  <c r="D59" i="133"/>
  <c r="C59" i="133"/>
  <c r="C58" i="133"/>
  <c r="C55" i="133"/>
  <c r="C53" i="133"/>
  <c r="D51" i="133"/>
  <c r="C51" i="133"/>
  <c r="C50" i="133"/>
  <c r="C47" i="133"/>
  <c r="C45" i="133"/>
  <c r="D43" i="133"/>
  <c r="C43" i="133"/>
  <c r="C42" i="133"/>
  <c r="C39" i="133"/>
  <c r="C37" i="133"/>
  <c r="D35" i="133"/>
  <c r="C35" i="133"/>
  <c r="C34" i="133"/>
  <c r="C31" i="133"/>
  <c r="C29" i="133"/>
  <c r="D27" i="133"/>
  <c r="C27" i="133"/>
  <c r="C26" i="133"/>
  <c r="C23" i="133"/>
  <c r="C21" i="133"/>
  <c r="D19" i="133"/>
  <c r="C19" i="133"/>
  <c r="C18" i="133"/>
  <c r="C16" i="133"/>
  <c r="C12" i="133"/>
  <c r="E8" i="133"/>
  <c r="C8" i="133"/>
  <c r="E5" i="133"/>
  <c r="C5" i="133"/>
  <c r="I2" i="133"/>
  <c r="G2" i="133"/>
  <c r="E2" i="133"/>
  <c r="C2" i="133"/>
  <c r="E9" i="132"/>
  <c r="C9" i="132"/>
  <c r="E6" i="132"/>
  <c r="C6" i="132"/>
  <c r="E3" i="132"/>
  <c r="C3" i="132"/>
  <c r="E9" i="131"/>
  <c r="C9" i="131"/>
  <c r="E6" i="131"/>
  <c r="C6" i="131"/>
  <c r="E3" i="131"/>
  <c r="C3" i="131"/>
  <c r="E9" i="130"/>
  <c r="C9" i="130"/>
  <c r="E6" i="130"/>
  <c r="C6" i="130"/>
  <c r="E3" i="130"/>
  <c r="C3" i="130"/>
  <c r="E9" i="129"/>
  <c r="C9" i="129"/>
  <c r="E6" i="129"/>
  <c r="C6" i="129"/>
  <c r="E3" i="129"/>
  <c r="C3" i="129"/>
  <c r="E76" i="132"/>
  <c r="C76" i="132"/>
  <c r="C74" i="132"/>
  <c r="C71" i="132"/>
  <c r="C69" i="132"/>
  <c r="H67" i="132"/>
  <c r="C67" i="132"/>
  <c r="C66" i="132"/>
  <c r="C63" i="132"/>
  <c r="C61" i="132"/>
  <c r="D59" i="132"/>
  <c r="C59" i="132"/>
  <c r="C58" i="132"/>
  <c r="C55" i="132"/>
  <c r="C53" i="132"/>
  <c r="D51" i="132"/>
  <c r="C51" i="132"/>
  <c r="C50" i="132"/>
  <c r="C47" i="132"/>
  <c r="C45" i="132"/>
  <c r="D43" i="132"/>
  <c r="C43" i="132"/>
  <c r="C42" i="132"/>
  <c r="C39" i="132"/>
  <c r="C37" i="132"/>
  <c r="D35" i="132"/>
  <c r="C35" i="132"/>
  <c r="C34" i="132"/>
  <c r="C31" i="132"/>
  <c r="C29" i="132"/>
  <c r="D27" i="132"/>
  <c r="C27" i="132"/>
  <c r="C26" i="132"/>
  <c r="C23" i="132"/>
  <c r="C21" i="132"/>
  <c r="D19" i="132"/>
  <c r="C19" i="132"/>
  <c r="C18" i="132"/>
  <c r="C16" i="132"/>
  <c r="C12" i="132"/>
  <c r="E8" i="132"/>
  <c r="C8" i="132"/>
  <c r="E5" i="132"/>
  <c r="C5" i="132"/>
  <c r="I2" i="132"/>
  <c r="G2" i="132"/>
  <c r="E2" i="132"/>
  <c r="C2" i="132"/>
  <c r="E76" i="131"/>
  <c r="C76" i="131"/>
  <c r="C74" i="131"/>
  <c r="C71" i="131"/>
  <c r="C69" i="131"/>
  <c r="H67" i="131"/>
  <c r="C67" i="131"/>
  <c r="C66" i="131"/>
  <c r="C63" i="131"/>
  <c r="C61" i="131"/>
  <c r="D59" i="131"/>
  <c r="C59" i="131"/>
  <c r="C58" i="131"/>
  <c r="C55" i="131"/>
  <c r="C53" i="131"/>
  <c r="D51" i="131"/>
  <c r="C51" i="131"/>
  <c r="C50" i="131"/>
  <c r="C47" i="131"/>
  <c r="C45" i="131"/>
  <c r="D43" i="131"/>
  <c r="C43" i="131"/>
  <c r="C42" i="131"/>
  <c r="C39" i="131"/>
  <c r="C37" i="131"/>
  <c r="D35" i="131"/>
  <c r="C35" i="131"/>
  <c r="C34" i="131"/>
  <c r="C31" i="131"/>
  <c r="C29" i="131"/>
  <c r="D27" i="131"/>
  <c r="C27" i="131"/>
  <c r="C26" i="131"/>
  <c r="C23" i="131"/>
  <c r="C21" i="131"/>
  <c r="D19" i="131"/>
  <c r="C19" i="131"/>
  <c r="C18" i="131"/>
  <c r="C16" i="131"/>
  <c r="C12" i="131"/>
  <c r="E8" i="131"/>
  <c r="C8" i="131"/>
  <c r="E5" i="131"/>
  <c r="C5" i="131"/>
  <c r="I2" i="131"/>
  <c r="G2" i="131"/>
  <c r="E2" i="131"/>
  <c r="C2" i="131"/>
  <c r="E76" i="130"/>
  <c r="C76" i="130"/>
  <c r="C74" i="130"/>
  <c r="C71" i="130"/>
  <c r="C69" i="130"/>
  <c r="H67" i="130"/>
  <c r="C67" i="130"/>
  <c r="C66" i="130"/>
  <c r="C63" i="130"/>
  <c r="C61" i="130"/>
  <c r="D59" i="130"/>
  <c r="C59" i="130"/>
  <c r="C58" i="130"/>
  <c r="C55" i="130"/>
  <c r="C53" i="130"/>
  <c r="D51" i="130"/>
  <c r="C51" i="130"/>
  <c r="C50" i="130"/>
  <c r="C47" i="130"/>
  <c r="C45" i="130"/>
  <c r="D43" i="130"/>
  <c r="C43" i="130"/>
  <c r="C42" i="130"/>
  <c r="C39" i="130"/>
  <c r="C37" i="130"/>
  <c r="D35" i="130"/>
  <c r="C35" i="130"/>
  <c r="C34" i="130"/>
  <c r="C31" i="130"/>
  <c r="C29" i="130"/>
  <c r="D27" i="130"/>
  <c r="C27" i="130"/>
  <c r="C26" i="130"/>
  <c r="C23" i="130"/>
  <c r="C21" i="130"/>
  <c r="D19" i="130"/>
  <c r="C19" i="130"/>
  <c r="C18" i="130"/>
  <c r="C16" i="130"/>
  <c r="C12" i="130"/>
  <c r="E8" i="130"/>
  <c r="C8" i="130"/>
  <c r="E5" i="130"/>
  <c r="C5" i="130"/>
  <c r="I2" i="130"/>
  <c r="G2" i="130"/>
  <c r="E2" i="130"/>
  <c r="C2" i="130"/>
  <c r="E76" i="129"/>
  <c r="C76" i="129"/>
  <c r="C74" i="129"/>
  <c r="C71" i="129"/>
  <c r="C69" i="129"/>
  <c r="H67" i="129"/>
  <c r="C67" i="129"/>
  <c r="C66" i="129"/>
  <c r="C63" i="129"/>
  <c r="C61" i="129"/>
  <c r="D59" i="129"/>
  <c r="C59" i="129"/>
  <c r="C58" i="129"/>
  <c r="C55" i="129"/>
  <c r="C53" i="129"/>
  <c r="D51" i="129"/>
  <c r="C51" i="129"/>
  <c r="C50" i="129"/>
  <c r="C47" i="129"/>
  <c r="C45" i="129"/>
  <c r="D43" i="129"/>
  <c r="C43" i="129"/>
  <c r="C42" i="129"/>
  <c r="C39" i="129"/>
  <c r="C37" i="129"/>
  <c r="D35" i="129"/>
  <c r="C35" i="129"/>
  <c r="C34" i="129"/>
  <c r="C31" i="129"/>
  <c r="C29" i="129"/>
  <c r="D27" i="129"/>
  <c r="C27" i="129"/>
  <c r="C26" i="129"/>
  <c r="C23" i="129"/>
  <c r="C21" i="129"/>
  <c r="D19" i="129"/>
  <c r="C19" i="129"/>
  <c r="C18" i="129"/>
  <c r="C16" i="129"/>
  <c r="C12" i="129"/>
  <c r="E8" i="129"/>
  <c r="C8" i="129"/>
  <c r="E5" i="129"/>
  <c r="C5" i="129"/>
  <c r="I2" i="129"/>
  <c r="G2" i="129"/>
  <c r="E2" i="129"/>
  <c r="C2" i="129"/>
  <c r="E9" i="128"/>
  <c r="C9" i="128"/>
  <c r="E6" i="128"/>
  <c r="C6" i="128"/>
  <c r="E3" i="128"/>
  <c r="C3" i="128"/>
  <c r="E9" i="127"/>
  <c r="C9" i="127"/>
  <c r="E6" i="127"/>
  <c r="C6" i="127"/>
  <c r="E3" i="127"/>
  <c r="C3" i="127"/>
  <c r="E9" i="126"/>
  <c r="C9" i="126"/>
  <c r="E6" i="126"/>
  <c r="C6" i="126"/>
  <c r="E3" i="126"/>
  <c r="C3" i="126"/>
  <c r="E76" i="128"/>
  <c r="C76" i="128"/>
  <c r="C74" i="128"/>
  <c r="C71" i="128"/>
  <c r="C69" i="128"/>
  <c r="H67" i="128"/>
  <c r="C67" i="128"/>
  <c r="C66" i="128"/>
  <c r="C63" i="128"/>
  <c r="C61" i="128"/>
  <c r="D59" i="128"/>
  <c r="C59" i="128"/>
  <c r="C58" i="128"/>
  <c r="C55" i="128"/>
  <c r="C53" i="128"/>
  <c r="D51" i="128"/>
  <c r="C51" i="128"/>
  <c r="C50" i="128"/>
  <c r="C47" i="128"/>
  <c r="C45" i="128"/>
  <c r="D43" i="128"/>
  <c r="C43" i="128"/>
  <c r="C42" i="128"/>
  <c r="C39" i="128"/>
  <c r="C37" i="128"/>
  <c r="D35" i="128"/>
  <c r="C35" i="128"/>
  <c r="C34" i="128"/>
  <c r="C31" i="128"/>
  <c r="C29" i="128"/>
  <c r="D27" i="128"/>
  <c r="C27" i="128"/>
  <c r="C26" i="128"/>
  <c r="C23" i="128"/>
  <c r="C21" i="128"/>
  <c r="D19" i="128"/>
  <c r="C19" i="128"/>
  <c r="C18" i="128"/>
  <c r="C16" i="128"/>
  <c r="C12" i="128"/>
  <c r="E8" i="128"/>
  <c r="C8" i="128"/>
  <c r="E5" i="128"/>
  <c r="C5" i="128"/>
  <c r="I2" i="128"/>
  <c r="G2" i="128"/>
  <c r="E2" i="128"/>
  <c r="C2" i="128"/>
  <c r="E76" i="127"/>
  <c r="C76" i="127"/>
  <c r="C74" i="127"/>
  <c r="C71" i="127"/>
  <c r="C69" i="127"/>
  <c r="H67" i="127"/>
  <c r="C67" i="127"/>
  <c r="C66" i="127"/>
  <c r="C63" i="127"/>
  <c r="C61" i="127"/>
  <c r="D59" i="127"/>
  <c r="C59" i="127"/>
  <c r="C58" i="127"/>
  <c r="C55" i="127"/>
  <c r="C53" i="127"/>
  <c r="D51" i="127"/>
  <c r="C51" i="127"/>
  <c r="C50" i="127"/>
  <c r="C47" i="127"/>
  <c r="C45" i="127"/>
  <c r="D43" i="127"/>
  <c r="C43" i="127"/>
  <c r="C42" i="127"/>
  <c r="C39" i="127"/>
  <c r="C37" i="127"/>
  <c r="D35" i="127"/>
  <c r="C35" i="127"/>
  <c r="C34" i="127"/>
  <c r="C31" i="127"/>
  <c r="C29" i="127"/>
  <c r="D27" i="127"/>
  <c r="C27" i="127"/>
  <c r="C26" i="127"/>
  <c r="C23" i="127"/>
  <c r="C21" i="127"/>
  <c r="D19" i="127"/>
  <c r="C19" i="127"/>
  <c r="C18" i="127"/>
  <c r="C16" i="127"/>
  <c r="C12" i="127"/>
  <c r="E8" i="127"/>
  <c r="C8" i="127"/>
  <c r="E5" i="127"/>
  <c r="C5" i="127"/>
  <c r="I2" i="127"/>
  <c r="G2" i="127"/>
  <c r="E2" i="127"/>
  <c r="C2" i="127"/>
  <c r="E76" i="126"/>
  <c r="C76" i="126"/>
  <c r="C74" i="126"/>
  <c r="C71" i="126"/>
  <c r="C69" i="126"/>
  <c r="H67" i="126"/>
  <c r="C67" i="126"/>
  <c r="C66" i="126"/>
  <c r="C63" i="126"/>
  <c r="C61" i="126"/>
  <c r="D59" i="126"/>
  <c r="C59" i="126"/>
  <c r="C58" i="126"/>
  <c r="C55" i="126"/>
  <c r="C53" i="126"/>
  <c r="D51" i="126"/>
  <c r="C51" i="126"/>
  <c r="C50" i="126"/>
  <c r="C47" i="126"/>
  <c r="C45" i="126"/>
  <c r="D43" i="126"/>
  <c r="C43" i="126"/>
  <c r="C42" i="126"/>
  <c r="C39" i="126"/>
  <c r="C37" i="126"/>
  <c r="D35" i="126"/>
  <c r="C35" i="126"/>
  <c r="C34" i="126"/>
  <c r="C31" i="126"/>
  <c r="C29" i="126"/>
  <c r="D27" i="126"/>
  <c r="C27" i="126"/>
  <c r="C26" i="126"/>
  <c r="C23" i="126"/>
  <c r="C21" i="126"/>
  <c r="D19" i="126"/>
  <c r="C19" i="126"/>
  <c r="C18" i="126"/>
  <c r="C16" i="126"/>
  <c r="C12" i="126"/>
  <c r="E8" i="126"/>
  <c r="C8" i="126"/>
  <c r="E5" i="126"/>
  <c r="C5" i="126"/>
  <c r="I2" i="126"/>
  <c r="G2" i="126"/>
  <c r="E2" i="126"/>
  <c r="C2" i="126"/>
  <c r="E9" i="125"/>
  <c r="C9" i="125"/>
  <c r="E6" i="125"/>
  <c r="C6" i="125"/>
  <c r="E3" i="125"/>
  <c r="C3" i="125"/>
  <c r="E76" i="125"/>
  <c r="C76" i="125"/>
  <c r="C74" i="125"/>
  <c r="C71" i="125"/>
  <c r="C69" i="125"/>
  <c r="H67" i="125"/>
  <c r="C67" i="125"/>
  <c r="C66" i="125"/>
  <c r="C63" i="125"/>
  <c r="C61" i="125"/>
  <c r="D59" i="125"/>
  <c r="C59" i="125"/>
  <c r="C58" i="125"/>
  <c r="C55" i="125"/>
  <c r="C53" i="125"/>
  <c r="D51" i="125"/>
  <c r="C51" i="125"/>
  <c r="C50" i="125"/>
  <c r="C47" i="125"/>
  <c r="C45" i="125"/>
  <c r="D43" i="125"/>
  <c r="C43" i="125"/>
  <c r="C42" i="125"/>
  <c r="C39" i="125"/>
  <c r="C37" i="125"/>
  <c r="D35" i="125"/>
  <c r="C35" i="125"/>
  <c r="C34" i="125"/>
  <c r="C31" i="125"/>
  <c r="C29" i="125"/>
  <c r="D27" i="125"/>
  <c r="C27" i="125"/>
  <c r="C26" i="125"/>
  <c r="C23" i="125"/>
  <c r="C21" i="125"/>
  <c r="D19" i="125"/>
  <c r="C19" i="125"/>
  <c r="C18" i="125"/>
  <c r="C16" i="125"/>
  <c r="C12" i="125"/>
  <c r="E8" i="125"/>
  <c r="C8" i="125"/>
  <c r="E5" i="125"/>
  <c r="C5" i="125"/>
  <c r="I2" i="125"/>
  <c r="G2" i="125"/>
  <c r="E2" i="125"/>
  <c r="C2" i="125"/>
  <c r="E9" i="124"/>
  <c r="C9" i="124"/>
  <c r="E6" i="124"/>
  <c r="C6" i="124"/>
  <c r="E3" i="124"/>
  <c r="C3" i="124"/>
  <c r="E9" i="123"/>
  <c r="C9" i="123"/>
  <c r="E6" i="123"/>
  <c r="C6" i="123"/>
  <c r="E3" i="123"/>
  <c r="C3" i="123"/>
  <c r="E9" i="122"/>
  <c r="C9" i="122"/>
  <c r="E6" i="122"/>
  <c r="C6" i="122"/>
  <c r="E3" i="122"/>
  <c r="C3" i="122"/>
  <c r="E76" i="124"/>
  <c r="C76" i="124"/>
  <c r="C74" i="124"/>
  <c r="C71" i="124"/>
  <c r="C69" i="124"/>
  <c r="H67" i="124"/>
  <c r="C67" i="124"/>
  <c r="C66" i="124"/>
  <c r="C63" i="124"/>
  <c r="C61" i="124"/>
  <c r="D59" i="124"/>
  <c r="C59" i="124"/>
  <c r="C58" i="124"/>
  <c r="C55" i="124"/>
  <c r="C53" i="124"/>
  <c r="D51" i="124"/>
  <c r="C51" i="124"/>
  <c r="C50" i="124"/>
  <c r="C47" i="124"/>
  <c r="C45" i="124"/>
  <c r="D43" i="124"/>
  <c r="C43" i="124"/>
  <c r="C42" i="124"/>
  <c r="C39" i="124"/>
  <c r="C37" i="124"/>
  <c r="D35" i="124"/>
  <c r="C35" i="124"/>
  <c r="C34" i="124"/>
  <c r="C31" i="124"/>
  <c r="C29" i="124"/>
  <c r="D27" i="124"/>
  <c r="C27" i="124"/>
  <c r="C26" i="124"/>
  <c r="C23" i="124"/>
  <c r="C21" i="124"/>
  <c r="D19" i="124"/>
  <c r="C19" i="124"/>
  <c r="C18" i="124"/>
  <c r="C16" i="124"/>
  <c r="C12" i="124"/>
  <c r="E8" i="124"/>
  <c r="C8" i="124"/>
  <c r="E5" i="124"/>
  <c r="C5" i="124"/>
  <c r="I2" i="124"/>
  <c r="G2" i="124"/>
  <c r="E2" i="124"/>
  <c r="C2" i="124"/>
  <c r="E76" i="123"/>
  <c r="C76" i="123"/>
  <c r="C74" i="123"/>
  <c r="C71" i="123"/>
  <c r="C69" i="123"/>
  <c r="H67" i="123"/>
  <c r="C67" i="123"/>
  <c r="C66" i="123"/>
  <c r="C63" i="123"/>
  <c r="C61" i="123"/>
  <c r="D59" i="123"/>
  <c r="C59" i="123"/>
  <c r="C58" i="123"/>
  <c r="C55" i="123"/>
  <c r="C53" i="123"/>
  <c r="D51" i="123"/>
  <c r="C51" i="123"/>
  <c r="C50" i="123"/>
  <c r="C47" i="123"/>
  <c r="C45" i="123"/>
  <c r="D43" i="123"/>
  <c r="C43" i="123"/>
  <c r="C42" i="123"/>
  <c r="C39" i="123"/>
  <c r="C37" i="123"/>
  <c r="D35" i="123"/>
  <c r="C35" i="123"/>
  <c r="C34" i="123"/>
  <c r="C31" i="123"/>
  <c r="C29" i="123"/>
  <c r="D27" i="123"/>
  <c r="C27" i="123"/>
  <c r="C26" i="123"/>
  <c r="C23" i="123"/>
  <c r="C21" i="123"/>
  <c r="D19" i="123"/>
  <c r="C19" i="123"/>
  <c r="C18" i="123"/>
  <c r="C16" i="123"/>
  <c r="C12" i="123"/>
  <c r="E8" i="123"/>
  <c r="C8" i="123"/>
  <c r="E5" i="123"/>
  <c r="C5" i="123"/>
  <c r="I2" i="123"/>
  <c r="G2" i="123"/>
  <c r="E2" i="123"/>
  <c r="C2" i="123"/>
  <c r="E76" i="122"/>
  <c r="C76" i="122"/>
  <c r="C74" i="122"/>
  <c r="C71" i="122"/>
  <c r="C69" i="122"/>
  <c r="H67" i="122"/>
  <c r="C67" i="122"/>
  <c r="C66" i="122"/>
  <c r="C63" i="122"/>
  <c r="C61" i="122"/>
  <c r="D59" i="122"/>
  <c r="C59" i="122"/>
  <c r="C58" i="122"/>
  <c r="C55" i="122"/>
  <c r="C53" i="122"/>
  <c r="D51" i="122"/>
  <c r="C51" i="122"/>
  <c r="C50" i="122"/>
  <c r="C47" i="122"/>
  <c r="C45" i="122"/>
  <c r="D43" i="122"/>
  <c r="C43" i="122"/>
  <c r="C42" i="122"/>
  <c r="C39" i="122"/>
  <c r="C37" i="122"/>
  <c r="D35" i="122"/>
  <c r="C35" i="122"/>
  <c r="C34" i="122"/>
  <c r="C31" i="122"/>
  <c r="C29" i="122"/>
  <c r="D27" i="122"/>
  <c r="C27" i="122"/>
  <c r="C26" i="122"/>
  <c r="C23" i="122"/>
  <c r="C21" i="122"/>
  <c r="D19" i="122"/>
  <c r="C19" i="122"/>
  <c r="C18" i="122"/>
  <c r="C16" i="122"/>
  <c r="C12" i="122"/>
  <c r="E8" i="122"/>
  <c r="C8" i="122"/>
  <c r="E5" i="122"/>
  <c r="C5" i="122"/>
  <c r="I2" i="122"/>
  <c r="G2" i="122"/>
  <c r="E2" i="122"/>
  <c r="C2" i="122"/>
  <c r="E9" i="121"/>
  <c r="C9" i="121"/>
  <c r="E6" i="121"/>
  <c r="C6" i="121"/>
  <c r="E3" i="121"/>
  <c r="C3" i="121"/>
  <c r="E76" i="121"/>
  <c r="C76" i="121"/>
  <c r="C74" i="121"/>
  <c r="C71" i="121"/>
  <c r="C69" i="121"/>
  <c r="H67" i="121"/>
  <c r="C67" i="121"/>
  <c r="C66" i="121"/>
  <c r="C63" i="121"/>
  <c r="C61" i="121"/>
  <c r="D59" i="121"/>
  <c r="C59" i="121"/>
  <c r="C58" i="121"/>
  <c r="C55" i="121"/>
  <c r="C53" i="121"/>
  <c r="D51" i="121"/>
  <c r="C51" i="121"/>
  <c r="C50" i="121"/>
  <c r="C47" i="121"/>
  <c r="C45" i="121"/>
  <c r="D43" i="121"/>
  <c r="C43" i="121"/>
  <c r="C42" i="121"/>
  <c r="C39" i="121"/>
  <c r="C37" i="121"/>
  <c r="D35" i="121"/>
  <c r="C35" i="121"/>
  <c r="C34" i="121"/>
  <c r="C31" i="121"/>
  <c r="C29" i="121"/>
  <c r="D27" i="121"/>
  <c r="C27" i="121"/>
  <c r="C26" i="121"/>
  <c r="C23" i="121"/>
  <c r="C21" i="121"/>
  <c r="D19" i="121"/>
  <c r="C19" i="121"/>
  <c r="C18" i="121"/>
  <c r="C16" i="121"/>
  <c r="C12" i="121"/>
  <c r="E8" i="121"/>
  <c r="C8" i="121"/>
  <c r="E5" i="121"/>
  <c r="C5" i="121"/>
  <c r="I2" i="121"/>
  <c r="G2" i="121"/>
  <c r="E2" i="121"/>
  <c r="C2" i="121"/>
  <c r="E9" i="120"/>
  <c r="C9" i="120"/>
  <c r="E6" i="120"/>
  <c r="C6" i="120"/>
  <c r="E3" i="120"/>
  <c r="C3" i="120"/>
  <c r="E76" i="120"/>
  <c r="C76" i="120"/>
  <c r="C74" i="120"/>
  <c r="C71" i="120"/>
  <c r="C69" i="120"/>
  <c r="H67" i="120"/>
  <c r="C67" i="120"/>
  <c r="C66" i="120"/>
  <c r="C63" i="120"/>
  <c r="C61" i="120"/>
  <c r="D59" i="120"/>
  <c r="C59" i="120"/>
  <c r="C58" i="120"/>
  <c r="C55" i="120"/>
  <c r="C53" i="120"/>
  <c r="D51" i="120"/>
  <c r="C51" i="120"/>
  <c r="C50" i="120"/>
  <c r="C47" i="120"/>
  <c r="C45" i="120"/>
  <c r="D43" i="120"/>
  <c r="C43" i="120"/>
  <c r="C42" i="120"/>
  <c r="C39" i="120"/>
  <c r="C37" i="120"/>
  <c r="D35" i="120"/>
  <c r="C35" i="120"/>
  <c r="C34" i="120"/>
  <c r="C31" i="120"/>
  <c r="C29" i="120"/>
  <c r="D27" i="120"/>
  <c r="C27" i="120"/>
  <c r="C26" i="120"/>
  <c r="C23" i="120"/>
  <c r="C21" i="120"/>
  <c r="D19" i="120"/>
  <c r="C19" i="120"/>
  <c r="C18" i="120"/>
  <c r="C16" i="120"/>
  <c r="C12" i="120"/>
  <c r="E8" i="120"/>
  <c r="C8" i="120"/>
  <c r="E5" i="120"/>
  <c r="C5" i="120"/>
  <c r="I2" i="120"/>
  <c r="G2" i="120"/>
  <c r="E2" i="120"/>
  <c r="C2" i="120"/>
  <c r="E9" i="119"/>
  <c r="C9" i="119"/>
  <c r="E6" i="119"/>
  <c r="C6" i="119"/>
  <c r="E3" i="119"/>
  <c r="C3" i="119"/>
  <c r="E76" i="119"/>
  <c r="C76" i="119"/>
  <c r="C74" i="119"/>
  <c r="C71" i="119"/>
  <c r="C69" i="119"/>
  <c r="H67" i="119"/>
  <c r="C67" i="119"/>
  <c r="C66" i="119"/>
  <c r="C63" i="119"/>
  <c r="C61" i="119"/>
  <c r="D59" i="119"/>
  <c r="C59" i="119"/>
  <c r="C58" i="119"/>
  <c r="C55" i="119"/>
  <c r="C53" i="119"/>
  <c r="D51" i="119"/>
  <c r="C51" i="119"/>
  <c r="C50" i="119"/>
  <c r="C47" i="119"/>
  <c r="C45" i="119"/>
  <c r="D43" i="119"/>
  <c r="C43" i="119"/>
  <c r="C42" i="119"/>
  <c r="C39" i="119"/>
  <c r="C37" i="119"/>
  <c r="D35" i="119"/>
  <c r="C35" i="119"/>
  <c r="C34" i="119"/>
  <c r="C31" i="119"/>
  <c r="C29" i="119"/>
  <c r="D27" i="119"/>
  <c r="C27" i="119"/>
  <c r="C26" i="119"/>
  <c r="C23" i="119"/>
  <c r="C21" i="119"/>
  <c r="D19" i="119"/>
  <c r="C19" i="119"/>
  <c r="C18" i="119"/>
  <c r="C16" i="119"/>
  <c r="C12" i="119"/>
  <c r="E8" i="119"/>
  <c r="C8" i="119"/>
  <c r="E5" i="119"/>
  <c r="C5" i="119"/>
  <c r="I2" i="119"/>
  <c r="G2" i="119"/>
  <c r="E2" i="119"/>
  <c r="C2" i="119"/>
  <c r="E9" i="118"/>
  <c r="C9" i="118"/>
  <c r="E6" i="118"/>
  <c r="C6" i="118"/>
  <c r="E3" i="118"/>
  <c r="C3" i="118"/>
  <c r="E76" i="118"/>
  <c r="C76" i="118"/>
  <c r="C74" i="118"/>
  <c r="C71" i="118"/>
  <c r="C69" i="118"/>
  <c r="H67" i="118"/>
  <c r="C67" i="118"/>
  <c r="C66" i="118"/>
  <c r="C63" i="118"/>
  <c r="C61" i="118"/>
  <c r="D59" i="118"/>
  <c r="C59" i="118"/>
  <c r="C58" i="118"/>
  <c r="C55" i="118"/>
  <c r="C53" i="118"/>
  <c r="D51" i="118"/>
  <c r="C51" i="118"/>
  <c r="C50" i="118"/>
  <c r="C47" i="118"/>
  <c r="C45" i="118"/>
  <c r="D43" i="118"/>
  <c r="C43" i="118"/>
  <c r="C42" i="118"/>
  <c r="C39" i="118"/>
  <c r="C37" i="118"/>
  <c r="D35" i="118"/>
  <c r="C35" i="118"/>
  <c r="C34" i="118"/>
  <c r="C31" i="118"/>
  <c r="C29" i="118"/>
  <c r="D27" i="118"/>
  <c r="C27" i="118"/>
  <c r="C26" i="118"/>
  <c r="C23" i="118"/>
  <c r="C21" i="118"/>
  <c r="D19" i="118"/>
  <c r="C19" i="118"/>
  <c r="C18" i="118"/>
  <c r="C16" i="118"/>
  <c r="C12" i="118"/>
  <c r="E8" i="118"/>
  <c r="C8" i="118"/>
  <c r="E5" i="118"/>
  <c r="C5" i="118"/>
  <c r="I2" i="118"/>
  <c r="G2" i="118"/>
  <c r="E2" i="118"/>
  <c r="C2" i="118"/>
  <c r="E9" i="117"/>
  <c r="C9" i="117"/>
  <c r="E6" i="117"/>
  <c r="C6" i="117"/>
  <c r="E3" i="117"/>
  <c r="C3" i="117"/>
  <c r="E76" i="117"/>
  <c r="C76" i="117"/>
  <c r="C74" i="117"/>
  <c r="C71" i="117"/>
  <c r="C69" i="117"/>
  <c r="H67" i="117"/>
  <c r="C67" i="117"/>
  <c r="C66" i="117"/>
  <c r="C63" i="117"/>
  <c r="C61" i="117"/>
  <c r="D59" i="117"/>
  <c r="C59" i="117"/>
  <c r="C58" i="117"/>
  <c r="C55" i="117"/>
  <c r="C53" i="117"/>
  <c r="D51" i="117"/>
  <c r="C51" i="117"/>
  <c r="C50" i="117"/>
  <c r="C47" i="117"/>
  <c r="C45" i="117"/>
  <c r="D43" i="117"/>
  <c r="C43" i="117"/>
  <c r="C42" i="117"/>
  <c r="C39" i="117"/>
  <c r="C37" i="117"/>
  <c r="D35" i="117"/>
  <c r="C35" i="117"/>
  <c r="C34" i="117"/>
  <c r="C31" i="117"/>
  <c r="C29" i="117"/>
  <c r="D27" i="117"/>
  <c r="C27" i="117"/>
  <c r="C26" i="117"/>
  <c r="C23" i="117"/>
  <c r="C21" i="117"/>
  <c r="D19" i="117"/>
  <c r="C19" i="117"/>
  <c r="C18" i="117"/>
  <c r="C16" i="117"/>
  <c r="C12" i="117"/>
  <c r="E8" i="117"/>
  <c r="C8" i="117"/>
  <c r="E5" i="117"/>
  <c r="C5" i="117"/>
  <c r="I2" i="117"/>
  <c r="G2" i="117"/>
  <c r="E2" i="117"/>
  <c r="C2" i="117"/>
  <c r="E8" i="116"/>
  <c r="C8" i="116"/>
  <c r="E8" i="115"/>
  <c r="C8" i="115"/>
  <c r="E8" i="114"/>
  <c r="C8" i="114"/>
  <c r="E5" i="116"/>
  <c r="C5" i="116"/>
  <c r="E5" i="115"/>
  <c r="C5" i="115"/>
  <c r="E5" i="114"/>
  <c r="C5" i="114"/>
  <c r="I2" i="116"/>
  <c r="G2" i="116"/>
  <c r="E2" i="116"/>
  <c r="C2" i="116"/>
  <c r="I2" i="115"/>
  <c r="G2" i="115"/>
  <c r="E2" i="115"/>
  <c r="C2" i="115"/>
  <c r="I2" i="114"/>
  <c r="G2" i="114"/>
  <c r="E2" i="114"/>
  <c r="C2" i="114"/>
  <c r="E9" i="116"/>
  <c r="C9" i="116"/>
  <c r="E6" i="116"/>
  <c r="C6" i="116"/>
  <c r="E3" i="116"/>
  <c r="C3" i="116"/>
  <c r="E9" i="115"/>
  <c r="C9" i="115"/>
  <c r="E6" i="115"/>
  <c r="C6" i="115"/>
  <c r="E3" i="115"/>
  <c r="C3" i="115"/>
  <c r="E76" i="116"/>
  <c r="C76" i="116"/>
  <c r="C74" i="116"/>
  <c r="C71" i="116"/>
  <c r="C69" i="116"/>
  <c r="H67" i="116"/>
  <c r="C67" i="116"/>
  <c r="C66" i="116"/>
  <c r="C63" i="116"/>
  <c r="C61" i="116"/>
  <c r="D59" i="116"/>
  <c r="C59" i="116"/>
  <c r="C58" i="116"/>
  <c r="C55" i="116"/>
  <c r="C53" i="116"/>
  <c r="D51" i="116"/>
  <c r="C51" i="116"/>
  <c r="C50" i="116"/>
  <c r="C47" i="116"/>
  <c r="C45" i="116"/>
  <c r="D43" i="116"/>
  <c r="C43" i="116"/>
  <c r="C42" i="116"/>
  <c r="C39" i="116"/>
  <c r="C37" i="116"/>
  <c r="D35" i="116"/>
  <c r="C35" i="116"/>
  <c r="C34" i="116"/>
  <c r="C31" i="116"/>
  <c r="C29" i="116"/>
  <c r="D27" i="116"/>
  <c r="C27" i="116"/>
  <c r="C26" i="116"/>
  <c r="C23" i="116"/>
  <c r="C21" i="116"/>
  <c r="D19" i="116"/>
  <c r="C19" i="116"/>
  <c r="C18" i="116"/>
  <c r="C16" i="116"/>
  <c r="C12" i="116"/>
  <c r="E76" i="115"/>
  <c r="C76" i="115"/>
  <c r="C74" i="115"/>
  <c r="C71" i="115"/>
  <c r="C69" i="115"/>
  <c r="H67" i="115"/>
  <c r="C67" i="115"/>
  <c r="C66" i="115"/>
  <c r="C63" i="115"/>
  <c r="C61" i="115"/>
  <c r="D59" i="115"/>
  <c r="C59" i="115"/>
  <c r="C58" i="115"/>
  <c r="C55" i="115"/>
  <c r="C53" i="115"/>
  <c r="D51" i="115"/>
  <c r="C51" i="115"/>
  <c r="C50" i="115"/>
  <c r="C47" i="115"/>
  <c r="C45" i="115"/>
  <c r="D43" i="115"/>
  <c r="C43" i="115"/>
  <c r="C42" i="115"/>
  <c r="C39" i="115"/>
  <c r="C37" i="115"/>
  <c r="D35" i="115"/>
  <c r="C35" i="115"/>
  <c r="C34" i="115"/>
  <c r="C31" i="115"/>
  <c r="C29" i="115"/>
  <c r="D27" i="115"/>
  <c r="C27" i="115"/>
  <c r="C26" i="115"/>
  <c r="C23" i="115"/>
  <c r="C21" i="115"/>
  <c r="D19" i="115"/>
  <c r="C19" i="115"/>
  <c r="C18" i="115"/>
  <c r="C16" i="115"/>
  <c r="C12" i="115"/>
  <c r="E9" i="114"/>
  <c r="C9" i="114"/>
  <c r="E6" i="114"/>
  <c r="C6" i="114"/>
  <c r="E3" i="114"/>
  <c r="C3" i="114"/>
  <c r="E76" i="114"/>
  <c r="C76" i="114"/>
  <c r="C74" i="114"/>
  <c r="C71" i="114"/>
  <c r="C69" i="114"/>
  <c r="H67" i="114"/>
  <c r="C67" i="114"/>
  <c r="C66" i="114"/>
  <c r="C63" i="114"/>
  <c r="C61" i="114"/>
  <c r="D59" i="114"/>
  <c r="C59" i="114"/>
  <c r="C58" i="114"/>
  <c r="C55" i="114"/>
  <c r="C53" i="114"/>
  <c r="D51" i="114"/>
  <c r="C51" i="114"/>
  <c r="C50" i="114"/>
  <c r="C47" i="114"/>
  <c r="C45" i="114"/>
  <c r="D43" i="114"/>
  <c r="C43" i="114"/>
  <c r="C42" i="114"/>
  <c r="C39" i="114"/>
  <c r="C37" i="114"/>
  <c r="D35" i="114"/>
  <c r="C35" i="114"/>
  <c r="C34" i="114"/>
  <c r="C31" i="114"/>
  <c r="C29" i="114"/>
  <c r="D27" i="114"/>
  <c r="C27" i="114"/>
  <c r="C26" i="114"/>
  <c r="C23" i="114"/>
  <c r="C21" i="114"/>
  <c r="D19" i="114"/>
  <c r="C19" i="114"/>
  <c r="C18" i="114"/>
  <c r="C16" i="114"/>
  <c r="C12" i="114"/>
  <c r="E9" i="113"/>
  <c r="C9" i="113"/>
  <c r="E6" i="113"/>
  <c r="C6" i="113"/>
  <c r="E3" i="113"/>
  <c r="C3" i="113"/>
  <c r="E76" i="113"/>
  <c r="C76" i="113"/>
  <c r="C74" i="113"/>
  <c r="C71" i="113"/>
  <c r="C69" i="113"/>
  <c r="H67" i="113"/>
  <c r="C67" i="113"/>
  <c r="C66" i="113"/>
  <c r="C63" i="113"/>
  <c r="C61" i="113"/>
  <c r="D59" i="113"/>
  <c r="C59" i="113"/>
  <c r="C58" i="113"/>
  <c r="C55" i="113"/>
  <c r="C53" i="113"/>
  <c r="D51" i="113"/>
  <c r="C51" i="113"/>
  <c r="C50" i="113"/>
  <c r="C47" i="113"/>
  <c r="C45" i="113"/>
  <c r="D43" i="113"/>
  <c r="C43" i="113"/>
  <c r="C42" i="113"/>
  <c r="C39" i="113"/>
  <c r="C37" i="113"/>
  <c r="D35" i="113"/>
  <c r="C35" i="113"/>
  <c r="C34" i="113"/>
  <c r="C31" i="113"/>
  <c r="C29" i="113"/>
  <c r="D27" i="113"/>
  <c r="C27" i="113"/>
  <c r="C26" i="113"/>
  <c r="C23" i="113"/>
  <c r="C21" i="113"/>
  <c r="D19" i="113"/>
  <c r="C19" i="113"/>
  <c r="C18" i="113"/>
  <c r="C16" i="113"/>
  <c r="C12" i="113"/>
  <c r="E8" i="113"/>
  <c r="C8" i="113"/>
  <c r="E5" i="113"/>
  <c r="C5" i="113"/>
  <c r="I2" i="113"/>
  <c r="G2" i="113"/>
  <c r="E2" i="113"/>
  <c r="C2" i="113"/>
  <c r="C16" i="66" l="1"/>
  <c r="C12" i="66"/>
  <c r="C16" i="65"/>
  <c r="C12" i="65"/>
  <c r="C16" i="64"/>
  <c r="C12" i="64"/>
  <c r="C16" i="63"/>
  <c r="C12" i="63"/>
  <c r="C16" i="36"/>
  <c r="C12" i="36"/>
  <c r="C16" i="35"/>
  <c r="C12" i="35"/>
  <c r="C16" i="34"/>
  <c r="C12" i="34"/>
  <c r="C21" i="34"/>
  <c r="C19" i="34"/>
  <c r="C18" i="34"/>
  <c r="C21" i="35"/>
  <c r="C19" i="35"/>
  <c r="C18" i="35"/>
  <c r="C21" i="36"/>
  <c r="C19" i="36"/>
  <c r="C18" i="36"/>
  <c r="C21" i="63"/>
  <c r="C19" i="63"/>
  <c r="C18" i="63"/>
  <c r="C21" i="64"/>
  <c r="C19" i="64"/>
  <c r="C18" i="64"/>
  <c r="C21" i="65"/>
  <c r="C19" i="65"/>
  <c r="C18" i="65"/>
  <c r="C21" i="66"/>
  <c r="C19" i="66"/>
  <c r="C18" i="66"/>
  <c r="E37" i="66"/>
  <c r="C37" i="66"/>
  <c r="C35" i="66"/>
  <c r="C32" i="66"/>
  <c r="C30" i="66"/>
  <c r="H28" i="66"/>
  <c r="C28" i="66"/>
  <c r="C27" i="66"/>
  <c r="C24" i="66"/>
  <c r="E37" i="65"/>
  <c r="C37" i="65"/>
  <c r="C35" i="65"/>
  <c r="C32" i="65"/>
  <c r="C30" i="65"/>
  <c r="H28" i="65"/>
  <c r="C28" i="65"/>
  <c r="C27" i="65"/>
  <c r="C24" i="65"/>
  <c r="E37" i="64"/>
  <c r="C37" i="64"/>
  <c r="C35" i="64"/>
  <c r="C32" i="64"/>
  <c r="C30" i="64"/>
  <c r="H28" i="64"/>
  <c r="C28" i="64"/>
  <c r="C27" i="64"/>
  <c r="C24" i="64"/>
  <c r="E37" i="63"/>
  <c r="C37" i="63"/>
  <c r="C35" i="63"/>
  <c r="C32" i="63"/>
  <c r="C30" i="63"/>
  <c r="H28" i="63"/>
  <c r="C28" i="63"/>
  <c r="C27" i="63"/>
  <c r="C24" i="63"/>
  <c r="E37" i="36"/>
  <c r="C37" i="36"/>
  <c r="C35" i="36"/>
  <c r="C32" i="36"/>
  <c r="C30" i="36"/>
  <c r="H28" i="36"/>
  <c r="C28" i="36"/>
  <c r="C27" i="36"/>
  <c r="C24" i="36"/>
  <c r="E37" i="35"/>
  <c r="C37" i="35"/>
  <c r="C35" i="35"/>
  <c r="C32" i="35"/>
  <c r="C30" i="35"/>
  <c r="H28" i="35"/>
  <c r="C28" i="35"/>
  <c r="C27" i="35"/>
  <c r="C24" i="35"/>
  <c r="E37" i="34"/>
  <c r="C37" i="34"/>
  <c r="C35" i="34"/>
  <c r="C32" i="34"/>
  <c r="C30" i="34"/>
  <c r="H28" i="34"/>
  <c r="C28" i="34"/>
  <c r="C27" i="34"/>
  <c r="C24" i="34"/>
  <c r="E37" i="33"/>
  <c r="C37" i="33"/>
  <c r="C35" i="33"/>
  <c r="C32" i="33"/>
  <c r="C30" i="33"/>
  <c r="H28" i="33"/>
  <c r="C28" i="33"/>
  <c r="C27" i="33"/>
  <c r="C24" i="33"/>
  <c r="C21" i="33"/>
  <c r="C19" i="33"/>
  <c r="C18" i="33"/>
  <c r="C16" i="33"/>
  <c r="C12" i="33"/>
  <c r="E37" i="32"/>
  <c r="C37" i="32"/>
  <c r="C35" i="32"/>
  <c r="C32" i="32"/>
  <c r="C30" i="32"/>
  <c r="H28" i="32"/>
  <c r="C28" i="32"/>
  <c r="C27" i="32"/>
  <c r="C24" i="32"/>
  <c r="C21" i="32"/>
  <c r="C19" i="32"/>
  <c r="C18" i="32"/>
  <c r="C16" i="32"/>
  <c r="C12" i="32"/>
  <c r="C12" i="31"/>
  <c r="C19" i="31"/>
  <c r="C18" i="31"/>
  <c r="C16" i="31"/>
  <c r="C24" i="31"/>
  <c r="C21" i="31"/>
  <c r="E37" i="31"/>
  <c r="C37" i="31"/>
  <c r="C35" i="31"/>
  <c r="E37" i="30"/>
  <c r="C37" i="30"/>
  <c r="C35" i="30"/>
  <c r="E37" i="29"/>
  <c r="C37" i="29"/>
  <c r="C35" i="29"/>
  <c r="C32" i="31"/>
  <c r="C30" i="31"/>
  <c r="H28" i="31"/>
  <c r="C28" i="31"/>
  <c r="C27" i="31"/>
  <c r="C32" i="30"/>
  <c r="C30" i="30"/>
  <c r="H28" i="30"/>
  <c r="C28" i="30"/>
  <c r="C27" i="30"/>
  <c r="C24" i="30"/>
  <c r="C21" i="30"/>
  <c r="C19" i="30"/>
  <c r="C18" i="30"/>
  <c r="C16" i="30"/>
  <c r="C12" i="30"/>
  <c r="C32" i="29"/>
  <c r="C30" i="29"/>
  <c r="H28" i="29"/>
  <c r="C28" i="29"/>
  <c r="C27" i="29"/>
  <c r="C24" i="29"/>
  <c r="C21" i="29"/>
  <c r="C19" i="29"/>
  <c r="C18" i="29"/>
  <c r="C16" i="29"/>
  <c r="C12" i="29"/>
  <c r="E8" i="29"/>
  <c r="C8" i="29"/>
  <c r="E5" i="29"/>
  <c r="C5" i="29"/>
  <c r="I2" i="29"/>
  <c r="G2" i="29"/>
  <c r="E2" i="29"/>
  <c r="C2" i="29"/>
  <c r="H28" i="28"/>
  <c r="E37" i="28"/>
  <c r="C37" i="28"/>
  <c r="C35" i="28"/>
  <c r="C32" i="28"/>
  <c r="C30" i="28"/>
  <c r="C28" i="28"/>
  <c r="C27" i="28"/>
  <c r="C24" i="28"/>
  <c r="C21" i="28"/>
  <c r="C19" i="28"/>
  <c r="C18" i="28"/>
  <c r="C16" i="28"/>
  <c r="E8" i="28"/>
  <c r="C8" i="28"/>
  <c r="E5" i="28"/>
  <c r="C5" i="28"/>
  <c r="I2" i="28"/>
  <c r="G2" i="28"/>
  <c r="E2" i="28"/>
  <c r="C2" i="28"/>
  <c r="C12" i="28"/>
  <c r="D3" i="107"/>
  <c r="C3" i="107"/>
  <c r="D3" i="106"/>
  <c r="C3" i="106"/>
  <c r="D3" i="105"/>
  <c r="C3" i="105"/>
  <c r="I7" i="107"/>
  <c r="F7" i="107"/>
  <c r="I6" i="107"/>
  <c r="F6" i="107"/>
  <c r="C6" i="107"/>
  <c r="I7" i="106"/>
  <c r="F7" i="106"/>
  <c r="I6" i="106"/>
  <c r="F6" i="106"/>
  <c r="C6" i="106"/>
  <c r="I7" i="105"/>
  <c r="F7" i="105"/>
  <c r="I6" i="105"/>
  <c r="F6" i="105"/>
  <c r="C6" i="105"/>
  <c r="I7" i="104"/>
  <c r="F7" i="104"/>
  <c r="I6" i="104"/>
  <c r="F6" i="104"/>
  <c r="C6" i="104"/>
  <c r="D3" i="104"/>
  <c r="C3" i="104"/>
  <c r="I7" i="103"/>
  <c r="F7" i="103"/>
  <c r="I6" i="103"/>
  <c r="F6" i="103"/>
  <c r="C6" i="103"/>
  <c r="D3" i="103"/>
  <c r="C3" i="103"/>
  <c r="I7" i="101"/>
  <c r="F7" i="101"/>
  <c r="I6" i="101"/>
  <c r="F6" i="101"/>
  <c r="C6" i="101"/>
  <c r="D3" i="101"/>
  <c r="C3" i="101"/>
  <c r="I7" i="100"/>
  <c r="F7" i="100"/>
  <c r="I6" i="100"/>
  <c r="F6" i="100"/>
  <c r="C6" i="100"/>
  <c r="D3" i="100"/>
  <c r="C3" i="100"/>
  <c r="I7" i="99"/>
  <c r="F7" i="99"/>
  <c r="I6" i="99"/>
  <c r="F6" i="99"/>
  <c r="C6" i="99"/>
  <c r="D3" i="99"/>
  <c r="C3" i="99"/>
  <c r="I7" i="109"/>
  <c r="F7" i="109"/>
  <c r="I6" i="109"/>
  <c r="F6" i="109"/>
  <c r="C6" i="109"/>
  <c r="D3" i="109"/>
  <c r="C3" i="109"/>
  <c r="I7" i="108"/>
  <c r="F7" i="108"/>
  <c r="I6" i="108"/>
  <c r="F6" i="108"/>
  <c r="C6" i="108"/>
  <c r="D3" i="108"/>
  <c r="C3" i="108"/>
  <c r="I7" i="102"/>
  <c r="F7" i="102"/>
  <c r="I6" i="102"/>
  <c r="F6" i="102"/>
  <c r="C6" i="102"/>
  <c r="D3" i="102"/>
  <c r="C3" i="102"/>
  <c r="I7" i="98"/>
  <c r="F7" i="98"/>
  <c r="I6" i="98"/>
  <c r="F6" i="98"/>
  <c r="C6" i="98"/>
  <c r="D3" i="98"/>
  <c r="C3" i="98"/>
  <c r="I7" i="97"/>
  <c r="F7" i="97"/>
  <c r="I6" i="97"/>
  <c r="F6" i="97"/>
  <c r="C6" i="97"/>
  <c r="D3" i="97"/>
  <c r="C3" i="97"/>
  <c r="I7" i="96"/>
  <c r="F7" i="96"/>
  <c r="I6" i="96"/>
  <c r="F6" i="96"/>
  <c r="C6" i="96"/>
  <c r="D3" i="96"/>
  <c r="C3" i="96"/>
  <c r="I7" i="95"/>
  <c r="F7" i="95"/>
  <c r="I6" i="95"/>
  <c r="F6" i="95"/>
  <c r="C6" i="95"/>
  <c r="D3" i="95"/>
  <c r="C3" i="95"/>
  <c r="I7" i="94"/>
  <c r="F7" i="94"/>
  <c r="I6" i="94"/>
  <c r="F6" i="94"/>
  <c r="C6" i="94"/>
  <c r="D3" i="94"/>
  <c r="C3" i="94"/>
  <c r="I7" i="93"/>
  <c r="F7" i="93"/>
  <c r="I6" i="93"/>
  <c r="F6" i="93"/>
  <c r="C6" i="93"/>
  <c r="C3" i="93"/>
  <c r="D3" i="93"/>
  <c r="D3" i="92"/>
  <c r="C3" i="92"/>
  <c r="I7" i="92"/>
  <c r="F7" i="92"/>
  <c r="I6" i="92"/>
  <c r="F6" i="92"/>
  <c r="C6" i="92"/>
  <c r="I7" i="91"/>
  <c r="F7" i="91"/>
  <c r="I6" i="91"/>
  <c r="F6" i="91"/>
  <c r="C6" i="91"/>
  <c r="D3" i="91"/>
  <c r="C3" i="91"/>
  <c r="I7" i="90"/>
  <c r="F7" i="90"/>
  <c r="I6" i="90"/>
  <c r="F6" i="90"/>
  <c r="C6" i="90"/>
  <c r="D3" i="90"/>
  <c r="C3" i="90"/>
  <c r="L72" i="98" l="1"/>
  <c r="L71" i="98"/>
  <c r="L55" i="98"/>
  <c r="L54" i="98"/>
  <c r="L72" i="99"/>
  <c r="L71" i="99"/>
  <c r="L55" i="99"/>
  <c r="L54" i="99"/>
  <c r="L72" i="100"/>
  <c r="L71" i="100"/>
  <c r="L55" i="100"/>
  <c r="L54" i="100"/>
  <c r="L72" i="101"/>
  <c r="L71" i="101"/>
  <c r="L55" i="101"/>
  <c r="L54" i="101"/>
  <c r="L72" i="102"/>
  <c r="L71" i="102"/>
  <c r="L55" i="102"/>
  <c r="L54" i="102"/>
  <c r="L72" i="103"/>
  <c r="L71" i="103"/>
  <c r="L55" i="103"/>
  <c r="L54" i="103"/>
  <c r="L72" i="104"/>
  <c r="L71" i="104"/>
  <c r="L55" i="104"/>
  <c r="L54" i="104"/>
  <c r="L72" i="105"/>
  <c r="L71" i="105"/>
  <c r="L55" i="105"/>
  <c r="L54" i="105"/>
  <c r="L72" i="106"/>
  <c r="L71" i="106"/>
  <c r="L55" i="106"/>
  <c r="L54" i="106"/>
  <c r="L72" i="107"/>
  <c r="L71" i="107"/>
  <c r="L55" i="107"/>
  <c r="L54" i="107"/>
  <c r="L72" i="108"/>
  <c r="L71" i="108"/>
  <c r="L55" i="108"/>
  <c r="L54" i="108"/>
  <c r="L72" i="109"/>
  <c r="L71" i="109"/>
  <c r="L55" i="109"/>
  <c r="L54" i="109"/>
  <c r="L72" i="97"/>
  <c r="L71" i="97"/>
  <c r="L55" i="97"/>
  <c r="L54" i="97"/>
  <c r="L72" i="96"/>
  <c r="L71" i="96"/>
  <c r="L55" i="96"/>
  <c r="L54" i="96"/>
  <c r="L72" i="95"/>
  <c r="L71" i="95"/>
  <c r="L55" i="95"/>
  <c r="L54" i="95"/>
  <c r="L72" i="94"/>
  <c r="L71" i="94"/>
  <c r="L55" i="94"/>
  <c r="L54" i="94"/>
  <c r="L72" i="93"/>
  <c r="L71" i="93"/>
  <c r="L55" i="93"/>
  <c r="L54" i="93"/>
  <c r="L72" i="92"/>
  <c r="L71" i="92"/>
  <c r="L55" i="92"/>
  <c r="L54" i="92"/>
  <c r="L72" i="91"/>
  <c r="L71" i="91"/>
  <c r="L55" i="91"/>
  <c r="L54" i="91"/>
  <c r="L72" i="90"/>
  <c r="L71" i="90"/>
  <c r="L55" i="90"/>
  <c r="L54" i="90"/>
  <c r="L72" i="88"/>
  <c r="L71" i="88"/>
  <c r="L55" i="88"/>
  <c r="L54" i="88"/>
  <c r="W86" i="109" l="1"/>
  <c r="X85" i="109"/>
  <c r="G85" i="109" s="1"/>
  <c r="W85" i="109"/>
  <c r="F85" i="109" s="1"/>
  <c r="X84" i="109"/>
  <c r="G84" i="109" s="1"/>
  <c r="W84" i="109"/>
  <c r="X83" i="109"/>
  <c r="W83" i="109"/>
  <c r="F83" i="109" s="1"/>
  <c r="X82" i="109"/>
  <c r="G82" i="109" s="1"/>
  <c r="W82" i="109"/>
  <c r="X81" i="109"/>
  <c r="W81" i="109"/>
  <c r="X80" i="109"/>
  <c r="G80" i="109" s="1"/>
  <c r="W80" i="109"/>
  <c r="X79" i="109"/>
  <c r="G79" i="109" s="1"/>
  <c r="W79" i="109"/>
  <c r="F79" i="109" s="1"/>
  <c r="X78" i="109"/>
  <c r="G78" i="109" s="1"/>
  <c r="W78" i="109"/>
  <c r="X77" i="109"/>
  <c r="G77" i="109" s="1"/>
  <c r="W77" i="109"/>
  <c r="F77" i="109" s="1"/>
  <c r="X76" i="109"/>
  <c r="G76" i="109" s="1"/>
  <c r="W76" i="109"/>
  <c r="X75" i="109"/>
  <c r="W75" i="109"/>
  <c r="F75" i="109" s="1"/>
  <c r="X74" i="109"/>
  <c r="G74" i="109" s="1"/>
  <c r="W74" i="109"/>
  <c r="X73" i="109"/>
  <c r="W73" i="109"/>
  <c r="X68" i="109"/>
  <c r="G68" i="109" s="1"/>
  <c r="W68" i="109"/>
  <c r="X67" i="109"/>
  <c r="G67" i="109" s="1"/>
  <c r="W67" i="109"/>
  <c r="F67" i="109" s="1"/>
  <c r="X66" i="109"/>
  <c r="G66" i="109" s="1"/>
  <c r="W66" i="109"/>
  <c r="X65" i="109"/>
  <c r="W65" i="109"/>
  <c r="F65" i="109" s="1"/>
  <c r="X64" i="109"/>
  <c r="G64" i="109" s="1"/>
  <c r="W64" i="109"/>
  <c r="X63" i="109"/>
  <c r="W63" i="109"/>
  <c r="X62" i="109"/>
  <c r="G62" i="109" s="1"/>
  <c r="W62" i="109"/>
  <c r="X61" i="109"/>
  <c r="G61" i="109" s="1"/>
  <c r="W61" i="109"/>
  <c r="F61" i="109" s="1"/>
  <c r="X60" i="109"/>
  <c r="G60" i="109" s="1"/>
  <c r="W60" i="109"/>
  <c r="X59" i="109"/>
  <c r="G59" i="109" s="1"/>
  <c r="W59" i="109"/>
  <c r="F59" i="109" s="1"/>
  <c r="X58" i="109"/>
  <c r="G58" i="109" s="1"/>
  <c r="W58" i="109"/>
  <c r="X57" i="109"/>
  <c r="W57" i="109"/>
  <c r="F57" i="109" s="1"/>
  <c r="X56" i="109"/>
  <c r="G56" i="109" s="1"/>
  <c r="W56" i="109"/>
  <c r="W86" i="108"/>
  <c r="X85" i="108"/>
  <c r="W85" i="108"/>
  <c r="F85" i="108" s="1"/>
  <c r="X84" i="108"/>
  <c r="G84" i="108" s="1"/>
  <c r="W84" i="108"/>
  <c r="X83" i="108"/>
  <c r="G83" i="108" s="1"/>
  <c r="W83" i="108"/>
  <c r="F83" i="108" s="1"/>
  <c r="X82" i="108"/>
  <c r="G82" i="108" s="1"/>
  <c r="W82" i="108"/>
  <c r="F82" i="108" s="1"/>
  <c r="X81" i="108"/>
  <c r="W81" i="108"/>
  <c r="F81" i="108" s="1"/>
  <c r="X80" i="108"/>
  <c r="G80" i="108" s="1"/>
  <c r="W80" i="108"/>
  <c r="X79" i="108"/>
  <c r="G79" i="108" s="1"/>
  <c r="W79" i="108"/>
  <c r="F79" i="108" s="1"/>
  <c r="X78" i="108"/>
  <c r="G78" i="108" s="1"/>
  <c r="W78" i="108"/>
  <c r="F78" i="108" s="1"/>
  <c r="X77" i="108"/>
  <c r="W77" i="108"/>
  <c r="F77" i="108" s="1"/>
  <c r="X76" i="108"/>
  <c r="G76" i="108" s="1"/>
  <c r="W76" i="108"/>
  <c r="X75" i="108"/>
  <c r="G75" i="108" s="1"/>
  <c r="W75" i="108"/>
  <c r="F75" i="108" s="1"/>
  <c r="X74" i="108"/>
  <c r="G74" i="108" s="1"/>
  <c r="W74" i="108"/>
  <c r="F74" i="108" s="1"/>
  <c r="X73" i="108"/>
  <c r="G73" i="108" s="1"/>
  <c r="W73" i="108"/>
  <c r="F73" i="108" s="1"/>
  <c r="X68" i="108"/>
  <c r="G68" i="108" s="1"/>
  <c r="W68" i="108"/>
  <c r="F68" i="108" s="1"/>
  <c r="X67" i="108"/>
  <c r="W67" i="108"/>
  <c r="F67" i="108" s="1"/>
  <c r="X66" i="108"/>
  <c r="G66" i="108" s="1"/>
  <c r="W66" i="108"/>
  <c r="X65" i="108"/>
  <c r="G65" i="108" s="1"/>
  <c r="W65" i="108"/>
  <c r="F65" i="108" s="1"/>
  <c r="X64" i="108"/>
  <c r="G64" i="108" s="1"/>
  <c r="W64" i="108"/>
  <c r="F64" i="108" s="1"/>
  <c r="X63" i="108"/>
  <c r="G63" i="108" s="1"/>
  <c r="W63" i="108"/>
  <c r="F63" i="108" s="1"/>
  <c r="X62" i="108"/>
  <c r="G62" i="108" s="1"/>
  <c r="W62" i="108"/>
  <c r="F62" i="108" s="1"/>
  <c r="X61" i="108"/>
  <c r="G61" i="108" s="1"/>
  <c r="W61" i="108"/>
  <c r="F61" i="108" s="1"/>
  <c r="X60" i="108"/>
  <c r="G60" i="108" s="1"/>
  <c r="W60" i="108"/>
  <c r="X59" i="108"/>
  <c r="G59" i="108" s="1"/>
  <c r="W59" i="108"/>
  <c r="F59" i="108" s="1"/>
  <c r="X58" i="108"/>
  <c r="G58" i="108" s="1"/>
  <c r="W58" i="108"/>
  <c r="F58" i="108" s="1"/>
  <c r="X57" i="108"/>
  <c r="W57" i="108"/>
  <c r="F57" i="108" s="1"/>
  <c r="X56" i="108"/>
  <c r="G56" i="108" s="1"/>
  <c r="W56" i="108"/>
  <c r="W86" i="107"/>
  <c r="X85" i="107"/>
  <c r="G85" i="107" s="1"/>
  <c r="W85" i="107"/>
  <c r="X84" i="107"/>
  <c r="G84" i="107" s="1"/>
  <c r="W84" i="107"/>
  <c r="F84" i="107" s="1"/>
  <c r="X83" i="107"/>
  <c r="G83" i="107" s="1"/>
  <c r="W83" i="107"/>
  <c r="X82" i="107"/>
  <c r="G82" i="107" s="1"/>
  <c r="W82" i="107"/>
  <c r="F82" i="107" s="1"/>
  <c r="X81" i="107"/>
  <c r="G81" i="107" s="1"/>
  <c r="W81" i="107"/>
  <c r="X80" i="107"/>
  <c r="G80" i="107" s="1"/>
  <c r="W80" i="107"/>
  <c r="F80" i="107" s="1"/>
  <c r="X79" i="107"/>
  <c r="G79" i="107" s="1"/>
  <c r="W79" i="107"/>
  <c r="X78" i="107"/>
  <c r="G78" i="107" s="1"/>
  <c r="W78" i="107"/>
  <c r="F78" i="107" s="1"/>
  <c r="X77" i="107"/>
  <c r="G77" i="107" s="1"/>
  <c r="W77" i="107"/>
  <c r="X76" i="107"/>
  <c r="G76" i="107" s="1"/>
  <c r="W76" i="107"/>
  <c r="F76" i="107" s="1"/>
  <c r="X75" i="107"/>
  <c r="G75" i="107" s="1"/>
  <c r="W75" i="107"/>
  <c r="X74" i="107"/>
  <c r="G74" i="107" s="1"/>
  <c r="W74" i="107"/>
  <c r="F74" i="107" s="1"/>
  <c r="X73" i="107"/>
  <c r="G73" i="107" s="1"/>
  <c r="W73" i="107"/>
  <c r="F73" i="107" s="1"/>
  <c r="X68" i="107"/>
  <c r="G68" i="107" s="1"/>
  <c r="W68" i="107"/>
  <c r="F68" i="107" s="1"/>
  <c r="X67" i="107"/>
  <c r="G67" i="107" s="1"/>
  <c r="W67" i="107"/>
  <c r="X66" i="107"/>
  <c r="G66" i="107" s="1"/>
  <c r="W66" i="107"/>
  <c r="F66" i="107" s="1"/>
  <c r="X65" i="107"/>
  <c r="G65" i="107" s="1"/>
  <c r="W65" i="107"/>
  <c r="X64" i="107"/>
  <c r="G64" i="107" s="1"/>
  <c r="W64" i="107"/>
  <c r="F64" i="107" s="1"/>
  <c r="X63" i="107"/>
  <c r="G63" i="107" s="1"/>
  <c r="W63" i="107"/>
  <c r="X62" i="107"/>
  <c r="G62" i="107" s="1"/>
  <c r="W62" i="107"/>
  <c r="F62" i="107" s="1"/>
  <c r="X61" i="107"/>
  <c r="G61" i="107" s="1"/>
  <c r="W61" i="107"/>
  <c r="X60" i="107"/>
  <c r="G60" i="107" s="1"/>
  <c r="W60" i="107"/>
  <c r="F60" i="107" s="1"/>
  <c r="X59" i="107"/>
  <c r="G59" i="107" s="1"/>
  <c r="W59" i="107"/>
  <c r="X58" i="107"/>
  <c r="G58" i="107" s="1"/>
  <c r="W58" i="107"/>
  <c r="F58" i="107" s="1"/>
  <c r="X57" i="107"/>
  <c r="G57" i="107" s="1"/>
  <c r="W57" i="107"/>
  <c r="F57" i="107" s="1"/>
  <c r="X56" i="107"/>
  <c r="G56" i="107" s="1"/>
  <c r="W56" i="107"/>
  <c r="F56" i="107" s="1"/>
  <c r="D85" i="109"/>
  <c r="C85" i="109"/>
  <c r="F84" i="109"/>
  <c r="D84" i="109"/>
  <c r="C84" i="109"/>
  <c r="G83" i="109"/>
  <c r="D83" i="109"/>
  <c r="C83" i="109"/>
  <c r="F82" i="109"/>
  <c r="D82" i="109"/>
  <c r="C82" i="109"/>
  <c r="G81" i="109"/>
  <c r="F81" i="109"/>
  <c r="D81" i="109"/>
  <c r="C81" i="109"/>
  <c r="F80" i="109"/>
  <c r="D80" i="109"/>
  <c r="C80" i="109"/>
  <c r="D79" i="109"/>
  <c r="C79" i="109"/>
  <c r="F78" i="109"/>
  <c r="D78" i="109"/>
  <c r="C78" i="109"/>
  <c r="D77" i="109"/>
  <c r="C77" i="109"/>
  <c r="F76" i="109"/>
  <c r="D76" i="109"/>
  <c r="C76" i="109"/>
  <c r="G75" i="109"/>
  <c r="D75" i="109"/>
  <c r="C75" i="109"/>
  <c r="F74" i="109"/>
  <c r="D74" i="109"/>
  <c r="C74" i="109"/>
  <c r="G73" i="109"/>
  <c r="F73" i="109"/>
  <c r="D73" i="109"/>
  <c r="C73" i="109"/>
  <c r="S72" i="109"/>
  <c r="R72" i="109"/>
  <c r="P72" i="109"/>
  <c r="O72" i="109"/>
  <c r="M72" i="109"/>
  <c r="J72" i="109"/>
  <c r="I72" i="109"/>
  <c r="G72" i="109"/>
  <c r="F72" i="109"/>
  <c r="R71" i="109"/>
  <c r="O71" i="109"/>
  <c r="I71" i="109"/>
  <c r="F71" i="109"/>
  <c r="I70" i="109"/>
  <c r="F70" i="109"/>
  <c r="L70" i="109" s="1"/>
  <c r="F68" i="109"/>
  <c r="D68" i="109"/>
  <c r="C68" i="109"/>
  <c r="D67" i="109"/>
  <c r="C67" i="109"/>
  <c r="F66" i="109"/>
  <c r="D66" i="109"/>
  <c r="C66" i="109"/>
  <c r="G65" i="109"/>
  <c r="D65" i="109"/>
  <c r="C65" i="109"/>
  <c r="F64" i="109"/>
  <c r="D64" i="109"/>
  <c r="C64" i="109"/>
  <c r="G63" i="109"/>
  <c r="F63" i="109"/>
  <c r="D63" i="109"/>
  <c r="C63" i="109"/>
  <c r="F62" i="109"/>
  <c r="D62" i="109"/>
  <c r="C62" i="109"/>
  <c r="D61" i="109"/>
  <c r="C61" i="109"/>
  <c r="F60" i="109"/>
  <c r="D60" i="109"/>
  <c r="C60" i="109"/>
  <c r="D59" i="109"/>
  <c r="C59" i="109"/>
  <c r="F58" i="109"/>
  <c r="D58" i="109"/>
  <c r="C58" i="109"/>
  <c r="G57" i="109"/>
  <c r="D57" i="109"/>
  <c r="C57" i="109"/>
  <c r="F56" i="109"/>
  <c r="D56" i="109"/>
  <c r="C56" i="109"/>
  <c r="S55" i="109"/>
  <c r="R55" i="109"/>
  <c r="P55" i="109"/>
  <c r="O55" i="109"/>
  <c r="M55" i="109"/>
  <c r="J55" i="109"/>
  <c r="I55" i="109"/>
  <c r="G55" i="109"/>
  <c r="F55" i="109"/>
  <c r="C55" i="109"/>
  <c r="R54" i="109"/>
  <c r="O54" i="109"/>
  <c r="I54" i="109"/>
  <c r="F54" i="109"/>
  <c r="I53" i="109"/>
  <c r="F53" i="109"/>
  <c r="L53" i="109" s="1"/>
  <c r="D48" i="109"/>
  <c r="C48" i="109"/>
  <c r="D47" i="109"/>
  <c r="C47" i="109"/>
  <c r="D46" i="109"/>
  <c r="C46" i="109"/>
  <c r="D45" i="109"/>
  <c r="C45" i="109"/>
  <c r="D44" i="109"/>
  <c r="C44" i="109"/>
  <c r="D43" i="109"/>
  <c r="C43" i="109"/>
  <c r="D42" i="109"/>
  <c r="C42" i="109"/>
  <c r="D41" i="109"/>
  <c r="C41" i="109"/>
  <c r="D40" i="109"/>
  <c r="C40" i="109"/>
  <c r="D39" i="109"/>
  <c r="C39" i="109"/>
  <c r="D38" i="109"/>
  <c r="C38" i="109"/>
  <c r="D37" i="109"/>
  <c r="C37" i="109"/>
  <c r="D36" i="109"/>
  <c r="C36" i="109"/>
  <c r="S35" i="109"/>
  <c r="R35" i="109"/>
  <c r="P35" i="109"/>
  <c r="O35" i="109"/>
  <c r="M35" i="109"/>
  <c r="L35" i="109"/>
  <c r="J35" i="109"/>
  <c r="I35" i="109"/>
  <c r="G35" i="109"/>
  <c r="X72" i="109" s="1"/>
  <c r="F35" i="109"/>
  <c r="W72" i="109" s="1"/>
  <c r="R34" i="109"/>
  <c r="O34" i="109"/>
  <c r="L34" i="109"/>
  <c r="I34" i="109"/>
  <c r="F34" i="109"/>
  <c r="W71" i="109" s="1"/>
  <c r="I33" i="109"/>
  <c r="F33" i="109"/>
  <c r="W70" i="109" s="1"/>
  <c r="D31" i="109"/>
  <c r="C31" i="109"/>
  <c r="D30" i="109"/>
  <c r="C30" i="109"/>
  <c r="D29" i="109"/>
  <c r="C29" i="109"/>
  <c r="D28" i="109"/>
  <c r="C28" i="109"/>
  <c r="D27" i="109"/>
  <c r="C27" i="109"/>
  <c r="D26" i="109"/>
  <c r="C26" i="109"/>
  <c r="D25" i="109"/>
  <c r="C25" i="109"/>
  <c r="D24" i="109"/>
  <c r="C24" i="109"/>
  <c r="D23" i="109"/>
  <c r="C23" i="109"/>
  <c r="D22" i="109"/>
  <c r="C22" i="109"/>
  <c r="D21" i="109"/>
  <c r="C21" i="109"/>
  <c r="D20" i="109"/>
  <c r="C20" i="109"/>
  <c r="D19" i="109"/>
  <c r="C19" i="109"/>
  <c r="S18" i="109"/>
  <c r="R18" i="109"/>
  <c r="P18" i="109"/>
  <c r="O18" i="109"/>
  <c r="M18" i="109"/>
  <c r="L18" i="109"/>
  <c r="J18" i="109"/>
  <c r="I18" i="109"/>
  <c r="G18" i="109"/>
  <c r="X55" i="109" s="1"/>
  <c r="F18" i="109"/>
  <c r="W55" i="109" s="1"/>
  <c r="C18" i="109"/>
  <c r="R17" i="109"/>
  <c r="O17" i="109"/>
  <c r="L17" i="109"/>
  <c r="I17" i="109"/>
  <c r="F17" i="109"/>
  <c r="W54" i="109" s="1"/>
  <c r="I16" i="109"/>
  <c r="F16" i="109"/>
  <c r="W53" i="109" s="1"/>
  <c r="H13" i="109"/>
  <c r="E13" i="109"/>
  <c r="H12" i="109"/>
  <c r="E12" i="109"/>
  <c r="H11" i="109"/>
  <c r="E11" i="109"/>
  <c r="H10" i="109"/>
  <c r="E10" i="109"/>
  <c r="F9" i="109"/>
  <c r="H7" i="109"/>
  <c r="E7" i="109"/>
  <c r="O13" i="109"/>
  <c r="H6" i="109"/>
  <c r="E6" i="109"/>
  <c r="M13" i="109"/>
  <c r="F5" i="109"/>
  <c r="C5" i="109"/>
  <c r="C1" i="109"/>
  <c r="G85" i="108"/>
  <c r="D85" i="108"/>
  <c r="C85" i="108"/>
  <c r="F84" i="108"/>
  <c r="D84" i="108"/>
  <c r="C84" i="108"/>
  <c r="D83" i="108"/>
  <c r="C83" i="108"/>
  <c r="D82" i="108"/>
  <c r="C82" i="108"/>
  <c r="G81" i="108"/>
  <c r="D81" i="108"/>
  <c r="C81" i="108"/>
  <c r="F80" i="108"/>
  <c r="D80" i="108"/>
  <c r="C80" i="108"/>
  <c r="D79" i="108"/>
  <c r="C79" i="108"/>
  <c r="D78" i="108"/>
  <c r="C78" i="108"/>
  <c r="G77" i="108"/>
  <c r="D77" i="108"/>
  <c r="C77" i="108"/>
  <c r="F76" i="108"/>
  <c r="D76" i="108"/>
  <c r="C76" i="108"/>
  <c r="D75" i="108"/>
  <c r="C75" i="108"/>
  <c r="D74" i="108"/>
  <c r="C74" i="108"/>
  <c r="D73" i="108"/>
  <c r="C73" i="108"/>
  <c r="S72" i="108"/>
  <c r="R72" i="108"/>
  <c r="P72" i="108"/>
  <c r="O72" i="108"/>
  <c r="M72" i="108"/>
  <c r="J72" i="108"/>
  <c r="I72" i="108"/>
  <c r="G72" i="108"/>
  <c r="F72" i="108"/>
  <c r="R71" i="108"/>
  <c r="O71" i="108"/>
  <c r="I71" i="108"/>
  <c r="F71" i="108"/>
  <c r="I70" i="108"/>
  <c r="F70" i="108"/>
  <c r="L70" i="108" s="1"/>
  <c r="D68" i="108"/>
  <c r="C68" i="108"/>
  <c r="G67" i="108"/>
  <c r="D67" i="108"/>
  <c r="C67" i="108"/>
  <c r="F66" i="108"/>
  <c r="D66" i="108"/>
  <c r="C66" i="108"/>
  <c r="D65" i="108"/>
  <c r="C65" i="108"/>
  <c r="D64" i="108"/>
  <c r="C64" i="108"/>
  <c r="D63" i="108"/>
  <c r="C63" i="108"/>
  <c r="D62" i="108"/>
  <c r="C62" i="108"/>
  <c r="D61" i="108"/>
  <c r="C61" i="108"/>
  <c r="F60" i="108"/>
  <c r="D60" i="108"/>
  <c r="C60" i="108"/>
  <c r="D59" i="108"/>
  <c r="C59" i="108"/>
  <c r="D58" i="108"/>
  <c r="C58" i="108"/>
  <c r="G57" i="108"/>
  <c r="D57" i="108"/>
  <c r="C57" i="108"/>
  <c r="F56" i="108"/>
  <c r="D56" i="108"/>
  <c r="C56" i="108"/>
  <c r="S55" i="108"/>
  <c r="R55" i="108"/>
  <c r="P55" i="108"/>
  <c r="O55" i="108"/>
  <c r="M55" i="108"/>
  <c r="J55" i="108"/>
  <c r="I55" i="108"/>
  <c r="G55" i="108"/>
  <c r="F55" i="108"/>
  <c r="C55" i="108"/>
  <c r="R54" i="108"/>
  <c r="O54" i="108"/>
  <c r="I54" i="108"/>
  <c r="F54" i="108"/>
  <c r="I53" i="108"/>
  <c r="F53" i="108"/>
  <c r="L53" i="108" s="1"/>
  <c r="D48" i="108"/>
  <c r="C48" i="108"/>
  <c r="D47" i="108"/>
  <c r="C47" i="108"/>
  <c r="D46" i="108"/>
  <c r="C46" i="108"/>
  <c r="D45" i="108"/>
  <c r="C45" i="108"/>
  <c r="D44" i="108"/>
  <c r="C44" i="108"/>
  <c r="D43" i="108"/>
  <c r="C43" i="108"/>
  <c r="D42" i="108"/>
  <c r="C42" i="108"/>
  <c r="D41" i="108"/>
  <c r="C41" i="108"/>
  <c r="D40" i="108"/>
  <c r="C40" i="108"/>
  <c r="D39" i="108"/>
  <c r="C39" i="108"/>
  <c r="D38" i="108"/>
  <c r="C38" i="108"/>
  <c r="D37" i="108"/>
  <c r="C37" i="108"/>
  <c r="D36" i="108"/>
  <c r="C36" i="108"/>
  <c r="S35" i="108"/>
  <c r="R35" i="108"/>
  <c r="P35" i="108"/>
  <c r="O35" i="108"/>
  <c r="M35" i="108"/>
  <c r="L35" i="108"/>
  <c r="J35" i="108"/>
  <c r="I35" i="108"/>
  <c r="G35" i="108"/>
  <c r="X72" i="108" s="1"/>
  <c r="F35" i="108"/>
  <c r="W72" i="108" s="1"/>
  <c r="R34" i="108"/>
  <c r="O34" i="108"/>
  <c r="L34" i="108"/>
  <c r="I34" i="108"/>
  <c r="F34" i="108"/>
  <c r="W71" i="108" s="1"/>
  <c r="I33" i="108"/>
  <c r="F33" i="108"/>
  <c r="W70" i="108" s="1"/>
  <c r="D31" i="108"/>
  <c r="C31" i="108"/>
  <c r="D30" i="108"/>
  <c r="C30" i="108"/>
  <c r="D29" i="108"/>
  <c r="C29" i="108"/>
  <c r="D28" i="108"/>
  <c r="C28" i="108"/>
  <c r="D27" i="108"/>
  <c r="C27" i="108"/>
  <c r="D26" i="108"/>
  <c r="C26" i="108"/>
  <c r="D25" i="108"/>
  <c r="C25" i="108"/>
  <c r="D24" i="108"/>
  <c r="C24" i="108"/>
  <c r="D23" i="108"/>
  <c r="C23" i="108"/>
  <c r="D22" i="108"/>
  <c r="C22" i="108"/>
  <c r="D21" i="108"/>
  <c r="C21" i="108"/>
  <c r="D20" i="108"/>
  <c r="C20" i="108"/>
  <c r="D19" i="108"/>
  <c r="C19" i="108"/>
  <c r="S18" i="108"/>
  <c r="R18" i="108"/>
  <c r="P18" i="108"/>
  <c r="O18" i="108"/>
  <c r="M18" i="108"/>
  <c r="L18" i="108"/>
  <c r="J18" i="108"/>
  <c r="I18" i="108"/>
  <c r="G18" i="108"/>
  <c r="X55" i="108" s="1"/>
  <c r="F18" i="108"/>
  <c r="W55" i="108" s="1"/>
  <c r="C18" i="108"/>
  <c r="R17" i="108"/>
  <c r="O17" i="108"/>
  <c r="L17" i="108"/>
  <c r="I17" i="108"/>
  <c r="F17" i="108"/>
  <c r="W54" i="108" s="1"/>
  <c r="I16" i="108"/>
  <c r="F16" i="108"/>
  <c r="W53" i="108" s="1"/>
  <c r="H13" i="108"/>
  <c r="E13" i="108"/>
  <c r="H12" i="108"/>
  <c r="E12" i="108"/>
  <c r="H11" i="108"/>
  <c r="E11" i="108"/>
  <c r="H10" i="108"/>
  <c r="E10" i="108"/>
  <c r="F9" i="108"/>
  <c r="H7" i="108"/>
  <c r="E7" i="108"/>
  <c r="O13" i="108"/>
  <c r="H6" i="108"/>
  <c r="E6" i="108"/>
  <c r="M13" i="108"/>
  <c r="F5" i="108"/>
  <c r="C5" i="108"/>
  <c r="C1" i="108"/>
  <c r="W86" i="106"/>
  <c r="X85" i="106"/>
  <c r="G85" i="106" s="1"/>
  <c r="W85" i="106"/>
  <c r="F85" i="106" s="1"/>
  <c r="X84" i="106"/>
  <c r="G84" i="106" s="1"/>
  <c r="W84" i="106"/>
  <c r="F84" i="106" s="1"/>
  <c r="X83" i="106"/>
  <c r="G83" i="106" s="1"/>
  <c r="W83" i="106"/>
  <c r="F83" i="106" s="1"/>
  <c r="X82" i="106"/>
  <c r="G82" i="106" s="1"/>
  <c r="W82" i="106"/>
  <c r="X81" i="106"/>
  <c r="G81" i="106" s="1"/>
  <c r="W81" i="106"/>
  <c r="F81" i="106" s="1"/>
  <c r="X80" i="106"/>
  <c r="G80" i="106" s="1"/>
  <c r="W80" i="106"/>
  <c r="X79" i="106"/>
  <c r="G79" i="106" s="1"/>
  <c r="W79" i="106"/>
  <c r="F79" i="106" s="1"/>
  <c r="X78" i="106"/>
  <c r="G78" i="106" s="1"/>
  <c r="W78" i="106"/>
  <c r="X77" i="106"/>
  <c r="G77" i="106" s="1"/>
  <c r="W77" i="106"/>
  <c r="F77" i="106" s="1"/>
  <c r="X76" i="106"/>
  <c r="G76" i="106" s="1"/>
  <c r="W76" i="106"/>
  <c r="F76" i="106" s="1"/>
  <c r="X75" i="106"/>
  <c r="G75" i="106" s="1"/>
  <c r="W75" i="106"/>
  <c r="F75" i="106" s="1"/>
  <c r="X74" i="106"/>
  <c r="G74" i="106" s="1"/>
  <c r="W74" i="106"/>
  <c r="X73" i="106"/>
  <c r="G73" i="106" s="1"/>
  <c r="W73" i="106"/>
  <c r="F73" i="106" s="1"/>
  <c r="X68" i="106"/>
  <c r="G68" i="106" s="1"/>
  <c r="W68" i="106"/>
  <c r="X67" i="106"/>
  <c r="G67" i="106" s="1"/>
  <c r="W67" i="106"/>
  <c r="F67" i="106" s="1"/>
  <c r="X66" i="106"/>
  <c r="G66" i="106" s="1"/>
  <c r="W66" i="106"/>
  <c r="X65" i="106"/>
  <c r="G65" i="106" s="1"/>
  <c r="W65" i="106"/>
  <c r="F65" i="106" s="1"/>
  <c r="X64" i="106"/>
  <c r="G64" i="106" s="1"/>
  <c r="W64" i="106"/>
  <c r="X63" i="106"/>
  <c r="G63" i="106" s="1"/>
  <c r="W63" i="106"/>
  <c r="F63" i="106" s="1"/>
  <c r="X62" i="106"/>
  <c r="G62" i="106" s="1"/>
  <c r="W62" i="106"/>
  <c r="F62" i="106" s="1"/>
  <c r="X61" i="106"/>
  <c r="G61" i="106" s="1"/>
  <c r="W61" i="106"/>
  <c r="F61" i="106" s="1"/>
  <c r="X60" i="106"/>
  <c r="G60" i="106" s="1"/>
  <c r="W60" i="106"/>
  <c r="X59" i="106"/>
  <c r="G59" i="106" s="1"/>
  <c r="W59" i="106"/>
  <c r="F59" i="106" s="1"/>
  <c r="X58" i="106"/>
  <c r="G58" i="106" s="1"/>
  <c r="W58" i="106"/>
  <c r="X57" i="106"/>
  <c r="G57" i="106" s="1"/>
  <c r="W57" i="106"/>
  <c r="F57" i="106" s="1"/>
  <c r="X56" i="106"/>
  <c r="G56" i="106" s="1"/>
  <c r="W56" i="106"/>
  <c r="W86" i="105"/>
  <c r="X85" i="105"/>
  <c r="G85" i="105" s="1"/>
  <c r="W85" i="105"/>
  <c r="F85" i="105" s="1"/>
  <c r="X84" i="105"/>
  <c r="G84" i="105" s="1"/>
  <c r="W84" i="105"/>
  <c r="F84" i="105" s="1"/>
  <c r="X83" i="105"/>
  <c r="G83" i="105" s="1"/>
  <c r="W83" i="105"/>
  <c r="F83" i="105" s="1"/>
  <c r="X82" i="105"/>
  <c r="G82" i="105" s="1"/>
  <c r="W82" i="105"/>
  <c r="F82" i="105" s="1"/>
  <c r="X81" i="105"/>
  <c r="G81" i="105" s="1"/>
  <c r="W81" i="105"/>
  <c r="X80" i="105"/>
  <c r="G80" i="105" s="1"/>
  <c r="W80" i="105"/>
  <c r="F80" i="105" s="1"/>
  <c r="X79" i="105"/>
  <c r="W79" i="105"/>
  <c r="F79" i="105" s="1"/>
  <c r="X78" i="105"/>
  <c r="G78" i="105" s="1"/>
  <c r="W78" i="105"/>
  <c r="F78" i="105" s="1"/>
  <c r="X77" i="105"/>
  <c r="G77" i="105" s="1"/>
  <c r="W77" i="105"/>
  <c r="F77" i="105" s="1"/>
  <c r="X76" i="105"/>
  <c r="G76" i="105" s="1"/>
  <c r="W76" i="105"/>
  <c r="F76" i="105" s="1"/>
  <c r="X75" i="105"/>
  <c r="G75" i="105" s="1"/>
  <c r="W75" i="105"/>
  <c r="X74" i="105"/>
  <c r="G74" i="105" s="1"/>
  <c r="W74" i="105"/>
  <c r="F74" i="105" s="1"/>
  <c r="X73" i="105"/>
  <c r="G73" i="105" s="1"/>
  <c r="W73" i="105"/>
  <c r="F73" i="105" s="1"/>
  <c r="X68" i="105"/>
  <c r="G68" i="105" s="1"/>
  <c r="W68" i="105"/>
  <c r="F68" i="105" s="1"/>
  <c r="X67" i="105"/>
  <c r="G67" i="105" s="1"/>
  <c r="W67" i="105"/>
  <c r="F67" i="105" s="1"/>
  <c r="X66" i="105"/>
  <c r="G66" i="105" s="1"/>
  <c r="W66" i="105"/>
  <c r="F66" i="105" s="1"/>
  <c r="X65" i="105"/>
  <c r="G65" i="105" s="1"/>
  <c r="W65" i="105"/>
  <c r="X64" i="105"/>
  <c r="G64" i="105" s="1"/>
  <c r="W64" i="105"/>
  <c r="F64" i="105" s="1"/>
  <c r="X63" i="105"/>
  <c r="G63" i="105" s="1"/>
  <c r="W63" i="105"/>
  <c r="F63" i="105" s="1"/>
  <c r="X62" i="105"/>
  <c r="W62" i="105"/>
  <c r="F62" i="105" s="1"/>
  <c r="X61" i="105"/>
  <c r="G61" i="105" s="1"/>
  <c r="W61" i="105"/>
  <c r="F61" i="105" s="1"/>
  <c r="X60" i="105"/>
  <c r="G60" i="105" s="1"/>
  <c r="W60" i="105"/>
  <c r="F60" i="105" s="1"/>
  <c r="X59" i="105"/>
  <c r="G59" i="105" s="1"/>
  <c r="W59" i="105"/>
  <c r="X58" i="105"/>
  <c r="G58" i="105" s="1"/>
  <c r="W58" i="105"/>
  <c r="F58" i="105" s="1"/>
  <c r="X57" i="105"/>
  <c r="G57" i="105" s="1"/>
  <c r="W57" i="105"/>
  <c r="F57" i="105" s="1"/>
  <c r="X56" i="105"/>
  <c r="G56" i="105" s="1"/>
  <c r="W56" i="105"/>
  <c r="F56" i="105" s="1"/>
  <c r="W86" i="104"/>
  <c r="X85" i="104"/>
  <c r="W85" i="104"/>
  <c r="X84" i="104"/>
  <c r="G84" i="104" s="1"/>
  <c r="W84" i="104"/>
  <c r="F84" i="104" s="1"/>
  <c r="X83" i="104"/>
  <c r="G83" i="104" s="1"/>
  <c r="W83" i="104"/>
  <c r="X82" i="104"/>
  <c r="G82" i="104" s="1"/>
  <c r="W82" i="104"/>
  <c r="F82" i="104" s="1"/>
  <c r="X81" i="104"/>
  <c r="W81" i="104"/>
  <c r="X80" i="104"/>
  <c r="G80" i="104" s="1"/>
  <c r="W80" i="104"/>
  <c r="F80" i="104" s="1"/>
  <c r="X79" i="104"/>
  <c r="G79" i="104" s="1"/>
  <c r="W79" i="104"/>
  <c r="X78" i="104"/>
  <c r="G78" i="104" s="1"/>
  <c r="W78" i="104"/>
  <c r="F78" i="104" s="1"/>
  <c r="X77" i="104"/>
  <c r="W77" i="104"/>
  <c r="F77" i="104" s="1"/>
  <c r="X76" i="104"/>
  <c r="G76" i="104" s="1"/>
  <c r="W76" i="104"/>
  <c r="F76" i="104" s="1"/>
  <c r="X75" i="104"/>
  <c r="G75" i="104" s="1"/>
  <c r="W75" i="104"/>
  <c r="X74" i="104"/>
  <c r="G74" i="104" s="1"/>
  <c r="W74" i="104"/>
  <c r="F74" i="104" s="1"/>
  <c r="X73" i="104"/>
  <c r="G73" i="104" s="1"/>
  <c r="W73" i="104"/>
  <c r="X68" i="104"/>
  <c r="G68" i="104" s="1"/>
  <c r="W68" i="104"/>
  <c r="F68" i="104" s="1"/>
  <c r="X67" i="104"/>
  <c r="G67" i="104" s="1"/>
  <c r="W67" i="104"/>
  <c r="X66" i="104"/>
  <c r="G66" i="104" s="1"/>
  <c r="W66" i="104"/>
  <c r="F66" i="104" s="1"/>
  <c r="X65" i="104"/>
  <c r="W65" i="104"/>
  <c r="F65" i="104" s="1"/>
  <c r="X64" i="104"/>
  <c r="G64" i="104" s="1"/>
  <c r="W64" i="104"/>
  <c r="F64" i="104" s="1"/>
  <c r="X63" i="104"/>
  <c r="G63" i="104" s="1"/>
  <c r="W63" i="104"/>
  <c r="X62" i="104"/>
  <c r="G62" i="104" s="1"/>
  <c r="W62" i="104"/>
  <c r="F62" i="104" s="1"/>
  <c r="X61" i="104"/>
  <c r="G61" i="104" s="1"/>
  <c r="W61" i="104"/>
  <c r="X60" i="104"/>
  <c r="G60" i="104" s="1"/>
  <c r="W60" i="104"/>
  <c r="F60" i="104" s="1"/>
  <c r="X59" i="104"/>
  <c r="G59" i="104" s="1"/>
  <c r="W59" i="104"/>
  <c r="X58" i="104"/>
  <c r="G58" i="104" s="1"/>
  <c r="W58" i="104"/>
  <c r="F58" i="104" s="1"/>
  <c r="X57" i="104"/>
  <c r="G57" i="104" s="1"/>
  <c r="W57" i="104"/>
  <c r="X56" i="104"/>
  <c r="G56" i="104" s="1"/>
  <c r="W56" i="104"/>
  <c r="F56" i="104" s="1"/>
  <c r="F85" i="107"/>
  <c r="D85" i="107"/>
  <c r="C85" i="107"/>
  <c r="D84" i="107"/>
  <c r="C84" i="107"/>
  <c r="F83" i="107"/>
  <c r="D83" i="107"/>
  <c r="C83" i="107"/>
  <c r="D82" i="107"/>
  <c r="C82" i="107"/>
  <c r="F81" i="107"/>
  <c r="D81" i="107"/>
  <c r="C81" i="107"/>
  <c r="D80" i="107"/>
  <c r="C80" i="107"/>
  <c r="F79" i="107"/>
  <c r="D79" i="107"/>
  <c r="C79" i="107"/>
  <c r="D78" i="107"/>
  <c r="C78" i="107"/>
  <c r="F77" i="107"/>
  <c r="D77" i="107"/>
  <c r="C77" i="107"/>
  <c r="D76" i="107"/>
  <c r="C76" i="107"/>
  <c r="F75" i="107"/>
  <c r="D75" i="107"/>
  <c r="C75" i="107"/>
  <c r="D74" i="107"/>
  <c r="C74" i="107"/>
  <c r="D73" i="107"/>
  <c r="C73" i="107"/>
  <c r="S72" i="107"/>
  <c r="R72" i="107"/>
  <c r="P72" i="107"/>
  <c r="O72" i="107"/>
  <c r="M72" i="107"/>
  <c r="J72" i="107"/>
  <c r="I72" i="107"/>
  <c r="G72" i="107"/>
  <c r="F72" i="107"/>
  <c r="R71" i="107"/>
  <c r="O71" i="107"/>
  <c r="I71" i="107"/>
  <c r="F71" i="107"/>
  <c r="I70" i="107"/>
  <c r="F70" i="107"/>
  <c r="L70" i="107" s="1"/>
  <c r="D68" i="107"/>
  <c r="C68" i="107"/>
  <c r="F67" i="107"/>
  <c r="D67" i="107"/>
  <c r="C67" i="107"/>
  <c r="D66" i="107"/>
  <c r="C66" i="107"/>
  <c r="F65" i="107"/>
  <c r="D65" i="107"/>
  <c r="C65" i="107"/>
  <c r="D64" i="107"/>
  <c r="C64" i="107"/>
  <c r="F63" i="107"/>
  <c r="D63" i="107"/>
  <c r="C63" i="107"/>
  <c r="D62" i="107"/>
  <c r="C62" i="107"/>
  <c r="F61" i="107"/>
  <c r="D61" i="107"/>
  <c r="C61" i="107"/>
  <c r="D60" i="107"/>
  <c r="C60" i="107"/>
  <c r="F59" i="107"/>
  <c r="D59" i="107"/>
  <c r="C59" i="107"/>
  <c r="D58" i="107"/>
  <c r="C58" i="107"/>
  <c r="D57" i="107"/>
  <c r="C57" i="107"/>
  <c r="D56" i="107"/>
  <c r="C56" i="107"/>
  <c r="S55" i="107"/>
  <c r="R55" i="107"/>
  <c r="P55" i="107"/>
  <c r="O55" i="107"/>
  <c r="M55" i="107"/>
  <c r="J55" i="107"/>
  <c r="I55" i="107"/>
  <c r="G55" i="107"/>
  <c r="F55" i="107"/>
  <c r="C55" i="107"/>
  <c r="R54" i="107"/>
  <c r="O54" i="107"/>
  <c r="I54" i="107"/>
  <c r="F54" i="107"/>
  <c r="I53" i="107"/>
  <c r="F53" i="107"/>
  <c r="L53" i="107" s="1"/>
  <c r="D48" i="107"/>
  <c r="C48" i="107"/>
  <c r="D47" i="107"/>
  <c r="C47" i="107"/>
  <c r="D46" i="107"/>
  <c r="C46" i="107"/>
  <c r="D45" i="107"/>
  <c r="C45" i="107"/>
  <c r="D44" i="107"/>
  <c r="C44" i="107"/>
  <c r="D43" i="107"/>
  <c r="C43" i="107"/>
  <c r="D42" i="107"/>
  <c r="C42" i="107"/>
  <c r="D41" i="107"/>
  <c r="C41" i="107"/>
  <c r="D40" i="107"/>
  <c r="C40" i="107"/>
  <c r="D39" i="107"/>
  <c r="C39" i="107"/>
  <c r="D38" i="107"/>
  <c r="C38" i="107"/>
  <c r="D37" i="107"/>
  <c r="C37" i="107"/>
  <c r="D36" i="107"/>
  <c r="C36" i="107"/>
  <c r="S35" i="107"/>
  <c r="R35" i="107"/>
  <c r="P35" i="107"/>
  <c r="O35" i="107"/>
  <c r="M35" i="107"/>
  <c r="L35" i="107"/>
  <c r="J35" i="107"/>
  <c r="I35" i="107"/>
  <c r="G35" i="107"/>
  <c r="X72" i="107" s="1"/>
  <c r="F35" i="107"/>
  <c r="W72" i="107" s="1"/>
  <c r="R34" i="107"/>
  <c r="O34" i="107"/>
  <c r="L34" i="107"/>
  <c r="I34" i="107"/>
  <c r="F34" i="107"/>
  <c r="W71" i="107" s="1"/>
  <c r="I33" i="107"/>
  <c r="F33" i="107"/>
  <c r="W70" i="107" s="1"/>
  <c r="D31" i="107"/>
  <c r="C31" i="107"/>
  <c r="D30" i="107"/>
  <c r="C30" i="107"/>
  <c r="D29" i="107"/>
  <c r="C29" i="107"/>
  <c r="D28" i="107"/>
  <c r="C28" i="107"/>
  <c r="D27" i="107"/>
  <c r="C27" i="107"/>
  <c r="D26" i="107"/>
  <c r="C26" i="107"/>
  <c r="D25" i="107"/>
  <c r="C25" i="107"/>
  <c r="D24" i="107"/>
  <c r="C24" i="107"/>
  <c r="D23" i="107"/>
  <c r="C23" i="107"/>
  <c r="D22" i="107"/>
  <c r="C22" i="107"/>
  <c r="D21" i="107"/>
  <c r="C21" i="107"/>
  <c r="D20" i="107"/>
  <c r="C20" i="107"/>
  <c r="D19" i="107"/>
  <c r="C19" i="107"/>
  <c r="S18" i="107"/>
  <c r="R18" i="107"/>
  <c r="P18" i="107"/>
  <c r="O18" i="107"/>
  <c r="M18" i="107"/>
  <c r="L18" i="107"/>
  <c r="J18" i="107"/>
  <c r="I18" i="107"/>
  <c r="G18" i="107"/>
  <c r="X55" i="107" s="1"/>
  <c r="F18" i="107"/>
  <c r="W55" i="107" s="1"/>
  <c r="C18" i="107"/>
  <c r="R17" i="107"/>
  <c r="O17" i="107"/>
  <c r="L17" i="107"/>
  <c r="I17" i="107"/>
  <c r="F17" i="107"/>
  <c r="W54" i="107" s="1"/>
  <c r="I16" i="107"/>
  <c r="F16" i="107"/>
  <c r="W53" i="107" s="1"/>
  <c r="H13" i="107"/>
  <c r="E13" i="107"/>
  <c r="H12" i="107"/>
  <c r="E12" i="107"/>
  <c r="H11" i="107"/>
  <c r="E11" i="107"/>
  <c r="H10" i="107"/>
  <c r="E10" i="107"/>
  <c r="F9" i="107"/>
  <c r="H7" i="107"/>
  <c r="E7" i="107"/>
  <c r="O13" i="107"/>
  <c r="H6" i="107"/>
  <c r="E6" i="107"/>
  <c r="M13" i="107"/>
  <c r="F5" i="107"/>
  <c r="C5" i="107"/>
  <c r="C1" i="107"/>
  <c r="D85" i="106"/>
  <c r="C85" i="106"/>
  <c r="D84" i="106"/>
  <c r="C84" i="106"/>
  <c r="D83" i="106"/>
  <c r="C83" i="106"/>
  <c r="F82" i="106"/>
  <c r="D82" i="106"/>
  <c r="C82" i="106"/>
  <c r="D81" i="106"/>
  <c r="C81" i="106"/>
  <c r="F80" i="106"/>
  <c r="D80" i="106"/>
  <c r="C80" i="106"/>
  <c r="D79" i="106"/>
  <c r="C79" i="106"/>
  <c r="F78" i="106"/>
  <c r="D78" i="106"/>
  <c r="C78" i="106"/>
  <c r="D77" i="106"/>
  <c r="C77" i="106"/>
  <c r="D76" i="106"/>
  <c r="C76" i="106"/>
  <c r="D75" i="106"/>
  <c r="C75" i="106"/>
  <c r="F74" i="106"/>
  <c r="D74" i="106"/>
  <c r="C74" i="106"/>
  <c r="D73" i="106"/>
  <c r="C73" i="106"/>
  <c r="S72" i="106"/>
  <c r="R72" i="106"/>
  <c r="P72" i="106"/>
  <c r="O72" i="106"/>
  <c r="M72" i="106"/>
  <c r="J72" i="106"/>
  <c r="I72" i="106"/>
  <c r="G72" i="106"/>
  <c r="F72" i="106"/>
  <c r="R71" i="106"/>
  <c r="O71" i="106"/>
  <c r="I71" i="106"/>
  <c r="F71" i="106"/>
  <c r="I70" i="106"/>
  <c r="F70" i="106"/>
  <c r="L70" i="106" s="1"/>
  <c r="F68" i="106"/>
  <c r="D68" i="106"/>
  <c r="C68" i="106"/>
  <c r="D67" i="106"/>
  <c r="C67" i="106"/>
  <c r="F66" i="106"/>
  <c r="D66" i="106"/>
  <c r="C66" i="106"/>
  <c r="D65" i="106"/>
  <c r="C65" i="106"/>
  <c r="F64" i="106"/>
  <c r="D64" i="106"/>
  <c r="C64" i="106"/>
  <c r="D63" i="106"/>
  <c r="C63" i="106"/>
  <c r="D62" i="106"/>
  <c r="C62" i="106"/>
  <c r="D61" i="106"/>
  <c r="C61" i="106"/>
  <c r="F60" i="106"/>
  <c r="D60" i="106"/>
  <c r="C60" i="106"/>
  <c r="D59" i="106"/>
  <c r="C59" i="106"/>
  <c r="F58" i="106"/>
  <c r="D58" i="106"/>
  <c r="C58" i="106"/>
  <c r="D57" i="106"/>
  <c r="C57" i="106"/>
  <c r="F56" i="106"/>
  <c r="D56" i="106"/>
  <c r="C56" i="106"/>
  <c r="S55" i="106"/>
  <c r="R55" i="106"/>
  <c r="P55" i="106"/>
  <c r="O55" i="106"/>
  <c r="M55" i="106"/>
  <c r="J55" i="106"/>
  <c r="I55" i="106"/>
  <c r="G55" i="106"/>
  <c r="F55" i="106"/>
  <c r="C55" i="106"/>
  <c r="R54" i="106"/>
  <c r="O54" i="106"/>
  <c r="I54" i="106"/>
  <c r="F54" i="106"/>
  <c r="I53" i="106"/>
  <c r="F53" i="106"/>
  <c r="L53" i="106" s="1"/>
  <c r="D48" i="106"/>
  <c r="C48" i="106"/>
  <c r="D47" i="106"/>
  <c r="C47" i="106"/>
  <c r="D46" i="106"/>
  <c r="C46" i="106"/>
  <c r="D45" i="106"/>
  <c r="C45" i="106"/>
  <c r="D44" i="106"/>
  <c r="C44" i="106"/>
  <c r="D43" i="106"/>
  <c r="C43" i="106"/>
  <c r="D42" i="106"/>
  <c r="C42" i="106"/>
  <c r="D41" i="106"/>
  <c r="C41" i="106"/>
  <c r="D40" i="106"/>
  <c r="C40" i="106"/>
  <c r="D39" i="106"/>
  <c r="C39" i="106"/>
  <c r="D38" i="106"/>
  <c r="C38" i="106"/>
  <c r="D37" i="106"/>
  <c r="C37" i="106"/>
  <c r="D36" i="106"/>
  <c r="C36" i="106"/>
  <c r="S35" i="106"/>
  <c r="R35" i="106"/>
  <c r="P35" i="106"/>
  <c r="O35" i="106"/>
  <c r="M35" i="106"/>
  <c r="L35" i="106"/>
  <c r="J35" i="106"/>
  <c r="I35" i="106"/>
  <c r="G35" i="106"/>
  <c r="X72" i="106" s="1"/>
  <c r="F35" i="106"/>
  <c r="W72" i="106" s="1"/>
  <c r="R34" i="106"/>
  <c r="O34" i="106"/>
  <c r="L34" i="106"/>
  <c r="I34" i="106"/>
  <c r="F34" i="106"/>
  <c r="W71" i="106" s="1"/>
  <c r="I33" i="106"/>
  <c r="F33" i="106"/>
  <c r="W70" i="106" s="1"/>
  <c r="D31" i="106"/>
  <c r="C31" i="106"/>
  <c r="D30" i="106"/>
  <c r="C30" i="106"/>
  <c r="D29" i="106"/>
  <c r="C29" i="106"/>
  <c r="D28" i="106"/>
  <c r="C28" i="106"/>
  <c r="D27" i="106"/>
  <c r="C27" i="106"/>
  <c r="D26" i="106"/>
  <c r="C26" i="106"/>
  <c r="D25" i="106"/>
  <c r="C25" i="106"/>
  <c r="D24" i="106"/>
  <c r="C24" i="106"/>
  <c r="D23" i="106"/>
  <c r="C23" i="106"/>
  <c r="D22" i="106"/>
  <c r="C22" i="106"/>
  <c r="D21" i="106"/>
  <c r="C21" i="106"/>
  <c r="D20" i="106"/>
  <c r="C20" i="106"/>
  <c r="D19" i="106"/>
  <c r="C19" i="106"/>
  <c r="S18" i="106"/>
  <c r="R18" i="106"/>
  <c r="P18" i="106"/>
  <c r="O18" i="106"/>
  <c r="M18" i="106"/>
  <c r="L18" i="106"/>
  <c r="J18" i="106"/>
  <c r="I18" i="106"/>
  <c r="G18" i="106"/>
  <c r="X55" i="106" s="1"/>
  <c r="F18" i="106"/>
  <c r="W55" i="106" s="1"/>
  <c r="C18" i="106"/>
  <c r="R17" i="106"/>
  <c r="O17" i="106"/>
  <c r="L17" i="106"/>
  <c r="I17" i="106"/>
  <c r="F17" i="106"/>
  <c r="W54" i="106" s="1"/>
  <c r="I16" i="106"/>
  <c r="F16" i="106"/>
  <c r="W53" i="106" s="1"/>
  <c r="O13" i="106"/>
  <c r="H13" i="106"/>
  <c r="E13" i="106"/>
  <c r="H12" i="106"/>
  <c r="E12" i="106"/>
  <c r="H11" i="106"/>
  <c r="E11" i="106"/>
  <c r="H10" i="106"/>
  <c r="E10" i="106"/>
  <c r="F9" i="106"/>
  <c r="H7" i="106"/>
  <c r="E7" i="106"/>
  <c r="H6" i="106"/>
  <c r="M11" i="106"/>
  <c r="E6" i="106"/>
  <c r="M13" i="106"/>
  <c r="F5" i="106"/>
  <c r="C5" i="106"/>
  <c r="C1" i="106"/>
  <c r="D85" i="105"/>
  <c r="C85" i="105"/>
  <c r="D84" i="105"/>
  <c r="C84" i="105"/>
  <c r="D83" i="105"/>
  <c r="C83" i="105"/>
  <c r="D82" i="105"/>
  <c r="C82" i="105"/>
  <c r="F81" i="105"/>
  <c r="D81" i="105"/>
  <c r="C81" i="105"/>
  <c r="D80" i="105"/>
  <c r="C80" i="105"/>
  <c r="G79" i="105"/>
  <c r="D79" i="105"/>
  <c r="C79" i="105"/>
  <c r="D78" i="105"/>
  <c r="C78" i="105"/>
  <c r="D77" i="105"/>
  <c r="C77" i="105"/>
  <c r="D76" i="105"/>
  <c r="C76" i="105"/>
  <c r="F75" i="105"/>
  <c r="D75" i="105"/>
  <c r="C75" i="105"/>
  <c r="D74" i="105"/>
  <c r="C74" i="105"/>
  <c r="D73" i="105"/>
  <c r="C73" i="105"/>
  <c r="S72" i="105"/>
  <c r="R72" i="105"/>
  <c r="P72" i="105"/>
  <c r="O72" i="105"/>
  <c r="M72" i="105"/>
  <c r="J72" i="105"/>
  <c r="I72" i="105"/>
  <c r="G72" i="105"/>
  <c r="F72" i="105"/>
  <c r="R71" i="105"/>
  <c r="O71" i="105"/>
  <c r="I71" i="105"/>
  <c r="F71" i="105"/>
  <c r="I70" i="105"/>
  <c r="F70" i="105"/>
  <c r="L70" i="105" s="1"/>
  <c r="D68" i="105"/>
  <c r="C68" i="105"/>
  <c r="D67" i="105"/>
  <c r="C67" i="105"/>
  <c r="D66" i="105"/>
  <c r="C66" i="105"/>
  <c r="F65" i="105"/>
  <c r="D65" i="105"/>
  <c r="C65" i="105"/>
  <c r="D64" i="105"/>
  <c r="C64" i="105"/>
  <c r="D63" i="105"/>
  <c r="C63" i="105"/>
  <c r="G62" i="105"/>
  <c r="D62" i="105"/>
  <c r="C62" i="105"/>
  <c r="D61" i="105"/>
  <c r="C61" i="105"/>
  <c r="D60" i="105"/>
  <c r="C60" i="105"/>
  <c r="F59" i="105"/>
  <c r="D59" i="105"/>
  <c r="C59" i="105"/>
  <c r="D58" i="105"/>
  <c r="C58" i="105"/>
  <c r="D57" i="105"/>
  <c r="C57" i="105"/>
  <c r="D56" i="105"/>
  <c r="C56" i="105"/>
  <c r="S55" i="105"/>
  <c r="R55" i="105"/>
  <c r="P55" i="105"/>
  <c r="O55" i="105"/>
  <c r="M55" i="105"/>
  <c r="J55" i="105"/>
  <c r="I55" i="105"/>
  <c r="G55" i="105"/>
  <c r="F55" i="105"/>
  <c r="C55" i="105"/>
  <c r="R54" i="105"/>
  <c r="O54" i="105"/>
  <c r="I54" i="105"/>
  <c r="F54" i="105"/>
  <c r="I53" i="105"/>
  <c r="F53" i="105"/>
  <c r="L53" i="105" s="1"/>
  <c r="D48" i="105"/>
  <c r="C48" i="105"/>
  <c r="D47" i="105"/>
  <c r="C47" i="105"/>
  <c r="D46" i="105"/>
  <c r="C46" i="105"/>
  <c r="D45" i="105"/>
  <c r="C45" i="105"/>
  <c r="D44" i="105"/>
  <c r="C44" i="105"/>
  <c r="D43" i="105"/>
  <c r="C43" i="105"/>
  <c r="D42" i="105"/>
  <c r="C42" i="105"/>
  <c r="D41" i="105"/>
  <c r="C41" i="105"/>
  <c r="D40" i="105"/>
  <c r="C40" i="105"/>
  <c r="D39" i="105"/>
  <c r="C39" i="105"/>
  <c r="D38" i="105"/>
  <c r="C38" i="105"/>
  <c r="D37" i="105"/>
  <c r="C37" i="105"/>
  <c r="D36" i="105"/>
  <c r="C36" i="105"/>
  <c r="S35" i="105"/>
  <c r="R35" i="105"/>
  <c r="P35" i="105"/>
  <c r="O35" i="105"/>
  <c r="M35" i="105"/>
  <c r="L35" i="105"/>
  <c r="J35" i="105"/>
  <c r="I35" i="105"/>
  <c r="G35" i="105"/>
  <c r="X72" i="105" s="1"/>
  <c r="F35" i="105"/>
  <c r="W72" i="105" s="1"/>
  <c r="R34" i="105"/>
  <c r="O34" i="105"/>
  <c r="L34" i="105"/>
  <c r="I34" i="105"/>
  <c r="F34" i="105"/>
  <c r="W71" i="105" s="1"/>
  <c r="I33" i="105"/>
  <c r="F33" i="105"/>
  <c r="W70" i="105" s="1"/>
  <c r="D31" i="105"/>
  <c r="C31" i="105"/>
  <c r="D30" i="105"/>
  <c r="C30" i="105"/>
  <c r="D29" i="105"/>
  <c r="C29" i="105"/>
  <c r="D28" i="105"/>
  <c r="C28" i="105"/>
  <c r="D27" i="105"/>
  <c r="C27" i="105"/>
  <c r="D26" i="105"/>
  <c r="C26" i="105"/>
  <c r="D25" i="105"/>
  <c r="C25" i="105"/>
  <c r="D24" i="105"/>
  <c r="C24" i="105"/>
  <c r="D23" i="105"/>
  <c r="C23" i="105"/>
  <c r="D22" i="105"/>
  <c r="C22" i="105"/>
  <c r="D21" i="105"/>
  <c r="C21" i="105"/>
  <c r="D20" i="105"/>
  <c r="C20" i="105"/>
  <c r="D19" i="105"/>
  <c r="C19" i="105"/>
  <c r="S18" i="105"/>
  <c r="R18" i="105"/>
  <c r="P18" i="105"/>
  <c r="O18" i="105"/>
  <c r="M18" i="105"/>
  <c r="L18" i="105"/>
  <c r="J18" i="105"/>
  <c r="I18" i="105"/>
  <c r="G18" i="105"/>
  <c r="X55" i="105" s="1"/>
  <c r="F18" i="105"/>
  <c r="W55" i="105" s="1"/>
  <c r="C18" i="105"/>
  <c r="R17" i="105"/>
  <c r="O17" i="105"/>
  <c r="L17" i="105"/>
  <c r="I17" i="105"/>
  <c r="F17" i="105"/>
  <c r="W54" i="105" s="1"/>
  <c r="I16" i="105"/>
  <c r="F16" i="105"/>
  <c r="W53" i="105" s="1"/>
  <c r="H13" i="105"/>
  <c r="E13" i="105"/>
  <c r="H12" i="105"/>
  <c r="E12" i="105"/>
  <c r="O11" i="105"/>
  <c r="H11" i="105"/>
  <c r="E11" i="105"/>
  <c r="H10" i="105"/>
  <c r="E10" i="105"/>
  <c r="F9" i="105"/>
  <c r="O13" i="105"/>
  <c r="H7" i="105"/>
  <c r="E7" i="105"/>
  <c r="H6" i="105"/>
  <c r="E6" i="105"/>
  <c r="M13" i="105"/>
  <c r="F5" i="105"/>
  <c r="C5" i="105"/>
  <c r="C1" i="105"/>
  <c r="W86" i="103"/>
  <c r="X85" i="103"/>
  <c r="G85" i="103" s="1"/>
  <c r="W85" i="103"/>
  <c r="F85" i="103" s="1"/>
  <c r="X84" i="103"/>
  <c r="G84" i="103" s="1"/>
  <c r="W84" i="103"/>
  <c r="F84" i="103" s="1"/>
  <c r="X83" i="103"/>
  <c r="G83" i="103" s="1"/>
  <c r="W83" i="103"/>
  <c r="F83" i="103" s="1"/>
  <c r="X82" i="103"/>
  <c r="G82" i="103" s="1"/>
  <c r="W82" i="103"/>
  <c r="F82" i="103" s="1"/>
  <c r="X81" i="103"/>
  <c r="G81" i="103" s="1"/>
  <c r="W81" i="103"/>
  <c r="F81" i="103" s="1"/>
  <c r="X80" i="103"/>
  <c r="G80" i="103" s="1"/>
  <c r="W80" i="103"/>
  <c r="F80" i="103" s="1"/>
  <c r="X79" i="103"/>
  <c r="G79" i="103" s="1"/>
  <c r="W79" i="103"/>
  <c r="F79" i="103" s="1"/>
  <c r="X78" i="103"/>
  <c r="G78" i="103" s="1"/>
  <c r="W78" i="103"/>
  <c r="F78" i="103" s="1"/>
  <c r="X77" i="103"/>
  <c r="G77" i="103" s="1"/>
  <c r="W77" i="103"/>
  <c r="F77" i="103" s="1"/>
  <c r="X76" i="103"/>
  <c r="G76" i="103" s="1"/>
  <c r="W76" i="103"/>
  <c r="F76" i="103" s="1"/>
  <c r="X75" i="103"/>
  <c r="G75" i="103" s="1"/>
  <c r="W75" i="103"/>
  <c r="X74" i="103"/>
  <c r="G74" i="103" s="1"/>
  <c r="W74" i="103"/>
  <c r="F74" i="103" s="1"/>
  <c r="X73" i="103"/>
  <c r="G73" i="103" s="1"/>
  <c r="W73" i="103"/>
  <c r="F73" i="103" s="1"/>
  <c r="X68" i="103"/>
  <c r="G68" i="103" s="1"/>
  <c r="W68" i="103"/>
  <c r="F68" i="103" s="1"/>
  <c r="X67" i="103"/>
  <c r="G67" i="103" s="1"/>
  <c r="W67" i="103"/>
  <c r="F67" i="103" s="1"/>
  <c r="X66" i="103"/>
  <c r="G66" i="103" s="1"/>
  <c r="W66" i="103"/>
  <c r="F66" i="103" s="1"/>
  <c r="X65" i="103"/>
  <c r="G65" i="103" s="1"/>
  <c r="W65" i="103"/>
  <c r="F65" i="103" s="1"/>
  <c r="X64" i="103"/>
  <c r="G64" i="103" s="1"/>
  <c r="W64" i="103"/>
  <c r="F64" i="103" s="1"/>
  <c r="X63" i="103"/>
  <c r="G63" i="103" s="1"/>
  <c r="W63" i="103"/>
  <c r="F63" i="103" s="1"/>
  <c r="X62" i="103"/>
  <c r="G62" i="103" s="1"/>
  <c r="W62" i="103"/>
  <c r="F62" i="103" s="1"/>
  <c r="X61" i="103"/>
  <c r="G61" i="103" s="1"/>
  <c r="W61" i="103"/>
  <c r="X60" i="103"/>
  <c r="G60" i="103" s="1"/>
  <c r="W60" i="103"/>
  <c r="F60" i="103" s="1"/>
  <c r="X59" i="103"/>
  <c r="G59" i="103" s="1"/>
  <c r="W59" i="103"/>
  <c r="F59" i="103" s="1"/>
  <c r="X58" i="103"/>
  <c r="G58" i="103" s="1"/>
  <c r="W58" i="103"/>
  <c r="F58" i="103" s="1"/>
  <c r="X57" i="103"/>
  <c r="G57" i="103" s="1"/>
  <c r="W57" i="103"/>
  <c r="F57" i="103" s="1"/>
  <c r="X56" i="103"/>
  <c r="G56" i="103" s="1"/>
  <c r="W56" i="103"/>
  <c r="F56" i="103" s="1"/>
  <c r="G85" i="104"/>
  <c r="F85" i="104"/>
  <c r="D85" i="104"/>
  <c r="C85" i="104"/>
  <c r="D84" i="104"/>
  <c r="C84" i="104"/>
  <c r="F83" i="104"/>
  <c r="D83" i="104"/>
  <c r="C83" i="104"/>
  <c r="D82" i="104"/>
  <c r="C82" i="104"/>
  <c r="G81" i="104"/>
  <c r="F81" i="104"/>
  <c r="D81" i="104"/>
  <c r="C81" i="104"/>
  <c r="D80" i="104"/>
  <c r="C80" i="104"/>
  <c r="F79" i="104"/>
  <c r="D79" i="104"/>
  <c r="C79" i="104"/>
  <c r="D78" i="104"/>
  <c r="C78" i="104"/>
  <c r="G77" i="104"/>
  <c r="D77" i="104"/>
  <c r="C77" i="104"/>
  <c r="D76" i="104"/>
  <c r="C76" i="104"/>
  <c r="F75" i="104"/>
  <c r="D75" i="104"/>
  <c r="C75" i="104"/>
  <c r="D74" i="104"/>
  <c r="C74" i="104"/>
  <c r="F73" i="104"/>
  <c r="D73" i="104"/>
  <c r="C73" i="104"/>
  <c r="S72" i="104"/>
  <c r="R72" i="104"/>
  <c r="P72" i="104"/>
  <c r="O72" i="104"/>
  <c r="M72" i="104"/>
  <c r="J72" i="104"/>
  <c r="I72" i="104"/>
  <c r="G72" i="104"/>
  <c r="F72" i="104"/>
  <c r="R71" i="104"/>
  <c r="O71" i="104"/>
  <c r="I71" i="104"/>
  <c r="F71" i="104"/>
  <c r="I70" i="104"/>
  <c r="F70" i="104"/>
  <c r="L70" i="104" s="1"/>
  <c r="D68" i="104"/>
  <c r="C68" i="104"/>
  <c r="F67" i="104"/>
  <c r="D67" i="104"/>
  <c r="C67" i="104"/>
  <c r="D66" i="104"/>
  <c r="C66" i="104"/>
  <c r="G65" i="104"/>
  <c r="D65" i="104"/>
  <c r="C65" i="104"/>
  <c r="D64" i="104"/>
  <c r="C64" i="104"/>
  <c r="F63" i="104"/>
  <c r="D63" i="104"/>
  <c r="C63" i="104"/>
  <c r="D62" i="104"/>
  <c r="C62" i="104"/>
  <c r="F61" i="104"/>
  <c r="D61" i="104"/>
  <c r="C61" i="104"/>
  <c r="D60" i="104"/>
  <c r="C60" i="104"/>
  <c r="F59" i="104"/>
  <c r="D59" i="104"/>
  <c r="C59" i="104"/>
  <c r="D58" i="104"/>
  <c r="C58" i="104"/>
  <c r="F57" i="104"/>
  <c r="D57" i="104"/>
  <c r="C57" i="104"/>
  <c r="D56" i="104"/>
  <c r="C56" i="104"/>
  <c r="S55" i="104"/>
  <c r="R55" i="104"/>
  <c r="P55" i="104"/>
  <c r="O55" i="104"/>
  <c r="M55" i="104"/>
  <c r="J55" i="104"/>
  <c r="I55" i="104"/>
  <c r="G55" i="104"/>
  <c r="F55" i="104"/>
  <c r="C55" i="104"/>
  <c r="R54" i="104"/>
  <c r="O54" i="104"/>
  <c r="I54" i="104"/>
  <c r="F54" i="104"/>
  <c r="I53" i="104"/>
  <c r="F53" i="104"/>
  <c r="L53" i="104" s="1"/>
  <c r="D48" i="104"/>
  <c r="C48" i="104"/>
  <c r="D47" i="104"/>
  <c r="C47" i="104"/>
  <c r="D46" i="104"/>
  <c r="C46" i="104"/>
  <c r="D45" i="104"/>
  <c r="C45" i="104"/>
  <c r="D44" i="104"/>
  <c r="C44" i="104"/>
  <c r="D43" i="104"/>
  <c r="C43" i="104"/>
  <c r="D42" i="104"/>
  <c r="C42" i="104"/>
  <c r="D41" i="104"/>
  <c r="C41" i="104"/>
  <c r="D40" i="104"/>
  <c r="C40" i="104"/>
  <c r="D39" i="104"/>
  <c r="C39" i="104"/>
  <c r="D38" i="104"/>
  <c r="C38" i="104"/>
  <c r="D37" i="104"/>
  <c r="C37" i="104"/>
  <c r="D36" i="104"/>
  <c r="C36" i="104"/>
  <c r="S35" i="104"/>
  <c r="R35" i="104"/>
  <c r="P35" i="104"/>
  <c r="O35" i="104"/>
  <c r="M35" i="104"/>
  <c r="L35" i="104"/>
  <c r="J35" i="104"/>
  <c r="I35" i="104"/>
  <c r="G35" i="104"/>
  <c r="X72" i="104" s="1"/>
  <c r="F35" i="104"/>
  <c r="W72" i="104" s="1"/>
  <c r="R34" i="104"/>
  <c r="O34" i="104"/>
  <c r="L34" i="104"/>
  <c r="I34" i="104"/>
  <c r="F34" i="104"/>
  <c r="W71" i="104" s="1"/>
  <c r="I33" i="104"/>
  <c r="F33" i="104"/>
  <c r="W70" i="104" s="1"/>
  <c r="D31" i="104"/>
  <c r="C31" i="104"/>
  <c r="D30" i="104"/>
  <c r="C30" i="104"/>
  <c r="D29" i="104"/>
  <c r="C29" i="104"/>
  <c r="D28" i="104"/>
  <c r="C28" i="104"/>
  <c r="D27" i="104"/>
  <c r="C27" i="104"/>
  <c r="D26" i="104"/>
  <c r="C26" i="104"/>
  <c r="D25" i="104"/>
  <c r="C25" i="104"/>
  <c r="D24" i="104"/>
  <c r="C24" i="104"/>
  <c r="D23" i="104"/>
  <c r="C23" i="104"/>
  <c r="D22" i="104"/>
  <c r="C22" i="104"/>
  <c r="D21" i="104"/>
  <c r="C21" i="104"/>
  <c r="D20" i="104"/>
  <c r="C20" i="104"/>
  <c r="D19" i="104"/>
  <c r="C19" i="104"/>
  <c r="S18" i="104"/>
  <c r="R18" i="104"/>
  <c r="P18" i="104"/>
  <c r="O18" i="104"/>
  <c r="M18" i="104"/>
  <c r="L18" i="104"/>
  <c r="J18" i="104"/>
  <c r="I18" i="104"/>
  <c r="G18" i="104"/>
  <c r="X55" i="104" s="1"/>
  <c r="F18" i="104"/>
  <c r="W55" i="104" s="1"/>
  <c r="C18" i="104"/>
  <c r="R17" i="104"/>
  <c r="O17" i="104"/>
  <c r="L17" i="104"/>
  <c r="I17" i="104"/>
  <c r="F17" i="104"/>
  <c r="W54" i="104" s="1"/>
  <c r="I16" i="104"/>
  <c r="F16" i="104"/>
  <c r="W53" i="104" s="1"/>
  <c r="H13" i="104"/>
  <c r="E13" i="104"/>
  <c r="H12" i="104"/>
  <c r="E12" i="104"/>
  <c r="O11" i="104"/>
  <c r="H11" i="104"/>
  <c r="E11" i="104"/>
  <c r="H10" i="104"/>
  <c r="E10" i="104"/>
  <c r="F9" i="104"/>
  <c r="H7" i="104"/>
  <c r="E7" i="104"/>
  <c r="O13" i="104"/>
  <c r="H6" i="104"/>
  <c r="E6" i="104"/>
  <c r="M13" i="104"/>
  <c r="F5" i="104"/>
  <c r="C5" i="104"/>
  <c r="C1" i="104"/>
  <c r="W86" i="102"/>
  <c r="X85" i="102"/>
  <c r="G85" i="102" s="1"/>
  <c r="W85" i="102"/>
  <c r="X84" i="102"/>
  <c r="G84" i="102" s="1"/>
  <c r="W84" i="102"/>
  <c r="F84" i="102" s="1"/>
  <c r="X83" i="102"/>
  <c r="G83" i="102" s="1"/>
  <c r="W83" i="102"/>
  <c r="F83" i="102" s="1"/>
  <c r="X82" i="102"/>
  <c r="G82" i="102" s="1"/>
  <c r="W82" i="102"/>
  <c r="F82" i="102" s="1"/>
  <c r="X81" i="102"/>
  <c r="G81" i="102" s="1"/>
  <c r="W81" i="102"/>
  <c r="F81" i="102" s="1"/>
  <c r="X80" i="102"/>
  <c r="G80" i="102" s="1"/>
  <c r="W80" i="102"/>
  <c r="F80" i="102" s="1"/>
  <c r="X79" i="102"/>
  <c r="G79" i="102" s="1"/>
  <c r="W79" i="102"/>
  <c r="X78" i="102"/>
  <c r="G78" i="102" s="1"/>
  <c r="W78" i="102"/>
  <c r="F78" i="102" s="1"/>
  <c r="X77" i="102"/>
  <c r="G77" i="102" s="1"/>
  <c r="W77" i="102"/>
  <c r="X76" i="102"/>
  <c r="G76" i="102" s="1"/>
  <c r="W76" i="102"/>
  <c r="F76" i="102" s="1"/>
  <c r="X75" i="102"/>
  <c r="G75" i="102" s="1"/>
  <c r="W75" i="102"/>
  <c r="F75" i="102" s="1"/>
  <c r="X74" i="102"/>
  <c r="G74" i="102" s="1"/>
  <c r="W74" i="102"/>
  <c r="F74" i="102" s="1"/>
  <c r="X73" i="102"/>
  <c r="G73" i="102" s="1"/>
  <c r="W73" i="102"/>
  <c r="X68" i="102"/>
  <c r="G68" i="102" s="1"/>
  <c r="W68" i="102"/>
  <c r="X67" i="102"/>
  <c r="G67" i="102" s="1"/>
  <c r="W67" i="102"/>
  <c r="F67" i="102" s="1"/>
  <c r="X66" i="102"/>
  <c r="G66" i="102" s="1"/>
  <c r="W66" i="102"/>
  <c r="F66" i="102" s="1"/>
  <c r="X65" i="102"/>
  <c r="G65" i="102" s="1"/>
  <c r="W65" i="102"/>
  <c r="F65" i="102" s="1"/>
  <c r="X64" i="102"/>
  <c r="G64" i="102" s="1"/>
  <c r="W64" i="102"/>
  <c r="F64" i="102" s="1"/>
  <c r="X63" i="102"/>
  <c r="G63" i="102" s="1"/>
  <c r="W63" i="102"/>
  <c r="F63" i="102" s="1"/>
  <c r="X62" i="102"/>
  <c r="G62" i="102" s="1"/>
  <c r="W62" i="102"/>
  <c r="X61" i="102"/>
  <c r="G61" i="102" s="1"/>
  <c r="W61" i="102"/>
  <c r="X60" i="102"/>
  <c r="G60" i="102" s="1"/>
  <c r="W60" i="102"/>
  <c r="F60" i="102" s="1"/>
  <c r="X59" i="102"/>
  <c r="G59" i="102" s="1"/>
  <c r="W59" i="102"/>
  <c r="F59" i="102" s="1"/>
  <c r="X58" i="102"/>
  <c r="G58" i="102" s="1"/>
  <c r="W58" i="102"/>
  <c r="X57" i="102"/>
  <c r="G57" i="102" s="1"/>
  <c r="W57" i="102"/>
  <c r="F57" i="102" s="1"/>
  <c r="X56" i="102"/>
  <c r="G56" i="102" s="1"/>
  <c r="W56" i="102"/>
  <c r="F56" i="102" s="1"/>
  <c r="W86" i="101"/>
  <c r="X85" i="101"/>
  <c r="G85" i="101" s="1"/>
  <c r="W85" i="101"/>
  <c r="F85" i="101" s="1"/>
  <c r="X84" i="101"/>
  <c r="G84" i="101" s="1"/>
  <c r="W84" i="101"/>
  <c r="F84" i="101" s="1"/>
  <c r="X83" i="101"/>
  <c r="G83" i="101" s="1"/>
  <c r="W83" i="101"/>
  <c r="F83" i="101" s="1"/>
  <c r="X82" i="101"/>
  <c r="G82" i="101" s="1"/>
  <c r="W82" i="101"/>
  <c r="F82" i="101" s="1"/>
  <c r="X81" i="101"/>
  <c r="W81" i="101"/>
  <c r="F81" i="101" s="1"/>
  <c r="X80" i="101"/>
  <c r="G80" i="101" s="1"/>
  <c r="W80" i="101"/>
  <c r="F80" i="101" s="1"/>
  <c r="X79" i="101"/>
  <c r="G79" i="101" s="1"/>
  <c r="W79" i="101"/>
  <c r="F79" i="101" s="1"/>
  <c r="X78" i="101"/>
  <c r="G78" i="101" s="1"/>
  <c r="W78" i="101"/>
  <c r="F78" i="101" s="1"/>
  <c r="X77" i="101"/>
  <c r="G77" i="101" s="1"/>
  <c r="W77" i="101"/>
  <c r="F77" i="101" s="1"/>
  <c r="X76" i="101"/>
  <c r="G76" i="101" s="1"/>
  <c r="W76" i="101"/>
  <c r="F76" i="101" s="1"/>
  <c r="X75" i="101"/>
  <c r="G75" i="101" s="1"/>
  <c r="W75" i="101"/>
  <c r="F75" i="101" s="1"/>
  <c r="X74" i="101"/>
  <c r="G74" i="101" s="1"/>
  <c r="W74" i="101"/>
  <c r="F74" i="101" s="1"/>
  <c r="X73" i="101"/>
  <c r="G73" i="101" s="1"/>
  <c r="W73" i="101"/>
  <c r="F73" i="101" s="1"/>
  <c r="X68" i="101"/>
  <c r="G68" i="101" s="1"/>
  <c r="W68" i="101"/>
  <c r="F68" i="101" s="1"/>
  <c r="X67" i="101"/>
  <c r="G67" i="101" s="1"/>
  <c r="W67" i="101"/>
  <c r="F67" i="101" s="1"/>
  <c r="X66" i="101"/>
  <c r="G66" i="101" s="1"/>
  <c r="W66" i="101"/>
  <c r="F66" i="101" s="1"/>
  <c r="X65" i="101"/>
  <c r="G65" i="101" s="1"/>
  <c r="W65" i="101"/>
  <c r="F65" i="101" s="1"/>
  <c r="X64" i="101"/>
  <c r="G64" i="101" s="1"/>
  <c r="W64" i="101"/>
  <c r="F64" i="101" s="1"/>
  <c r="X63" i="101"/>
  <c r="W63" i="101"/>
  <c r="F63" i="101" s="1"/>
  <c r="X62" i="101"/>
  <c r="G62" i="101" s="1"/>
  <c r="W62" i="101"/>
  <c r="F62" i="101" s="1"/>
  <c r="X61" i="101"/>
  <c r="G61" i="101" s="1"/>
  <c r="W61" i="101"/>
  <c r="F61" i="101" s="1"/>
  <c r="X60" i="101"/>
  <c r="G60" i="101" s="1"/>
  <c r="W60" i="101"/>
  <c r="F60" i="101" s="1"/>
  <c r="X59" i="101"/>
  <c r="W59" i="101"/>
  <c r="F59" i="101" s="1"/>
  <c r="X58" i="101"/>
  <c r="G58" i="101" s="1"/>
  <c r="W58" i="101"/>
  <c r="F58" i="101" s="1"/>
  <c r="X57" i="101"/>
  <c r="G57" i="101" s="1"/>
  <c r="W57" i="101"/>
  <c r="F57" i="101" s="1"/>
  <c r="X56" i="101"/>
  <c r="G56" i="101" s="1"/>
  <c r="W56" i="101"/>
  <c r="F56" i="101" s="1"/>
  <c r="W86" i="100"/>
  <c r="X85" i="100"/>
  <c r="G85" i="100" s="1"/>
  <c r="W85" i="100"/>
  <c r="F85" i="100" s="1"/>
  <c r="X84" i="100"/>
  <c r="G84" i="100" s="1"/>
  <c r="W84" i="100"/>
  <c r="X83" i="100"/>
  <c r="G83" i="100" s="1"/>
  <c r="W83" i="100"/>
  <c r="F83" i="100" s="1"/>
  <c r="X82" i="100"/>
  <c r="G82" i="100" s="1"/>
  <c r="W82" i="100"/>
  <c r="F82" i="100" s="1"/>
  <c r="X81" i="100"/>
  <c r="G81" i="100" s="1"/>
  <c r="W81" i="100"/>
  <c r="F81" i="100" s="1"/>
  <c r="X80" i="100"/>
  <c r="G80" i="100" s="1"/>
  <c r="W80" i="100"/>
  <c r="X79" i="100"/>
  <c r="G79" i="100" s="1"/>
  <c r="W79" i="100"/>
  <c r="F79" i="100" s="1"/>
  <c r="X78" i="100"/>
  <c r="G78" i="100" s="1"/>
  <c r="W78" i="100"/>
  <c r="X77" i="100"/>
  <c r="G77" i="100" s="1"/>
  <c r="W77" i="100"/>
  <c r="F77" i="100" s="1"/>
  <c r="X76" i="100"/>
  <c r="G76" i="100" s="1"/>
  <c r="W76" i="100"/>
  <c r="X75" i="100"/>
  <c r="G75" i="100" s="1"/>
  <c r="W75" i="100"/>
  <c r="F75" i="100" s="1"/>
  <c r="X74" i="100"/>
  <c r="G74" i="100" s="1"/>
  <c r="W74" i="100"/>
  <c r="F74" i="100" s="1"/>
  <c r="X73" i="100"/>
  <c r="G73" i="100" s="1"/>
  <c r="W73" i="100"/>
  <c r="F73" i="100" s="1"/>
  <c r="X68" i="100"/>
  <c r="G68" i="100" s="1"/>
  <c r="W68" i="100"/>
  <c r="F68" i="100" s="1"/>
  <c r="X67" i="100"/>
  <c r="G67" i="100" s="1"/>
  <c r="W67" i="100"/>
  <c r="F67" i="100" s="1"/>
  <c r="X66" i="100"/>
  <c r="G66" i="100" s="1"/>
  <c r="W66" i="100"/>
  <c r="X65" i="100"/>
  <c r="G65" i="100" s="1"/>
  <c r="W65" i="100"/>
  <c r="F65" i="100" s="1"/>
  <c r="X64" i="100"/>
  <c r="G64" i="100" s="1"/>
  <c r="W64" i="100"/>
  <c r="X63" i="100"/>
  <c r="G63" i="100" s="1"/>
  <c r="W63" i="100"/>
  <c r="X62" i="100"/>
  <c r="G62" i="100" s="1"/>
  <c r="W62" i="100"/>
  <c r="F62" i="100" s="1"/>
  <c r="X61" i="100"/>
  <c r="G61" i="100" s="1"/>
  <c r="W61" i="100"/>
  <c r="F61" i="100" s="1"/>
  <c r="X60" i="100"/>
  <c r="G60" i="100" s="1"/>
  <c r="W60" i="100"/>
  <c r="X59" i="100"/>
  <c r="G59" i="100" s="1"/>
  <c r="W59" i="100"/>
  <c r="X58" i="100"/>
  <c r="G58" i="100" s="1"/>
  <c r="W58" i="100"/>
  <c r="X57" i="100"/>
  <c r="G57" i="100" s="1"/>
  <c r="W57" i="100"/>
  <c r="F57" i="100" s="1"/>
  <c r="X56" i="100"/>
  <c r="G56" i="100" s="1"/>
  <c r="W56" i="100"/>
  <c r="F56" i="100" s="1"/>
  <c r="W86" i="99"/>
  <c r="X85" i="99"/>
  <c r="G85" i="99" s="1"/>
  <c r="W85" i="99"/>
  <c r="F85" i="99" s="1"/>
  <c r="X84" i="99"/>
  <c r="G84" i="99" s="1"/>
  <c r="W84" i="99"/>
  <c r="F84" i="99" s="1"/>
  <c r="X83" i="99"/>
  <c r="G83" i="99" s="1"/>
  <c r="W83" i="99"/>
  <c r="F83" i="99" s="1"/>
  <c r="X82" i="99"/>
  <c r="G82" i="99" s="1"/>
  <c r="W82" i="99"/>
  <c r="F82" i="99" s="1"/>
  <c r="X81" i="99"/>
  <c r="G81" i="99" s="1"/>
  <c r="W81" i="99"/>
  <c r="F81" i="99" s="1"/>
  <c r="X80" i="99"/>
  <c r="G80" i="99" s="1"/>
  <c r="W80" i="99"/>
  <c r="F80" i="99" s="1"/>
  <c r="X79" i="99"/>
  <c r="W79" i="99"/>
  <c r="F79" i="99" s="1"/>
  <c r="X78" i="99"/>
  <c r="G78" i="99" s="1"/>
  <c r="W78" i="99"/>
  <c r="F78" i="99" s="1"/>
  <c r="X77" i="99"/>
  <c r="G77" i="99" s="1"/>
  <c r="W77" i="99"/>
  <c r="F77" i="99" s="1"/>
  <c r="X76" i="99"/>
  <c r="G76" i="99" s="1"/>
  <c r="W76" i="99"/>
  <c r="F76" i="99" s="1"/>
  <c r="X75" i="99"/>
  <c r="G75" i="99" s="1"/>
  <c r="W75" i="99"/>
  <c r="F75" i="99" s="1"/>
  <c r="X74" i="99"/>
  <c r="G74" i="99" s="1"/>
  <c r="W74" i="99"/>
  <c r="F74" i="99" s="1"/>
  <c r="X73" i="99"/>
  <c r="G73" i="99" s="1"/>
  <c r="W73" i="99"/>
  <c r="F73" i="99" s="1"/>
  <c r="X68" i="99"/>
  <c r="G68" i="99" s="1"/>
  <c r="W68" i="99"/>
  <c r="F68" i="99" s="1"/>
  <c r="X67" i="99"/>
  <c r="G67" i="99" s="1"/>
  <c r="W67" i="99"/>
  <c r="F67" i="99" s="1"/>
  <c r="X66" i="99"/>
  <c r="G66" i="99" s="1"/>
  <c r="W66" i="99"/>
  <c r="F66" i="99" s="1"/>
  <c r="X65" i="99"/>
  <c r="G65" i="99" s="1"/>
  <c r="W65" i="99"/>
  <c r="F65" i="99" s="1"/>
  <c r="X64" i="99"/>
  <c r="G64" i="99" s="1"/>
  <c r="W64" i="99"/>
  <c r="F64" i="99" s="1"/>
  <c r="X63" i="99"/>
  <c r="G63" i="99" s="1"/>
  <c r="W63" i="99"/>
  <c r="F63" i="99" s="1"/>
  <c r="X62" i="99"/>
  <c r="G62" i="99" s="1"/>
  <c r="W62" i="99"/>
  <c r="F62" i="99" s="1"/>
  <c r="X61" i="99"/>
  <c r="G61" i="99" s="1"/>
  <c r="W61" i="99"/>
  <c r="F61" i="99" s="1"/>
  <c r="X60" i="99"/>
  <c r="W60" i="99"/>
  <c r="F60" i="99" s="1"/>
  <c r="X59" i="99"/>
  <c r="G59" i="99" s="1"/>
  <c r="W59" i="99"/>
  <c r="F59" i="99" s="1"/>
  <c r="X58" i="99"/>
  <c r="W58" i="99"/>
  <c r="F58" i="99" s="1"/>
  <c r="X57" i="99"/>
  <c r="G57" i="99" s="1"/>
  <c r="W57" i="99"/>
  <c r="F57" i="99" s="1"/>
  <c r="X56" i="99"/>
  <c r="G56" i="99" s="1"/>
  <c r="W56" i="99"/>
  <c r="F56" i="99" s="1"/>
  <c r="D85" i="103"/>
  <c r="C85" i="103"/>
  <c r="D84" i="103"/>
  <c r="C84" i="103"/>
  <c r="D83" i="103"/>
  <c r="C83" i="103"/>
  <c r="D82" i="103"/>
  <c r="C82" i="103"/>
  <c r="D81" i="103"/>
  <c r="C81" i="103"/>
  <c r="D80" i="103"/>
  <c r="C80" i="103"/>
  <c r="D79" i="103"/>
  <c r="C79" i="103"/>
  <c r="D78" i="103"/>
  <c r="C78" i="103"/>
  <c r="D77" i="103"/>
  <c r="C77" i="103"/>
  <c r="D76" i="103"/>
  <c r="C76" i="103"/>
  <c r="F75" i="103"/>
  <c r="D75" i="103"/>
  <c r="C75" i="103"/>
  <c r="D74" i="103"/>
  <c r="C74" i="103"/>
  <c r="D73" i="103"/>
  <c r="C73" i="103"/>
  <c r="S72" i="103"/>
  <c r="R72" i="103"/>
  <c r="P72" i="103"/>
  <c r="O72" i="103"/>
  <c r="M72" i="103"/>
  <c r="J72" i="103"/>
  <c r="I72" i="103"/>
  <c r="G72" i="103"/>
  <c r="F72" i="103"/>
  <c r="R71" i="103"/>
  <c r="O71" i="103"/>
  <c r="I71" i="103"/>
  <c r="F71" i="103"/>
  <c r="I70" i="103"/>
  <c r="F70" i="103"/>
  <c r="L70" i="103" s="1"/>
  <c r="D68" i="103"/>
  <c r="C68" i="103"/>
  <c r="D67" i="103"/>
  <c r="C67" i="103"/>
  <c r="D66" i="103"/>
  <c r="C66" i="103"/>
  <c r="D65" i="103"/>
  <c r="C65" i="103"/>
  <c r="D64" i="103"/>
  <c r="C64" i="103"/>
  <c r="D63" i="103"/>
  <c r="C63" i="103"/>
  <c r="D62" i="103"/>
  <c r="C62" i="103"/>
  <c r="F61" i="103"/>
  <c r="D61" i="103"/>
  <c r="C61" i="103"/>
  <c r="D60" i="103"/>
  <c r="C60" i="103"/>
  <c r="D59" i="103"/>
  <c r="C59" i="103"/>
  <c r="D58" i="103"/>
  <c r="C58" i="103"/>
  <c r="D57" i="103"/>
  <c r="C57" i="103"/>
  <c r="D56" i="103"/>
  <c r="C56" i="103"/>
  <c r="S55" i="103"/>
  <c r="R55" i="103"/>
  <c r="P55" i="103"/>
  <c r="O55" i="103"/>
  <c r="M55" i="103"/>
  <c r="J55" i="103"/>
  <c r="I55" i="103"/>
  <c r="G55" i="103"/>
  <c r="F55" i="103"/>
  <c r="C55" i="103"/>
  <c r="R54" i="103"/>
  <c r="O54" i="103"/>
  <c r="I54" i="103"/>
  <c r="F54" i="103"/>
  <c r="I53" i="103"/>
  <c r="F53" i="103"/>
  <c r="L53" i="103" s="1"/>
  <c r="D48" i="103"/>
  <c r="C48" i="103"/>
  <c r="D47" i="103"/>
  <c r="C47" i="103"/>
  <c r="D46" i="103"/>
  <c r="C46" i="103"/>
  <c r="D45" i="103"/>
  <c r="C45" i="103"/>
  <c r="D44" i="103"/>
  <c r="C44" i="103"/>
  <c r="D43" i="103"/>
  <c r="C43" i="103"/>
  <c r="D42" i="103"/>
  <c r="C42" i="103"/>
  <c r="D41" i="103"/>
  <c r="C41" i="103"/>
  <c r="D40" i="103"/>
  <c r="C40" i="103"/>
  <c r="D39" i="103"/>
  <c r="C39" i="103"/>
  <c r="D38" i="103"/>
  <c r="C38" i="103"/>
  <c r="D37" i="103"/>
  <c r="C37" i="103"/>
  <c r="D36" i="103"/>
  <c r="C36" i="103"/>
  <c r="S35" i="103"/>
  <c r="R35" i="103"/>
  <c r="P35" i="103"/>
  <c r="O35" i="103"/>
  <c r="M35" i="103"/>
  <c r="L35" i="103"/>
  <c r="J35" i="103"/>
  <c r="I35" i="103"/>
  <c r="G35" i="103"/>
  <c r="X72" i="103" s="1"/>
  <c r="F35" i="103"/>
  <c r="W72" i="103" s="1"/>
  <c r="R34" i="103"/>
  <c r="O34" i="103"/>
  <c r="L34" i="103"/>
  <c r="I34" i="103"/>
  <c r="F34" i="103"/>
  <c r="W71" i="103" s="1"/>
  <c r="I33" i="103"/>
  <c r="F33" i="103"/>
  <c r="W70" i="103" s="1"/>
  <c r="D31" i="103"/>
  <c r="C31" i="103"/>
  <c r="D30" i="103"/>
  <c r="C30" i="103"/>
  <c r="D29" i="103"/>
  <c r="C29" i="103"/>
  <c r="D28" i="103"/>
  <c r="C28" i="103"/>
  <c r="D27" i="103"/>
  <c r="C27" i="103"/>
  <c r="D26" i="103"/>
  <c r="C26" i="103"/>
  <c r="D25" i="103"/>
  <c r="C25" i="103"/>
  <c r="D24" i="103"/>
  <c r="C24" i="103"/>
  <c r="D23" i="103"/>
  <c r="C23" i="103"/>
  <c r="D22" i="103"/>
  <c r="C22" i="103"/>
  <c r="D21" i="103"/>
  <c r="C21" i="103"/>
  <c r="D20" i="103"/>
  <c r="C20" i="103"/>
  <c r="D19" i="103"/>
  <c r="C19" i="103"/>
  <c r="S18" i="103"/>
  <c r="R18" i="103"/>
  <c r="P18" i="103"/>
  <c r="O18" i="103"/>
  <c r="M18" i="103"/>
  <c r="L18" i="103"/>
  <c r="J18" i="103"/>
  <c r="I18" i="103"/>
  <c r="G18" i="103"/>
  <c r="X55" i="103" s="1"/>
  <c r="F18" i="103"/>
  <c r="W55" i="103" s="1"/>
  <c r="C18" i="103"/>
  <c r="R17" i="103"/>
  <c r="O17" i="103"/>
  <c r="L17" i="103"/>
  <c r="I17" i="103"/>
  <c r="F17" i="103"/>
  <c r="W54" i="103" s="1"/>
  <c r="I16" i="103"/>
  <c r="F16" i="103"/>
  <c r="W53" i="103" s="1"/>
  <c r="H13" i="103"/>
  <c r="E13" i="103"/>
  <c r="H12" i="103"/>
  <c r="E12" i="103"/>
  <c r="H11" i="103"/>
  <c r="E11" i="103"/>
  <c r="H10" i="103"/>
  <c r="E10" i="103"/>
  <c r="F9" i="103"/>
  <c r="O13" i="103"/>
  <c r="H7" i="103"/>
  <c r="E7" i="103"/>
  <c r="H6" i="103"/>
  <c r="M11" i="103"/>
  <c r="E6" i="103"/>
  <c r="M13" i="103"/>
  <c r="F5" i="103"/>
  <c r="C5" i="103"/>
  <c r="C1" i="103"/>
  <c r="F85" i="102"/>
  <c r="D85" i="102"/>
  <c r="C85" i="102"/>
  <c r="D84" i="102"/>
  <c r="C84" i="102"/>
  <c r="D83" i="102"/>
  <c r="C83" i="102"/>
  <c r="D82" i="102"/>
  <c r="C82" i="102"/>
  <c r="D81" i="102"/>
  <c r="C81" i="102"/>
  <c r="D80" i="102"/>
  <c r="C80" i="102"/>
  <c r="F79" i="102"/>
  <c r="D79" i="102"/>
  <c r="C79" i="102"/>
  <c r="D78" i="102"/>
  <c r="C78" i="102"/>
  <c r="F77" i="102"/>
  <c r="D77" i="102"/>
  <c r="C77" i="102"/>
  <c r="D76" i="102"/>
  <c r="C76" i="102"/>
  <c r="D75" i="102"/>
  <c r="C75" i="102"/>
  <c r="D74" i="102"/>
  <c r="C74" i="102"/>
  <c r="F73" i="102"/>
  <c r="D73" i="102"/>
  <c r="C73" i="102"/>
  <c r="S72" i="102"/>
  <c r="R72" i="102"/>
  <c r="P72" i="102"/>
  <c r="O72" i="102"/>
  <c r="M72" i="102"/>
  <c r="J72" i="102"/>
  <c r="I72" i="102"/>
  <c r="G72" i="102"/>
  <c r="F72" i="102"/>
  <c r="R71" i="102"/>
  <c r="O71" i="102"/>
  <c r="I71" i="102"/>
  <c r="F71" i="102"/>
  <c r="I70" i="102"/>
  <c r="F70" i="102"/>
  <c r="L70" i="102" s="1"/>
  <c r="F68" i="102"/>
  <c r="D68" i="102"/>
  <c r="C68" i="102"/>
  <c r="D67" i="102"/>
  <c r="C67" i="102"/>
  <c r="D66" i="102"/>
  <c r="C66" i="102"/>
  <c r="D65" i="102"/>
  <c r="C65" i="102"/>
  <c r="D64" i="102"/>
  <c r="C64" i="102"/>
  <c r="D63" i="102"/>
  <c r="C63" i="102"/>
  <c r="F62" i="102"/>
  <c r="D62" i="102"/>
  <c r="C62" i="102"/>
  <c r="F61" i="102"/>
  <c r="D61" i="102"/>
  <c r="C61" i="102"/>
  <c r="D60" i="102"/>
  <c r="C60" i="102"/>
  <c r="D59" i="102"/>
  <c r="C59" i="102"/>
  <c r="F58" i="102"/>
  <c r="D58" i="102"/>
  <c r="C58" i="102"/>
  <c r="D57" i="102"/>
  <c r="C57" i="102"/>
  <c r="D56" i="102"/>
  <c r="C56" i="102"/>
  <c r="S55" i="102"/>
  <c r="R55" i="102"/>
  <c r="P55" i="102"/>
  <c r="O55" i="102"/>
  <c r="M55" i="102"/>
  <c r="J55" i="102"/>
  <c r="I55" i="102"/>
  <c r="G55" i="102"/>
  <c r="F55" i="102"/>
  <c r="C55" i="102"/>
  <c r="R54" i="102"/>
  <c r="O54" i="102"/>
  <c r="I54" i="102"/>
  <c r="F54" i="102"/>
  <c r="I53" i="102"/>
  <c r="F53" i="102"/>
  <c r="L53" i="102" s="1"/>
  <c r="D48" i="102"/>
  <c r="C48" i="102"/>
  <c r="D47" i="102"/>
  <c r="C47" i="102"/>
  <c r="D46" i="102"/>
  <c r="C46" i="102"/>
  <c r="D45" i="102"/>
  <c r="C45" i="102"/>
  <c r="D44" i="102"/>
  <c r="C44" i="102"/>
  <c r="D43" i="102"/>
  <c r="C43" i="102"/>
  <c r="D42" i="102"/>
  <c r="C42" i="102"/>
  <c r="D41" i="102"/>
  <c r="C41" i="102"/>
  <c r="D40" i="102"/>
  <c r="C40" i="102"/>
  <c r="D39" i="102"/>
  <c r="C39" i="102"/>
  <c r="D38" i="102"/>
  <c r="C38" i="102"/>
  <c r="D37" i="102"/>
  <c r="C37" i="102"/>
  <c r="D36" i="102"/>
  <c r="C36" i="102"/>
  <c r="S35" i="102"/>
  <c r="R35" i="102"/>
  <c r="P35" i="102"/>
  <c r="O35" i="102"/>
  <c r="M35" i="102"/>
  <c r="L35" i="102"/>
  <c r="J35" i="102"/>
  <c r="I35" i="102"/>
  <c r="G35" i="102"/>
  <c r="X72" i="102" s="1"/>
  <c r="F35" i="102"/>
  <c r="W72" i="102" s="1"/>
  <c r="R34" i="102"/>
  <c r="O34" i="102"/>
  <c r="L34" i="102"/>
  <c r="I34" i="102"/>
  <c r="F34" i="102"/>
  <c r="W71" i="102" s="1"/>
  <c r="I33" i="102"/>
  <c r="F33" i="102"/>
  <c r="W70" i="102" s="1"/>
  <c r="D31" i="102"/>
  <c r="C31" i="102"/>
  <c r="D30" i="102"/>
  <c r="C30" i="102"/>
  <c r="D29" i="102"/>
  <c r="C29" i="102"/>
  <c r="D28" i="102"/>
  <c r="C28" i="102"/>
  <c r="D27" i="102"/>
  <c r="C27" i="102"/>
  <c r="D26" i="102"/>
  <c r="C26" i="102"/>
  <c r="D25" i="102"/>
  <c r="C25" i="102"/>
  <c r="D24" i="102"/>
  <c r="C24" i="102"/>
  <c r="D23" i="102"/>
  <c r="C23" i="102"/>
  <c r="D22" i="102"/>
  <c r="C22" i="102"/>
  <c r="D21" i="102"/>
  <c r="C21" i="102"/>
  <c r="D20" i="102"/>
  <c r="C20" i="102"/>
  <c r="D19" i="102"/>
  <c r="C19" i="102"/>
  <c r="S18" i="102"/>
  <c r="R18" i="102"/>
  <c r="P18" i="102"/>
  <c r="O18" i="102"/>
  <c r="M18" i="102"/>
  <c r="L18" i="102"/>
  <c r="J18" i="102"/>
  <c r="I18" i="102"/>
  <c r="G18" i="102"/>
  <c r="X55" i="102" s="1"/>
  <c r="F18" i="102"/>
  <c r="W55" i="102" s="1"/>
  <c r="C18" i="102"/>
  <c r="R17" i="102"/>
  <c r="O17" i="102"/>
  <c r="L17" i="102"/>
  <c r="I17" i="102"/>
  <c r="F17" i="102"/>
  <c r="W54" i="102" s="1"/>
  <c r="I16" i="102"/>
  <c r="F16" i="102"/>
  <c r="W53" i="102" s="1"/>
  <c r="O13" i="102"/>
  <c r="H13" i="102"/>
  <c r="E13" i="102"/>
  <c r="H12" i="102"/>
  <c r="E12" i="102"/>
  <c r="H11" i="102"/>
  <c r="E11" i="102"/>
  <c r="H10" i="102"/>
  <c r="E10" i="102"/>
  <c r="F9" i="102"/>
  <c r="H7" i="102"/>
  <c r="E7" i="102"/>
  <c r="H6" i="102"/>
  <c r="M11" i="102"/>
  <c r="E6" i="102"/>
  <c r="M13" i="102"/>
  <c r="F5" i="102"/>
  <c r="C5" i="102"/>
  <c r="C1" i="102"/>
  <c r="D85" i="101"/>
  <c r="C85" i="101"/>
  <c r="D84" i="101"/>
  <c r="C84" i="101"/>
  <c r="D83" i="101"/>
  <c r="C83" i="101"/>
  <c r="D82" i="101"/>
  <c r="C82" i="101"/>
  <c r="G81" i="101"/>
  <c r="D81" i="101"/>
  <c r="C81" i="101"/>
  <c r="D80" i="101"/>
  <c r="C80" i="101"/>
  <c r="D79" i="101"/>
  <c r="C79" i="101"/>
  <c r="D78" i="101"/>
  <c r="C78" i="101"/>
  <c r="D77" i="101"/>
  <c r="C77" i="101"/>
  <c r="D76" i="101"/>
  <c r="C76" i="101"/>
  <c r="D75" i="101"/>
  <c r="C75" i="101"/>
  <c r="D74" i="101"/>
  <c r="C74" i="101"/>
  <c r="D73" i="101"/>
  <c r="C73" i="101"/>
  <c r="S72" i="101"/>
  <c r="R72" i="101"/>
  <c r="P72" i="101"/>
  <c r="O72" i="101"/>
  <c r="M72" i="101"/>
  <c r="J72" i="101"/>
  <c r="I72" i="101"/>
  <c r="G72" i="101"/>
  <c r="F72" i="101"/>
  <c r="R71" i="101"/>
  <c r="O71" i="101"/>
  <c r="I71" i="101"/>
  <c r="F71" i="101"/>
  <c r="I70" i="101"/>
  <c r="F70" i="101"/>
  <c r="L70" i="101" s="1"/>
  <c r="D68" i="101"/>
  <c r="C68" i="101"/>
  <c r="D67" i="101"/>
  <c r="C67" i="101"/>
  <c r="D66" i="101"/>
  <c r="C66" i="101"/>
  <c r="D65" i="101"/>
  <c r="C65" i="101"/>
  <c r="D64" i="101"/>
  <c r="C64" i="101"/>
  <c r="G63" i="101"/>
  <c r="D63" i="101"/>
  <c r="C63" i="101"/>
  <c r="D62" i="101"/>
  <c r="C62" i="101"/>
  <c r="D61" i="101"/>
  <c r="C61" i="101"/>
  <c r="D60" i="101"/>
  <c r="C60" i="101"/>
  <c r="G59" i="101"/>
  <c r="D59" i="101"/>
  <c r="C59" i="101"/>
  <c r="D58" i="101"/>
  <c r="C58" i="101"/>
  <c r="D57" i="101"/>
  <c r="C57" i="101"/>
  <c r="D56" i="101"/>
  <c r="C56" i="101"/>
  <c r="S55" i="101"/>
  <c r="R55" i="101"/>
  <c r="P55" i="101"/>
  <c r="O55" i="101"/>
  <c r="M55" i="101"/>
  <c r="J55" i="101"/>
  <c r="I55" i="101"/>
  <c r="G55" i="101"/>
  <c r="F55" i="101"/>
  <c r="C55" i="101"/>
  <c r="R54" i="101"/>
  <c r="O54" i="101"/>
  <c r="I54" i="101"/>
  <c r="F54" i="101"/>
  <c r="I53" i="101"/>
  <c r="F53" i="101"/>
  <c r="L53" i="101" s="1"/>
  <c r="D48" i="101"/>
  <c r="C48" i="101"/>
  <c r="D47" i="101"/>
  <c r="C47" i="101"/>
  <c r="D46" i="101"/>
  <c r="C46" i="101"/>
  <c r="D45" i="101"/>
  <c r="C45" i="101"/>
  <c r="D44" i="101"/>
  <c r="C44" i="101"/>
  <c r="D43" i="101"/>
  <c r="C43" i="101"/>
  <c r="D42" i="101"/>
  <c r="C42" i="101"/>
  <c r="D41" i="101"/>
  <c r="C41" i="101"/>
  <c r="D40" i="101"/>
  <c r="C40" i="101"/>
  <c r="D39" i="101"/>
  <c r="C39" i="101"/>
  <c r="D38" i="101"/>
  <c r="C38" i="101"/>
  <c r="D37" i="101"/>
  <c r="C37" i="101"/>
  <c r="D36" i="101"/>
  <c r="C36" i="101"/>
  <c r="S35" i="101"/>
  <c r="R35" i="101"/>
  <c r="P35" i="101"/>
  <c r="O35" i="101"/>
  <c r="M35" i="101"/>
  <c r="L35" i="101"/>
  <c r="J35" i="101"/>
  <c r="I35" i="101"/>
  <c r="G35" i="101"/>
  <c r="X72" i="101" s="1"/>
  <c r="F35" i="101"/>
  <c r="W72" i="101" s="1"/>
  <c r="R34" i="101"/>
  <c r="O34" i="101"/>
  <c r="L34" i="101"/>
  <c r="I34" i="101"/>
  <c r="F34" i="101"/>
  <c r="W71" i="101" s="1"/>
  <c r="I33" i="101"/>
  <c r="F33" i="101"/>
  <c r="W70" i="101" s="1"/>
  <c r="D31" i="101"/>
  <c r="C31" i="101"/>
  <c r="D30" i="101"/>
  <c r="C30" i="101"/>
  <c r="D29" i="101"/>
  <c r="C29" i="101"/>
  <c r="D28" i="101"/>
  <c r="C28" i="101"/>
  <c r="D27" i="101"/>
  <c r="C27" i="101"/>
  <c r="D26" i="101"/>
  <c r="C26" i="101"/>
  <c r="D25" i="101"/>
  <c r="C25" i="101"/>
  <c r="D24" i="101"/>
  <c r="C24" i="101"/>
  <c r="D23" i="101"/>
  <c r="C23" i="101"/>
  <c r="D22" i="101"/>
  <c r="C22" i="101"/>
  <c r="D21" i="101"/>
  <c r="C21" i="101"/>
  <c r="D20" i="101"/>
  <c r="C20" i="101"/>
  <c r="D19" i="101"/>
  <c r="C19" i="101"/>
  <c r="S18" i="101"/>
  <c r="R18" i="101"/>
  <c r="P18" i="101"/>
  <c r="O18" i="101"/>
  <c r="M18" i="101"/>
  <c r="L18" i="101"/>
  <c r="J18" i="101"/>
  <c r="I18" i="101"/>
  <c r="G18" i="101"/>
  <c r="X55" i="101" s="1"/>
  <c r="F18" i="101"/>
  <c r="W55" i="101" s="1"/>
  <c r="C18" i="101"/>
  <c r="R17" i="101"/>
  <c r="O17" i="101"/>
  <c r="L17" i="101"/>
  <c r="I17" i="101"/>
  <c r="F17" i="101"/>
  <c r="W54" i="101" s="1"/>
  <c r="I16" i="101"/>
  <c r="F16" i="101"/>
  <c r="W53" i="101" s="1"/>
  <c r="O13" i="101"/>
  <c r="H13" i="101"/>
  <c r="E13" i="101"/>
  <c r="H12" i="101"/>
  <c r="E12" i="101"/>
  <c r="H11" i="101"/>
  <c r="E11" i="101"/>
  <c r="H10" i="101"/>
  <c r="E10" i="101"/>
  <c r="F9" i="101"/>
  <c r="H7" i="101"/>
  <c r="E7" i="101"/>
  <c r="H6" i="101"/>
  <c r="M11" i="101"/>
  <c r="E6" i="101"/>
  <c r="M13" i="101"/>
  <c r="F5" i="101"/>
  <c r="C5" i="101"/>
  <c r="C1" i="101"/>
  <c r="D85" i="100"/>
  <c r="C85" i="100"/>
  <c r="F84" i="100"/>
  <c r="D84" i="100"/>
  <c r="C84" i="100"/>
  <c r="D83" i="100"/>
  <c r="C83" i="100"/>
  <c r="D82" i="100"/>
  <c r="C82" i="100"/>
  <c r="D81" i="100"/>
  <c r="C81" i="100"/>
  <c r="F80" i="100"/>
  <c r="D80" i="100"/>
  <c r="C80" i="100"/>
  <c r="D79" i="100"/>
  <c r="C79" i="100"/>
  <c r="F78" i="100"/>
  <c r="D78" i="100"/>
  <c r="C78" i="100"/>
  <c r="D77" i="100"/>
  <c r="C77" i="100"/>
  <c r="F76" i="100"/>
  <c r="D76" i="100"/>
  <c r="C76" i="100"/>
  <c r="D75" i="100"/>
  <c r="C75" i="100"/>
  <c r="D74" i="100"/>
  <c r="C74" i="100"/>
  <c r="D73" i="100"/>
  <c r="C73" i="100"/>
  <c r="S72" i="100"/>
  <c r="R72" i="100"/>
  <c r="P72" i="100"/>
  <c r="O72" i="100"/>
  <c r="M72" i="100"/>
  <c r="J72" i="100"/>
  <c r="I72" i="100"/>
  <c r="G72" i="100"/>
  <c r="F72" i="100"/>
  <c r="R71" i="100"/>
  <c r="O71" i="100"/>
  <c r="I71" i="100"/>
  <c r="F71" i="100"/>
  <c r="I70" i="100"/>
  <c r="F70" i="100"/>
  <c r="L70" i="100" s="1"/>
  <c r="D68" i="100"/>
  <c r="C68" i="100"/>
  <c r="D67" i="100"/>
  <c r="C67" i="100"/>
  <c r="F66" i="100"/>
  <c r="D66" i="100"/>
  <c r="C66" i="100"/>
  <c r="D65" i="100"/>
  <c r="C65" i="100"/>
  <c r="F64" i="100"/>
  <c r="D64" i="100"/>
  <c r="C64" i="100"/>
  <c r="F63" i="100"/>
  <c r="D63" i="100"/>
  <c r="C63" i="100"/>
  <c r="D62" i="100"/>
  <c r="C62" i="100"/>
  <c r="D61" i="100"/>
  <c r="C61" i="100"/>
  <c r="F60" i="100"/>
  <c r="D60" i="100"/>
  <c r="C60" i="100"/>
  <c r="F59" i="100"/>
  <c r="D59" i="100"/>
  <c r="C59" i="100"/>
  <c r="F58" i="100"/>
  <c r="D58" i="100"/>
  <c r="C58" i="100"/>
  <c r="D57" i="100"/>
  <c r="C57" i="100"/>
  <c r="D56" i="100"/>
  <c r="C56" i="100"/>
  <c r="S55" i="100"/>
  <c r="R55" i="100"/>
  <c r="P55" i="100"/>
  <c r="O55" i="100"/>
  <c r="M55" i="100"/>
  <c r="J55" i="100"/>
  <c r="I55" i="100"/>
  <c r="G55" i="100"/>
  <c r="F55" i="100"/>
  <c r="C55" i="100"/>
  <c r="R54" i="100"/>
  <c r="O54" i="100"/>
  <c r="I54" i="100"/>
  <c r="F54" i="100"/>
  <c r="I53" i="100"/>
  <c r="F53" i="100"/>
  <c r="L53" i="100" s="1"/>
  <c r="D48" i="100"/>
  <c r="C48" i="100"/>
  <c r="D47" i="100"/>
  <c r="C47" i="100"/>
  <c r="D46" i="100"/>
  <c r="C46" i="100"/>
  <c r="D45" i="100"/>
  <c r="C45" i="100"/>
  <c r="D44" i="100"/>
  <c r="C44" i="100"/>
  <c r="D43" i="100"/>
  <c r="C43" i="100"/>
  <c r="D42" i="100"/>
  <c r="C42" i="100"/>
  <c r="D41" i="100"/>
  <c r="C41" i="100"/>
  <c r="D40" i="100"/>
  <c r="C40" i="100"/>
  <c r="D39" i="100"/>
  <c r="C39" i="100"/>
  <c r="D38" i="100"/>
  <c r="C38" i="100"/>
  <c r="D37" i="100"/>
  <c r="C37" i="100"/>
  <c r="D36" i="100"/>
  <c r="C36" i="100"/>
  <c r="S35" i="100"/>
  <c r="R35" i="100"/>
  <c r="P35" i="100"/>
  <c r="O35" i="100"/>
  <c r="M35" i="100"/>
  <c r="L35" i="100"/>
  <c r="J35" i="100"/>
  <c r="I35" i="100"/>
  <c r="G35" i="100"/>
  <c r="X72" i="100" s="1"/>
  <c r="F35" i="100"/>
  <c r="W72" i="100" s="1"/>
  <c r="R34" i="100"/>
  <c r="O34" i="100"/>
  <c r="L34" i="100"/>
  <c r="I34" i="100"/>
  <c r="F34" i="100"/>
  <c r="W71" i="100" s="1"/>
  <c r="I33" i="100"/>
  <c r="F33" i="100"/>
  <c r="W70" i="100" s="1"/>
  <c r="D31" i="100"/>
  <c r="C31" i="100"/>
  <c r="D30" i="100"/>
  <c r="C30" i="100"/>
  <c r="D29" i="100"/>
  <c r="C29" i="100"/>
  <c r="D28" i="100"/>
  <c r="C28" i="100"/>
  <c r="D27" i="100"/>
  <c r="C27" i="100"/>
  <c r="D26" i="100"/>
  <c r="C26" i="100"/>
  <c r="D25" i="100"/>
  <c r="C25" i="100"/>
  <c r="D24" i="100"/>
  <c r="C24" i="100"/>
  <c r="D23" i="100"/>
  <c r="C23" i="100"/>
  <c r="D22" i="100"/>
  <c r="C22" i="100"/>
  <c r="D21" i="100"/>
  <c r="C21" i="100"/>
  <c r="D20" i="100"/>
  <c r="C20" i="100"/>
  <c r="D19" i="100"/>
  <c r="C19" i="100"/>
  <c r="S18" i="100"/>
  <c r="R18" i="100"/>
  <c r="P18" i="100"/>
  <c r="O18" i="100"/>
  <c r="M18" i="100"/>
  <c r="L18" i="100"/>
  <c r="J18" i="100"/>
  <c r="I18" i="100"/>
  <c r="G18" i="100"/>
  <c r="X55" i="100" s="1"/>
  <c r="F18" i="100"/>
  <c r="W55" i="100" s="1"/>
  <c r="C18" i="100"/>
  <c r="R17" i="100"/>
  <c r="O17" i="100"/>
  <c r="L17" i="100"/>
  <c r="I17" i="100"/>
  <c r="F17" i="100"/>
  <c r="W54" i="100" s="1"/>
  <c r="I16" i="100"/>
  <c r="F16" i="100"/>
  <c r="W53" i="100" s="1"/>
  <c r="H13" i="100"/>
  <c r="E13" i="100"/>
  <c r="H12" i="100"/>
  <c r="E12" i="100"/>
  <c r="H11" i="100"/>
  <c r="E11" i="100"/>
  <c r="H10" i="100"/>
  <c r="E10" i="100"/>
  <c r="F9" i="100"/>
  <c r="H7" i="100"/>
  <c r="E7" i="100"/>
  <c r="O13" i="100"/>
  <c r="H6" i="100"/>
  <c r="E6" i="100"/>
  <c r="M13" i="100"/>
  <c r="F5" i="100"/>
  <c r="C5" i="100"/>
  <c r="C1" i="100"/>
  <c r="W86" i="98"/>
  <c r="X85" i="98"/>
  <c r="G85" i="98" s="1"/>
  <c r="W85" i="98"/>
  <c r="F85" i="98" s="1"/>
  <c r="X84" i="98"/>
  <c r="G84" i="98" s="1"/>
  <c r="W84" i="98"/>
  <c r="F84" i="98" s="1"/>
  <c r="X83" i="98"/>
  <c r="G83" i="98" s="1"/>
  <c r="W83" i="98"/>
  <c r="F83" i="98" s="1"/>
  <c r="X82" i="98"/>
  <c r="G82" i="98" s="1"/>
  <c r="W82" i="98"/>
  <c r="F82" i="98" s="1"/>
  <c r="X81" i="98"/>
  <c r="G81" i="98" s="1"/>
  <c r="W81" i="98"/>
  <c r="F81" i="98" s="1"/>
  <c r="X80" i="98"/>
  <c r="G80" i="98" s="1"/>
  <c r="W80" i="98"/>
  <c r="F80" i="98" s="1"/>
  <c r="X79" i="98"/>
  <c r="G79" i="98" s="1"/>
  <c r="W79" i="98"/>
  <c r="F79" i="98" s="1"/>
  <c r="X78" i="98"/>
  <c r="G78" i="98" s="1"/>
  <c r="W78" i="98"/>
  <c r="F78" i="98" s="1"/>
  <c r="X77" i="98"/>
  <c r="G77" i="98" s="1"/>
  <c r="W77" i="98"/>
  <c r="F77" i="98" s="1"/>
  <c r="X76" i="98"/>
  <c r="G76" i="98" s="1"/>
  <c r="W76" i="98"/>
  <c r="F76" i="98" s="1"/>
  <c r="X75" i="98"/>
  <c r="G75" i="98" s="1"/>
  <c r="W75" i="98"/>
  <c r="F75" i="98" s="1"/>
  <c r="X74" i="98"/>
  <c r="G74" i="98" s="1"/>
  <c r="W74" i="98"/>
  <c r="F74" i="98" s="1"/>
  <c r="X73" i="98"/>
  <c r="G73" i="98" s="1"/>
  <c r="W73" i="98"/>
  <c r="F73" i="98" s="1"/>
  <c r="X68" i="98"/>
  <c r="G68" i="98" s="1"/>
  <c r="W68" i="98"/>
  <c r="F68" i="98" s="1"/>
  <c r="X67" i="98"/>
  <c r="W67" i="98"/>
  <c r="F67" i="98" s="1"/>
  <c r="X66" i="98"/>
  <c r="G66" i="98" s="1"/>
  <c r="W66" i="98"/>
  <c r="F66" i="98" s="1"/>
  <c r="X65" i="98"/>
  <c r="G65" i="98" s="1"/>
  <c r="W65" i="98"/>
  <c r="F65" i="98" s="1"/>
  <c r="X64" i="98"/>
  <c r="G64" i="98" s="1"/>
  <c r="W64" i="98"/>
  <c r="F64" i="98" s="1"/>
  <c r="X63" i="98"/>
  <c r="W63" i="98"/>
  <c r="F63" i="98" s="1"/>
  <c r="X62" i="98"/>
  <c r="G62" i="98" s="1"/>
  <c r="W62" i="98"/>
  <c r="F62" i="98" s="1"/>
  <c r="X61" i="98"/>
  <c r="G61" i="98" s="1"/>
  <c r="W61" i="98"/>
  <c r="F61" i="98" s="1"/>
  <c r="X60" i="98"/>
  <c r="G60" i="98" s="1"/>
  <c r="W60" i="98"/>
  <c r="F60" i="98" s="1"/>
  <c r="X59" i="98"/>
  <c r="G59" i="98" s="1"/>
  <c r="W59" i="98"/>
  <c r="F59" i="98" s="1"/>
  <c r="X58" i="98"/>
  <c r="G58" i="98" s="1"/>
  <c r="W58" i="98"/>
  <c r="F58" i="98" s="1"/>
  <c r="X57" i="98"/>
  <c r="W57" i="98"/>
  <c r="F57" i="98" s="1"/>
  <c r="X56" i="98"/>
  <c r="G56" i="98" s="1"/>
  <c r="W56" i="98"/>
  <c r="F56" i="98" s="1"/>
  <c r="W86" i="97"/>
  <c r="L51" i="97" s="1"/>
  <c r="X85" i="97"/>
  <c r="G85" i="97" s="1"/>
  <c r="W85" i="97"/>
  <c r="F85" i="97" s="1"/>
  <c r="X84" i="97"/>
  <c r="G84" i="97" s="1"/>
  <c r="W84" i="97"/>
  <c r="F84" i="97" s="1"/>
  <c r="X83" i="97"/>
  <c r="G83" i="97" s="1"/>
  <c r="W83" i="97"/>
  <c r="F83" i="97" s="1"/>
  <c r="X82" i="97"/>
  <c r="G82" i="97" s="1"/>
  <c r="W82" i="97"/>
  <c r="F82" i="97" s="1"/>
  <c r="X81" i="97"/>
  <c r="G81" i="97" s="1"/>
  <c r="W81" i="97"/>
  <c r="F81" i="97" s="1"/>
  <c r="X80" i="97"/>
  <c r="G80" i="97" s="1"/>
  <c r="W80" i="97"/>
  <c r="F80" i="97" s="1"/>
  <c r="X79" i="97"/>
  <c r="G79" i="97" s="1"/>
  <c r="W79" i="97"/>
  <c r="F79" i="97" s="1"/>
  <c r="X78" i="97"/>
  <c r="G78" i="97" s="1"/>
  <c r="W78" i="97"/>
  <c r="X77" i="97"/>
  <c r="G77" i="97" s="1"/>
  <c r="W77" i="97"/>
  <c r="F77" i="97" s="1"/>
  <c r="X76" i="97"/>
  <c r="G76" i="97" s="1"/>
  <c r="W76" i="97"/>
  <c r="F76" i="97" s="1"/>
  <c r="X75" i="97"/>
  <c r="G75" i="97" s="1"/>
  <c r="W75" i="97"/>
  <c r="F75" i="97" s="1"/>
  <c r="X74" i="97"/>
  <c r="G74" i="97" s="1"/>
  <c r="W74" i="97"/>
  <c r="F74" i="97" s="1"/>
  <c r="X73" i="97"/>
  <c r="G73" i="97" s="1"/>
  <c r="W73" i="97"/>
  <c r="F73" i="97" s="1"/>
  <c r="X68" i="97"/>
  <c r="G68" i="97" s="1"/>
  <c r="W68" i="97"/>
  <c r="F68" i="97" s="1"/>
  <c r="X67" i="97"/>
  <c r="G67" i="97" s="1"/>
  <c r="W67" i="97"/>
  <c r="F67" i="97" s="1"/>
  <c r="X66" i="97"/>
  <c r="G66" i="97" s="1"/>
  <c r="W66" i="97"/>
  <c r="F66" i="97" s="1"/>
  <c r="X65" i="97"/>
  <c r="G65" i="97" s="1"/>
  <c r="W65" i="97"/>
  <c r="F65" i="97" s="1"/>
  <c r="X64" i="97"/>
  <c r="G64" i="97" s="1"/>
  <c r="W64" i="97"/>
  <c r="X63" i="97"/>
  <c r="G63" i="97" s="1"/>
  <c r="W63" i="97"/>
  <c r="F63" i="97" s="1"/>
  <c r="X62" i="97"/>
  <c r="G62" i="97" s="1"/>
  <c r="W62" i="97"/>
  <c r="F62" i="97" s="1"/>
  <c r="X61" i="97"/>
  <c r="G61" i="97" s="1"/>
  <c r="W61" i="97"/>
  <c r="F61" i="97" s="1"/>
  <c r="X60" i="97"/>
  <c r="G60" i="97" s="1"/>
  <c r="W60" i="97"/>
  <c r="F60" i="97" s="1"/>
  <c r="X59" i="97"/>
  <c r="G59" i="97" s="1"/>
  <c r="W59" i="97"/>
  <c r="F59" i="97" s="1"/>
  <c r="X58" i="97"/>
  <c r="G58" i="97" s="1"/>
  <c r="W58" i="97"/>
  <c r="F58" i="97" s="1"/>
  <c r="X57" i="97"/>
  <c r="G57" i="97" s="1"/>
  <c r="W57" i="97"/>
  <c r="F57" i="97" s="1"/>
  <c r="X56" i="97"/>
  <c r="G56" i="97" s="1"/>
  <c r="W56" i="97"/>
  <c r="W86" i="96"/>
  <c r="X85" i="96"/>
  <c r="G85" i="96" s="1"/>
  <c r="W85" i="96"/>
  <c r="F85" i="96" s="1"/>
  <c r="X84" i="96"/>
  <c r="G84" i="96" s="1"/>
  <c r="W84" i="96"/>
  <c r="F84" i="96" s="1"/>
  <c r="X83" i="96"/>
  <c r="G83" i="96" s="1"/>
  <c r="W83" i="96"/>
  <c r="F83" i="96" s="1"/>
  <c r="X82" i="96"/>
  <c r="G82" i="96" s="1"/>
  <c r="W82" i="96"/>
  <c r="F82" i="96" s="1"/>
  <c r="X81" i="96"/>
  <c r="G81" i="96" s="1"/>
  <c r="W81" i="96"/>
  <c r="F81" i="96" s="1"/>
  <c r="X80" i="96"/>
  <c r="G80" i="96" s="1"/>
  <c r="W80" i="96"/>
  <c r="F80" i="96" s="1"/>
  <c r="X79" i="96"/>
  <c r="G79" i="96" s="1"/>
  <c r="W79" i="96"/>
  <c r="F79" i="96" s="1"/>
  <c r="X78" i="96"/>
  <c r="G78" i="96" s="1"/>
  <c r="W78" i="96"/>
  <c r="F78" i="96" s="1"/>
  <c r="X77" i="96"/>
  <c r="G77" i="96" s="1"/>
  <c r="W77" i="96"/>
  <c r="F77" i="96" s="1"/>
  <c r="X76" i="96"/>
  <c r="G76" i="96" s="1"/>
  <c r="W76" i="96"/>
  <c r="F76" i="96" s="1"/>
  <c r="X75" i="96"/>
  <c r="G75" i="96" s="1"/>
  <c r="W75" i="96"/>
  <c r="F75" i="96" s="1"/>
  <c r="X74" i="96"/>
  <c r="G74" i="96" s="1"/>
  <c r="W74" i="96"/>
  <c r="F74" i="96" s="1"/>
  <c r="X73" i="96"/>
  <c r="G73" i="96" s="1"/>
  <c r="W73" i="96"/>
  <c r="F73" i="96" s="1"/>
  <c r="X68" i="96"/>
  <c r="G68" i="96" s="1"/>
  <c r="W68" i="96"/>
  <c r="F68" i="96" s="1"/>
  <c r="X67" i="96"/>
  <c r="G67" i="96" s="1"/>
  <c r="W67" i="96"/>
  <c r="F67" i="96" s="1"/>
  <c r="X66" i="96"/>
  <c r="G66" i="96" s="1"/>
  <c r="W66" i="96"/>
  <c r="F66" i="96" s="1"/>
  <c r="X65" i="96"/>
  <c r="G65" i="96" s="1"/>
  <c r="W65" i="96"/>
  <c r="F65" i="96" s="1"/>
  <c r="X64" i="96"/>
  <c r="G64" i="96" s="1"/>
  <c r="W64" i="96"/>
  <c r="F64" i="96" s="1"/>
  <c r="X63" i="96"/>
  <c r="G63" i="96" s="1"/>
  <c r="W63" i="96"/>
  <c r="F63" i="96" s="1"/>
  <c r="X62" i="96"/>
  <c r="G62" i="96" s="1"/>
  <c r="W62" i="96"/>
  <c r="F62" i="96" s="1"/>
  <c r="X61" i="96"/>
  <c r="G61" i="96" s="1"/>
  <c r="W61" i="96"/>
  <c r="F61" i="96" s="1"/>
  <c r="X60" i="96"/>
  <c r="G60" i="96" s="1"/>
  <c r="W60" i="96"/>
  <c r="F60" i="96" s="1"/>
  <c r="X59" i="96"/>
  <c r="G59" i="96" s="1"/>
  <c r="W59" i="96"/>
  <c r="F59" i="96" s="1"/>
  <c r="X58" i="96"/>
  <c r="G58" i="96" s="1"/>
  <c r="W58" i="96"/>
  <c r="F58" i="96" s="1"/>
  <c r="X57" i="96"/>
  <c r="G57" i="96" s="1"/>
  <c r="W57" i="96"/>
  <c r="F57" i="96" s="1"/>
  <c r="X56" i="96"/>
  <c r="G56" i="96" s="1"/>
  <c r="W56" i="96"/>
  <c r="F56" i="96" s="1"/>
  <c r="D85" i="99"/>
  <c r="C85" i="99"/>
  <c r="D84" i="99"/>
  <c r="C84" i="99"/>
  <c r="D83" i="99"/>
  <c r="C83" i="99"/>
  <c r="D82" i="99"/>
  <c r="C82" i="99"/>
  <c r="D81" i="99"/>
  <c r="C81" i="99"/>
  <c r="D80" i="99"/>
  <c r="C80" i="99"/>
  <c r="G79" i="99"/>
  <c r="D79" i="99"/>
  <c r="C79" i="99"/>
  <c r="D78" i="99"/>
  <c r="C78" i="99"/>
  <c r="D77" i="99"/>
  <c r="C77" i="99"/>
  <c r="D76" i="99"/>
  <c r="C76" i="99"/>
  <c r="D75" i="99"/>
  <c r="C75" i="99"/>
  <c r="D74" i="99"/>
  <c r="C74" i="99"/>
  <c r="D73" i="99"/>
  <c r="C73" i="99"/>
  <c r="S72" i="99"/>
  <c r="R72" i="99"/>
  <c r="P72" i="99"/>
  <c r="O72" i="99"/>
  <c r="M72" i="99"/>
  <c r="J72" i="99"/>
  <c r="I72" i="99"/>
  <c r="G72" i="99"/>
  <c r="F72" i="99"/>
  <c r="R71" i="99"/>
  <c r="O71" i="99"/>
  <c r="I71" i="99"/>
  <c r="F71" i="99"/>
  <c r="I70" i="99"/>
  <c r="F70" i="99"/>
  <c r="L70" i="99" s="1"/>
  <c r="D68" i="99"/>
  <c r="C68" i="99"/>
  <c r="D67" i="99"/>
  <c r="C67" i="99"/>
  <c r="D66" i="99"/>
  <c r="C66" i="99"/>
  <c r="D65" i="99"/>
  <c r="C65" i="99"/>
  <c r="D64" i="99"/>
  <c r="C64" i="99"/>
  <c r="D63" i="99"/>
  <c r="C63" i="99"/>
  <c r="D62" i="99"/>
  <c r="C62" i="99"/>
  <c r="D61" i="99"/>
  <c r="C61" i="99"/>
  <c r="G60" i="99"/>
  <c r="D60" i="99"/>
  <c r="C60" i="99"/>
  <c r="D59" i="99"/>
  <c r="C59" i="99"/>
  <c r="G58" i="99"/>
  <c r="D58" i="99"/>
  <c r="C58" i="99"/>
  <c r="D57" i="99"/>
  <c r="C57" i="99"/>
  <c r="D56" i="99"/>
  <c r="C56" i="99"/>
  <c r="S55" i="99"/>
  <c r="R55" i="99"/>
  <c r="P55" i="99"/>
  <c r="O55" i="99"/>
  <c r="M55" i="99"/>
  <c r="J55" i="99"/>
  <c r="I55" i="99"/>
  <c r="G55" i="99"/>
  <c r="F55" i="99"/>
  <c r="C55" i="99"/>
  <c r="R54" i="99"/>
  <c r="O54" i="99"/>
  <c r="I54" i="99"/>
  <c r="F54" i="99"/>
  <c r="I53" i="99"/>
  <c r="F53" i="99"/>
  <c r="L53" i="99" s="1"/>
  <c r="D48" i="99"/>
  <c r="C48" i="99"/>
  <c r="D47" i="99"/>
  <c r="C47" i="99"/>
  <c r="D46" i="99"/>
  <c r="C46" i="99"/>
  <c r="D45" i="99"/>
  <c r="C45" i="99"/>
  <c r="D44" i="99"/>
  <c r="C44" i="99"/>
  <c r="D43" i="99"/>
  <c r="C43" i="99"/>
  <c r="D42" i="99"/>
  <c r="C42" i="99"/>
  <c r="D41" i="99"/>
  <c r="C41" i="99"/>
  <c r="D40" i="99"/>
  <c r="C40" i="99"/>
  <c r="D39" i="99"/>
  <c r="C39" i="99"/>
  <c r="D38" i="99"/>
  <c r="C38" i="99"/>
  <c r="D37" i="99"/>
  <c r="C37" i="99"/>
  <c r="D36" i="99"/>
  <c r="C36" i="99"/>
  <c r="S35" i="99"/>
  <c r="R35" i="99"/>
  <c r="P35" i="99"/>
  <c r="O35" i="99"/>
  <c r="M35" i="99"/>
  <c r="L35" i="99"/>
  <c r="J35" i="99"/>
  <c r="I35" i="99"/>
  <c r="G35" i="99"/>
  <c r="X72" i="99" s="1"/>
  <c r="F35" i="99"/>
  <c r="W72" i="99" s="1"/>
  <c r="R34" i="99"/>
  <c r="O34" i="99"/>
  <c r="L34" i="99"/>
  <c r="I34" i="99"/>
  <c r="F34" i="99"/>
  <c r="W71" i="99" s="1"/>
  <c r="I33" i="99"/>
  <c r="F33" i="99"/>
  <c r="W70" i="99" s="1"/>
  <c r="D31" i="99"/>
  <c r="C31" i="99"/>
  <c r="D30" i="99"/>
  <c r="C30" i="99"/>
  <c r="D29" i="99"/>
  <c r="C29" i="99"/>
  <c r="D28" i="99"/>
  <c r="C28" i="99"/>
  <c r="D27" i="99"/>
  <c r="C27" i="99"/>
  <c r="D26" i="99"/>
  <c r="C26" i="99"/>
  <c r="D25" i="99"/>
  <c r="C25" i="99"/>
  <c r="D24" i="99"/>
  <c r="C24" i="99"/>
  <c r="D23" i="99"/>
  <c r="C23" i="99"/>
  <c r="D22" i="99"/>
  <c r="C22" i="99"/>
  <c r="D21" i="99"/>
  <c r="C21" i="99"/>
  <c r="D20" i="99"/>
  <c r="C20" i="99"/>
  <c r="D19" i="99"/>
  <c r="C19" i="99"/>
  <c r="S18" i="99"/>
  <c r="R18" i="99"/>
  <c r="P18" i="99"/>
  <c r="O18" i="99"/>
  <c r="M18" i="99"/>
  <c r="L18" i="99"/>
  <c r="J18" i="99"/>
  <c r="I18" i="99"/>
  <c r="G18" i="99"/>
  <c r="X55" i="99" s="1"/>
  <c r="F18" i="99"/>
  <c r="W55" i="99" s="1"/>
  <c r="C18" i="99"/>
  <c r="R17" i="99"/>
  <c r="O17" i="99"/>
  <c r="L17" i="99"/>
  <c r="I17" i="99"/>
  <c r="F17" i="99"/>
  <c r="W54" i="99" s="1"/>
  <c r="I16" i="99"/>
  <c r="F16" i="99"/>
  <c r="W53" i="99" s="1"/>
  <c r="O13" i="99"/>
  <c r="H13" i="99"/>
  <c r="E13" i="99"/>
  <c r="H12" i="99"/>
  <c r="E12" i="99"/>
  <c r="H11" i="99"/>
  <c r="E11" i="99"/>
  <c r="H10" i="99"/>
  <c r="E10" i="99"/>
  <c r="F9" i="99"/>
  <c r="H7" i="99"/>
  <c r="E7" i="99"/>
  <c r="H6" i="99"/>
  <c r="M11" i="99"/>
  <c r="E6" i="99"/>
  <c r="M13" i="99"/>
  <c r="F5" i="99"/>
  <c r="C5" i="99"/>
  <c r="C1" i="99"/>
  <c r="H85" i="98"/>
  <c r="D85" i="98"/>
  <c r="C85" i="98"/>
  <c r="D84" i="98"/>
  <c r="C84" i="98"/>
  <c r="D83" i="98"/>
  <c r="C83" i="98"/>
  <c r="D82" i="98"/>
  <c r="C82" i="98"/>
  <c r="D81" i="98"/>
  <c r="C81" i="98"/>
  <c r="D80" i="98"/>
  <c r="C80" i="98"/>
  <c r="D79" i="98"/>
  <c r="C79" i="98"/>
  <c r="D78" i="98"/>
  <c r="C78" i="98"/>
  <c r="D77" i="98"/>
  <c r="C77" i="98"/>
  <c r="D76" i="98"/>
  <c r="C76" i="98"/>
  <c r="D75" i="98"/>
  <c r="C75" i="98"/>
  <c r="D74" i="98"/>
  <c r="C74" i="98"/>
  <c r="D73" i="98"/>
  <c r="C73" i="98"/>
  <c r="S72" i="98"/>
  <c r="R72" i="98"/>
  <c r="P72" i="98"/>
  <c r="O72" i="98"/>
  <c r="M72" i="98"/>
  <c r="J72" i="98"/>
  <c r="I72" i="98"/>
  <c r="G72" i="98"/>
  <c r="F72" i="98"/>
  <c r="R71" i="98"/>
  <c r="O71" i="98"/>
  <c r="I71" i="98"/>
  <c r="F71" i="98"/>
  <c r="I70" i="98"/>
  <c r="F70" i="98"/>
  <c r="L70" i="98" s="1"/>
  <c r="D68" i="98"/>
  <c r="C68" i="98"/>
  <c r="G67" i="98"/>
  <c r="D67" i="98"/>
  <c r="C67" i="98"/>
  <c r="D66" i="98"/>
  <c r="C66" i="98"/>
  <c r="D65" i="98"/>
  <c r="C65" i="98"/>
  <c r="D64" i="98"/>
  <c r="C64" i="98"/>
  <c r="G63" i="98"/>
  <c r="D63" i="98"/>
  <c r="C63" i="98"/>
  <c r="D62" i="98"/>
  <c r="C62" i="98"/>
  <c r="D61" i="98"/>
  <c r="C61" i="98"/>
  <c r="D60" i="98"/>
  <c r="C60" i="98"/>
  <c r="D59" i="98"/>
  <c r="C59" i="98"/>
  <c r="D58" i="98"/>
  <c r="C58" i="98"/>
  <c r="G57" i="98"/>
  <c r="D57" i="98"/>
  <c r="C57" i="98"/>
  <c r="D56" i="98"/>
  <c r="C56" i="98"/>
  <c r="S55" i="98"/>
  <c r="R55" i="98"/>
  <c r="P55" i="98"/>
  <c r="O55" i="98"/>
  <c r="M55" i="98"/>
  <c r="J55" i="98"/>
  <c r="I55" i="98"/>
  <c r="G55" i="98"/>
  <c r="F55" i="98"/>
  <c r="C55" i="98"/>
  <c r="R54" i="98"/>
  <c r="O54" i="98"/>
  <c r="I54" i="98"/>
  <c r="F54" i="98"/>
  <c r="I53" i="98"/>
  <c r="F53" i="98"/>
  <c r="L53" i="98" s="1"/>
  <c r="D48" i="98"/>
  <c r="C48" i="98"/>
  <c r="D47" i="98"/>
  <c r="C47" i="98"/>
  <c r="D46" i="98"/>
  <c r="C46" i="98"/>
  <c r="D45" i="98"/>
  <c r="C45" i="98"/>
  <c r="D44" i="98"/>
  <c r="C44" i="98"/>
  <c r="D43" i="98"/>
  <c r="C43" i="98"/>
  <c r="D42" i="98"/>
  <c r="C42" i="98"/>
  <c r="D41" i="98"/>
  <c r="C41" i="98"/>
  <c r="D40" i="98"/>
  <c r="C40" i="98"/>
  <c r="D39" i="98"/>
  <c r="C39" i="98"/>
  <c r="D38" i="98"/>
  <c r="C38" i="98"/>
  <c r="D37" i="98"/>
  <c r="C37" i="98"/>
  <c r="D36" i="98"/>
  <c r="C36" i="98"/>
  <c r="S35" i="98"/>
  <c r="R35" i="98"/>
  <c r="P35" i="98"/>
  <c r="O35" i="98"/>
  <c r="M35" i="98"/>
  <c r="L35" i="98"/>
  <c r="J35" i="98"/>
  <c r="I35" i="98"/>
  <c r="G35" i="98"/>
  <c r="X72" i="98" s="1"/>
  <c r="F35" i="98"/>
  <c r="W72" i="98" s="1"/>
  <c r="R34" i="98"/>
  <c r="O34" i="98"/>
  <c r="L34" i="98"/>
  <c r="I34" i="98"/>
  <c r="F34" i="98"/>
  <c r="W71" i="98" s="1"/>
  <c r="I33" i="98"/>
  <c r="F33" i="98"/>
  <c r="W70" i="98" s="1"/>
  <c r="D31" i="98"/>
  <c r="C31" i="98"/>
  <c r="D30" i="98"/>
  <c r="C30" i="98"/>
  <c r="D29" i="98"/>
  <c r="C29" i="98"/>
  <c r="D28" i="98"/>
  <c r="C28" i="98"/>
  <c r="D27" i="98"/>
  <c r="C27" i="98"/>
  <c r="D26" i="98"/>
  <c r="C26" i="98"/>
  <c r="D25" i="98"/>
  <c r="C25" i="98"/>
  <c r="D24" i="98"/>
  <c r="C24" i="98"/>
  <c r="D23" i="98"/>
  <c r="C23" i="98"/>
  <c r="D22" i="98"/>
  <c r="C22" i="98"/>
  <c r="D21" i="98"/>
  <c r="C21" i="98"/>
  <c r="D20" i="98"/>
  <c r="C20" i="98"/>
  <c r="D19" i="98"/>
  <c r="C19" i="98"/>
  <c r="S18" i="98"/>
  <c r="R18" i="98"/>
  <c r="P18" i="98"/>
  <c r="O18" i="98"/>
  <c r="M18" i="98"/>
  <c r="L18" i="98"/>
  <c r="J18" i="98"/>
  <c r="I18" i="98"/>
  <c r="G18" i="98"/>
  <c r="X55" i="98" s="1"/>
  <c r="F18" i="98"/>
  <c r="W55" i="98" s="1"/>
  <c r="C18" i="98"/>
  <c r="R17" i="98"/>
  <c r="O17" i="98"/>
  <c r="L17" i="98"/>
  <c r="I17" i="98"/>
  <c r="F17" i="98"/>
  <c r="W54" i="98" s="1"/>
  <c r="I16" i="98"/>
  <c r="F16" i="98"/>
  <c r="W53" i="98" s="1"/>
  <c r="H13" i="98"/>
  <c r="E13" i="98"/>
  <c r="H12" i="98"/>
  <c r="E12" i="98"/>
  <c r="H11" i="98"/>
  <c r="E11" i="98"/>
  <c r="H10" i="98"/>
  <c r="E10" i="98"/>
  <c r="F9" i="98"/>
  <c r="O13" i="98"/>
  <c r="H7" i="98"/>
  <c r="E7" i="98"/>
  <c r="H6" i="98"/>
  <c r="M11" i="98"/>
  <c r="E6" i="98"/>
  <c r="M13" i="98"/>
  <c r="F5" i="98"/>
  <c r="C5" i="98"/>
  <c r="C1" i="98"/>
  <c r="D85" i="97"/>
  <c r="C85" i="97"/>
  <c r="D84" i="97"/>
  <c r="C84" i="97"/>
  <c r="D83" i="97"/>
  <c r="C83" i="97"/>
  <c r="D82" i="97"/>
  <c r="C82" i="97"/>
  <c r="D81" i="97"/>
  <c r="C81" i="97"/>
  <c r="D80" i="97"/>
  <c r="C80" i="97"/>
  <c r="D79" i="97"/>
  <c r="C79" i="97"/>
  <c r="F78" i="97"/>
  <c r="D78" i="97"/>
  <c r="C78" i="97"/>
  <c r="D77" i="97"/>
  <c r="C77" i="97"/>
  <c r="D76" i="97"/>
  <c r="C76" i="97"/>
  <c r="D75" i="97"/>
  <c r="C75" i="97"/>
  <c r="D74" i="97"/>
  <c r="C74" i="97"/>
  <c r="D73" i="97"/>
  <c r="C73" i="97"/>
  <c r="S72" i="97"/>
  <c r="R72" i="97"/>
  <c r="P72" i="97"/>
  <c r="O72" i="97"/>
  <c r="M72" i="97"/>
  <c r="J72" i="97"/>
  <c r="I72" i="97"/>
  <c r="G72" i="97"/>
  <c r="F72" i="97"/>
  <c r="R71" i="97"/>
  <c r="O71" i="97"/>
  <c r="I71" i="97"/>
  <c r="F71" i="97"/>
  <c r="I70" i="97"/>
  <c r="F70" i="97"/>
  <c r="L70" i="97" s="1"/>
  <c r="D68" i="97"/>
  <c r="C68" i="97"/>
  <c r="D67" i="97"/>
  <c r="C67" i="97"/>
  <c r="D66" i="97"/>
  <c r="C66" i="97"/>
  <c r="D65" i="97"/>
  <c r="C65" i="97"/>
  <c r="F64" i="97"/>
  <c r="D64" i="97"/>
  <c r="C64" i="97"/>
  <c r="D63" i="97"/>
  <c r="C63" i="97"/>
  <c r="D62" i="97"/>
  <c r="C62" i="97"/>
  <c r="D61" i="97"/>
  <c r="C61" i="97"/>
  <c r="D60" i="97"/>
  <c r="C60" i="97"/>
  <c r="D59" i="97"/>
  <c r="C59" i="97"/>
  <c r="D58" i="97"/>
  <c r="C58" i="97"/>
  <c r="D57" i="97"/>
  <c r="C57" i="97"/>
  <c r="F56" i="97"/>
  <c r="D56" i="97"/>
  <c r="C56" i="97"/>
  <c r="S55" i="97"/>
  <c r="R55" i="97"/>
  <c r="P55" i="97"/>
  <c r="O55" i="97"/>
  <c r="M55" i="97"/>
  <c r="J55" i="97"/>
  <c r="I55" i="97"/>
  <c r="G55" i="97"/>
  <c r="F55" i="97"/>
  <c r="C55" i="97"/>
  <c r="R54" i="97"/>
  <c r="O54" i="97"/>
  <c r="I54" i="97"/>
  <c r="F54" i="97"/>
  <c r="I53" i="97"/>
  <c r="F53" i="97"/>
  <c r="L53" i="97" s="1"/>
  <c r="D48" i="97"/>
  <c r="C48" i="97"/>
  <c r="D47" i="97"/>
  <c r="C47" i="97"/>
  <c r="D46" i="97"/>
  <c r="C46" i="97"/>
  <c r="D45" i="97"/>
  <c r="C45" i="97"/>
  <c r="D44" i="97"/>
  <c r="C44" i="97"/>
  <c r="D43" i="97"/>
  <c r="C43" i="97"/>
  <c r="D42" i="97"/>
  <c r="C42" i="97"/>
  <c r="D41" i="97"/>
  <c r="C41" i="97"/>
  <c r="D40" i="97"/>
  <c r="C40" i="97"/>
  <c r="D39" i="97"/>
  <c r="C39" i="97"/>
  <c r="D38" i="97"/>
  <c r="C38" i="97"/>
  <c r="D37" i="97"/>
  <c r="C37" i="97"/>
  <c r="D36" i="97"/>
  <c r="C36" i="97"/>
  <c r="S35" i="97"/>
  <c r="R35" i="97"/>
  <c r="P35" i="97"/>
  <c r="O35" i="97"/>
  <c r="M35" i="97"/>
  <c r="L35" i="97"/>
  <c r="J35" i="97"/>
  <c r="I35" i="97"/>
  <c r="G35" i="97"/>
  <c r="X72" i="97" s="1"/>
  <c r="F35" i="97"/>
  <c r="W72" i="97" s="1"/>
  <c r="R34" i="97"/>
  <c r="O34" i="97"/>
  <c r="L34" i="97"/>
  <c r="I34" i="97"/>
  <c r="F34" i="97"/>
  <c r="W71" i="97" s="1"/>
  <c r="I33" i="97"/>
  <c r="F33" i="97"/>
  <c r="W70" i="97" s="1"/>
  <c r="D31" i="97"/>
  <c r="C31" i="97"/>
  <c r="D30" i="97"/>
  <c r="C30" i="97"/>
  <c r="D29" i="97"/>
  <c r="C29" i="97"/>
  <c r="D28" i="97"/>
  <c r="C28" i="97"/>
  <c r="D27" i="97"/>
  <c r="C27" i="97"/>
  <c r="D26" i="97"/>
  <c r="C26" i="97"/>
  <c r="D25" i="97"/>
  <c r="C25" i="97"/>
  <c r="D24" i="97"/>
  <c r="C24" i="97"/>
  <c r="D23" i="97"/>
  <c r="C23" i="97"/>
  <c r="D22" i="97"/>
  <c r="C22" i="97"/>
  <c r="D21" i="97"/>
  <c r="C21" i="97"/>
  <c r="D20" i="97"/>
  <c r="C20" i="97"/>
  <c r="D19" i="97"/>
  <c r="C19" i="97"/>
  <c r="S18" i="97"/>
  <c r="R18" i="97"/>
  <c r="P18" i="97"/>
  <c r="O18" i="97"/>
  <c r="M18" i="97"/>
  <c r="L18" i="97"/>
  <c r="J18" i="97"/>
  <c r="I18" i="97"/>
  <c r="G18" i="97"/>
  <c r="X55" i="97" s="1"/>
  <c r="F18" i="97"/>
  <c r="W55" i="97" s="1"/>
  <c r="C18" i="97"/>
  <c r="R17" i="97"/>
  <c r="O17" i="97"/>
  <c r="L17" i="97"/>
  <c r="I17" i="97"/>
  <c r="F17" i="97"/>
  <c r="W54" i="97" s="1"/>
  <c r="I16" i="97"/>
  <c r="F16" i="97"/>
  <c r="W53" i="97" s="1"/>
  <c r="O13" i="97"/>
  <c r="H13" i="97"/>
  <c r="E13" i="97"/>
  <c r="H12" i="97"/>
  <c r="E12" i="97"/>
  <c r="H11" i="97"/>
  <c r="E11" i="97"/>
  <c r="H10" i="97"/>
  <c r="E10" i="97"/>
  <c r="F9" i="97"/>
  <c r="H7" i="97"/>
  <c r="E7" i="97"/>
  <c r="H6" i="97"/>
  <c r="E6" i="97"/>
  <c r="M13" i="97"/>
  <c r="F5" i="97"/>
  <c r="C5" i="97"/>
  <c r="C1" i="97"/>
  <c r="D85" i="96"/>
  <c r="C85" i="96"/>
  <c r="D84" i="96"/>
  <c r="C84" i="96"/>
  <c r="D83" i="96"/>
  <c r="C83" i="96"/>
  <c r="D82" i="96"/>
  <c r="C82" i="96"/>
  <c r="D81" i="96"/>
  <c r="C81" i="96"/>
  <c r="D80" i="96"/>
  <c r="C80" i="96"/>
  <c r="D79" i="96"/>
  <c r="C79" i="96"/>
  <c r="D78" i="96"/>
  <c r="C78" i="96"/>
  <c r="D77" i="96"/>
  <c r="C77" i="96"/>
  <c r="D76" i="96"/>
  <c r="C76" i="96"/>
  <c r="D75" i="96"/>
  <c r="C75" i="96"/>
  <c r="D74" i="96"/>
  <c r="C74" i="96"/>
  <c r="D73" i="96"/>
  <c r="C73" i="96"/>
  <c r="S72" i="96"/>
  <c r="R72" i="96"/>
  <c r="P72" i="96"/>
  <c r="O72" i="96"/>
  <c r="M72" i="96"/>
  <c r="J72" i="96"/>
  <c r="I72" i="96"/>
  <c r="G72" i="96"/>
  <c r="F72" i="96"/>
  <c r="R71" i="96"/>
  <c r="O71" i="96"/>
  <c r="I71" i="96"/>
  <c r="F71" i="96"/>
  <c r="I70" i="96"/>
  <c r="F70" i="96"/>
  <c r="L70" i="96" s="1"/>
  <c r="D68" i="96"/>
  <c r="C68" i="96"/>
  <c r="D67" i="96"/>
  <c r="C67" i="96"/>
  <c r="D66" i="96"/>
  <c r="C66" i="96"/>
  <c r="D65" i="96"/>
  <c r="C65" i="96"/>
  <c r="D64" i="96"/>
  <c r="C64" i="96"/>
  <c r="D63" i="96"/>
  <c r="C63" i="96"/>
  <c r="D62" i="96"/>
  <c r="C62" i="96"/>
  <c r="D61" i="96"/>
  <c r="C61" i="96"/>
  <c r="D60" i="96"/>
  <c r="C60" i="96"/>
  <c r="D59" i="96"/>
  <c r="C59" i="96"/>
  <c r="D58" i="96"/>
  <c r="C58" i="96"/>
  <c r="D57" i="96"/>
  <c r="C57" i="96"/>
  <c r="D56" i="96"/>
  <c r="C56" i="96"/>
  <c r="S55" i="96"/>
  <c r="R55" i="96"/>
  <c r="P55" i="96"/>
  <c r="O55" i="96"/>
  <c r="M55" i="96"/>
  <c r="J55" i="96"/>
  <c r="I55" i="96"/>
  <c r="G55" i="96"/>
  <c r="F55" i="96"/>
  <c r="C55" i="96"/>
  <c r="R54" i="96"/>
  <c r="O54" i="96"/>
  <c r="I54" i="96"/>
  <c r="F54" i="96"/>
  <c r="I53" i="96"/>
  <c r="F53" i="96"/>
  <c r="L53" i="96" s="1"/>
  <c r="D48" i="96"/>
  <c r="C48" i="96"/>
  <c r="D47" i="96"/>
  <c r="C47" i="96"/>
  <c r="D46" i="96"/>
  <c r="C46" i="96"/>
  <c r="D45" i="96"/>
  <c r="C45" i="96"/>
  <c r="D44" i="96"/>
  <c r="C44" i="96"/>
  <c r="D43" i="96"/>
  <c r="C43" i="96"/>
  <c r="D42" i="96"/>
  <c r="C42" i="96"/>
  <c r="D41" i="96"/>
  <c r="C41" i="96"/>
  <c r="D40" i="96"/>
  <c r="C40" i="96"/>
  <c r="D39" i="96"/>
  <c r="C39" i="96"/>
  <c r="D38" i="96"/>
  <c r="C38" i="96"/>
  <c r="D37" i="96"/>
  <c r="C37" i="96"/>
  <c r="D36" i="96"/>
  <c r="C36" i="96"/>
  <c r="S35" i="96"/>
  <c r="R35" i="96"/>
  <c r="P35" i="96"/>
  <c r="O35" i="96"/>
  <c r="M35" i="96"/>
  <c r="L35" i="96"/>
  <c r="J35" i="96"/>
  <c r="I35" i="96"/>
  <c r="G35" i="96"/>
  <c r="X72" i="96" s="1"/>
  <c r="F35" i="96"/>
  <c r="W72" i="96" s="1"/>
  <c r="R34" i="96"/>
  <c r="O34" i="96"/>
  <c r="L34" i="96"/>
  <c r="I34" i="96"/>
  <c r="F34" i="96"/>
  <c r="W71" i="96" s="1"/>
  <c r="I33" i="96"/>
  <c r="F33" i="96"/>
  <c r="W70" i="96" s="1"/>
  <c r="D31" i="96"/>
  <c r="C31" i="96"/>
  <c r="D30" i="96"/>
  <c r="C30" i="96"/>
  <c r="D29" i="96"/>
  <c r="C29" i="96"/>
  <c r="D28" i="96"/>
  <c r="C28" i="96"/>
  <c r="D27" i="96"/>
  <c r="C27" i="96"/>
  <c r="D26" i="96"/>
  <c r="C26" i="96"/>
  <c r="D25" i="96"/>
  <c r="C25" i="96"/>
  <c r="D24" i="96"/>
  <c r="C24" i="96"/>
  <c r="D23" i="96"/>
  <c r="C23" i="96"/>
  <c r="D22" i="96"/>
  <c r="C22" i="96"/>
  <c r="D21" i="96"/>
  <c r="C21" i="96"/>
  <c r="D20" i="96"/>
  <c r="C20" i="96"/>
  <c r="D19" i="96"/>
  <c r="C19" i="96"/>
  <c r="S18" i="96"/>
  <c r="R18" i="96"/>
  <c r="P18" i="96"/>
  <c r="O18" i="96"/>
  <c r="M18" i="96"/>
  <c r="L18" i="96"/>
  <c r="J18" i="96"/>
  <c r="I18" i="96"/>
  <c r="G18" i="96"/>
  <c r="X55" i="96" s="1"/>
  <c r="F18" i="96"/>
  <c r="W55" i="96" s="1"/>
  <c r="C18" i="96"/>
  <c r="R17" i="96"/>
  <c r="O17" i="96"/>
  <c r="L17" i="96"/>
  <c r="I17" i="96"/>
  <c r="F17" i="96"/>
  <c r="W54" i="96" s="1"/>
  <c r="I16" i="96"/>
  <c r="F16" i="96"/>
  <c r="W53" i="96" s="1"/>
  <c r="H13" i="96"/>
  <c r="E13" i="96"/>
  <c r="H12" i="96"/>
  <c r="E12" i="96"/>
  <c r="H11" i="96"/>
  <c r="E11" i="96"/>
  <c r="H10" i="96"/>
  <c r="E10" i="96"/>
  <c r="F9" i="96"/>
  <c r="H7" i="96"/>
  <c r="E7" i="96"/>
  <c r="O13" i="96"/>
  <c r="H6" i="96"/>
  <c r="E6" i="96"/>
  <c r="M13" i="96"/>
  <c r="F5" i="96"/>
  <c r="C5" i="96"/>
  <c r="C1" i="96"/>
  <c r="W86" i="95"/>
  <c r="X85" i="95"/>
  <c r="W85" i="95"/>
  <c r="F85" i="95" s="1"/>
  <c r="X84" i="95"/>
  <c r="G84" i="95" s="1"/>
  <c r="W84" i="95"/>
  <c r="F84" i="95" s="1"/>
  <c r="X83" i="95"/>
  <c r="G83" i="95" s="1"/>
  <c r="W83" i="95"/>
  <c r="F83" i="95" s="1"/>
  <c r="X82" i="95"/>
  <c r="G82" i="95" s="1"/>
  <c r="W82" i="95"/>
  <c r="F82" i="95" s="1"/>
  <c r="X81" i="95"/>
  <c r="G81" i="95" s="1"/>
  <c r="W81" i="95"/>
  <c r="F81" i="95" s="1"/>
  <c r="X80" i="95"/>
  <c r="G80" i="95" s="1"/>
  <c r="W80" i="95"/>
  <c r="F80" i="95" s="1"/>
  <c r="X79" i="95"/>
  <c r="G79" i="95" s="1"/>
  <c r="W79" i="95"/>
  <c r="F79" i="95" s="1"/>
  <c r="X78" i="95"/>
  <c r="G78" i="95" s="1"/>
  <c r="W78" i="95"/>
  <c r="F78" i="95" s="1"/>
  <c r="X77" i="95"/>
  <c r="G77" i="95" s="1"/>
  <c r="W77" i="95"/>
  <c r="F77" i="95" s="1"/>
  <c r="X76" i="95"/>
  <c r="G76" i="95" s="1"/>
  <c r="W76" i="95"/>
  <c r="F76" i="95" s="1"/>
  <c r="X75" i="95"/>
  <c r="G75" i="95" s="1"/>
  <c r="W75" i="95"/>
  <c r="F75" i="95" s="1"/>
  <c r="X74" i="95"/>
  <c r="G74" i="95" s="1"/>
  <c r="W74" i="95"/>
  <c r="X73" i="95"/>
  <c r="G73" i="95" s="1"/>
  <c r="W73" i="95"/>
  <c r="F73" i="95" s="1"/>
  <c r="X68" i="95"/>
  <c r="G68" i="95" s="1"/>
  <c r="W68" i="95"/>
  <c r="F68" i="95" s="1"/>
  <c r="X67" i="95"/>
  <c r="G67" i="95" s="1"/>
  <c r="W67" i="95"/>
  <c r="F67" i="95" s="1"/>
  <c r="X66" i="95"/>
  <c r="G66" i="95" s="1"/>
  <c r="W66" i="95"/>
  <c r="F66" i="95" s="1"/>
  <c r="X65" i="95"/>
  <c r="G65" i="95" s="1"/>
  <c r="W65" i="95"/>
  <c r="F65" i="95" s="1"/>
  <c r="X64" i="95"/>
  <c r="G64" i="95" s="1"/>
  <c r="W64" i="95"/>
  <c r="F64" i="95" s="1"/>
  <c r="X63" i="95"/>
  <c r="G63" i="95" s="1"/>
  <c r="W63" i="95"/>
  <c r="F63" i="95" s="1"/>
  <c r="X62" i="95"/>
  <c r="G62" i="95" s="1"/>
  <c r="W62" i="95"/>
  <c r="X61" i="95"/>
  <c r="G61" i="95" s="1"/>
  <c r="W61" i="95"/>
  <c r="F61" i="95" s="1"/>
  <c r="X60" i="95"/>
  <c r="G60" i="95" s="1"/>
  <c r="W60" i="95"/>
  <c r="F60" i="95" s="1"/>
  <c r="X59" i="95"/>
  <c r="G59" i="95" s="1"/>
  <c r="W59" i="95"/>
  <c r="F59" i="95" s="1"/>
  <c r="X58" i="95"/>
  <c r="G58" i="95" s="1"/>
  <c r="W58" i="95"/>
  <c r="F58" i="95" s="1"/>
  <c r="X57" i="95"/>
  <c r="G57" i="95" s="1"/>
  <c r="W57" i="95"/>
  <c r="F57" i="95" s="1"/>
  <c r="X56" i="95"/>
  <c r="G56" i="95" s="1"/>
  <c r="W56" i="95"/>
  <c r="F56" i="95" s="1"/>
  <c r="G85" i="95"/>
  <c r="D85" i="95"/>
  <c r="C85" i="95"/>
  <c r="D84" i="95"/>
  <c r="C84" i="95"/>
  <c r="D83" i="95"/>
  <c r="C83" i="95"/>
  <c r="D82" i="95"/>
  <c r="C82" i="95"/>
  <c r="D81" i="95"/>
  <c r="C81" i="95"/>
  <c r="D80" i="95"/>
  <c r="C80" i="95"/>
  <c r="D79" i="95"/>
  <c r="C79" i="95"/>
  <c r="D78" i="95"/>
  <c r="C78" i="95"/>
  <c r="D77" i="95"/>
  <c r="C77" i="95"/>
  <c r="D76" i="95"/>
  <c r="C76" i="95"/>
  <c r="D75" i="95"/>
  <c r="C75" i="95"/>
  <c r="F74" i="95"/>
  <c r="D74" i="95"/>
  <c r="C74" i="95"/>
  <c r="D73" i="95"/>
  <c r="C73" i="95"/>
  <c r="S72" i="95"/>
  <c r="R72" i="95"/>
  <c r="P72" i="95"/>
  <c r="O72" i="95"/>
  <c r="M72" i="95"/>
  <c r="J72" i="95"/>
  <c r="I72" i="95"/>
  <c r="G72" i="95"/>
  <c r="F72" i="95"/>
  <c r="R71" i="95"/>
  <c r="O71" i="95"/>
  <c r="I71" i="95"/>
  <c r="F71" i="95"/>
  <c r="I70" i="95"/>
  <c r="F70" i="95"/>
  <c r="L70" i="95" s="1"/>
  <c r="D68" i="95"/>
  <c r="C68" i="95"/>
  <c r="D67" i="95"/>
  <c r="C67" i="95"/>
  <c r="D66" i="95"/>
  <c r="C66" i="95"/>
  <c r="D65" i="95"/>
  <c r="C65" i="95"/>
  <c r="D64" i="95"/>
  <c r="C64" i="95"/>
  <c r="D63" i="95"/>
  <c r="C63" i="95"/>
  <c r="F62" i="95"/>
  <c r="D62" i="95"/>
  <c r="C62" i="95"/>
  <c r="D61" i="95"/>
  <c r="C61" i="95"/>
  <c r="D60" i="95"/>
  <c r="C60" i="95"/>
  <c r="D59" i="95"/>
  <c r="C59" i="95"/>
  <c r="D58" i="95"/>
  <c r="C58" i="95"/>
  <c r="D57" i="95"/>
  <c r="C57" i="95"/>
  <c r="D56" i="95"/>
  <c r="C56" i="95"/>
  <c r="S55" i="95"/>
  <c r="R55" i="95"/>
  <c r="P55" i="95"/>
  <c r="O55" i="95"/>
  <c r="M55" i="95"/>
  <c r="J55" i="95"/>
  <c r="I55" i="95"/>
  <c r="G55" i="95"/>
  <c r="F55" i="95"/>
  <c r="C55" i="95"/>
  <c r="R54" i="95"/>
  <c r="O54" i="95"/>
  <c r="I54" i="95"/>
  <c r="F54" i="95"/>
  <c r="I53" i="95"/>
  <c r="F53" i="95"/>
  <c r="L53" i="95" s="1"/>
  <c r="D48" i="95"/>
  <c r="C48" i="95"/>
  <c r="D47" i="95"/>
  <c r="C47" i="95"/>
  <c r="D46" i="95"/>
  <c r="C46" i="95"/>
  <c r="D45" i="95"/>
  <c r="C45" i="95"/>
  <c r="D44" i="95"/>
  <c r="C44" i="95"/>
  <c r="D43" i="95"/>
  <c r="C43" i="95"/>
  <c r="D42" i="95"/>
  <c r="C42" i="95"/>
  <c r="D41" i="95"/>
  <c r="C41" i="95"/>
  <c r="D40" i="95"/>
  <c r="C40" i="95"/>
  <c r="D39" i="95"/>
  <c r="C39" i="95"/>
  <c r="D38" i="95"/>
  <c r="C38" i="95"/>
  <c r="D37" i="95"/>
  <c r="C37" i="95"/>
  <c r="D36" i="95"/>
  <c r="C36" i="95"/>
  <c r="S35" i="95"/>
  <c r="R35" i="95"/>
  <c r="P35" i="95"/>
  <c r="O35" i="95"/>
  <c r="M35" i="95"/>
  <c r="L35" i="95"/>
  <c r="J35" i="95"/>
  <c r="I35" i="95"/>
  <c r="G35" i="95"/>
  <c r="X72" i="95" s="1"/>
  <c r="F35" i="95"/>
  <c r="W72" i="95" s="1"/>
  <c r="R34" i="95"/>
  <c r="O34" i="95"/>
  <c r="L34" i="95"/>
  <c r="I34" i="95"/>
  <c r="F34" i="95"/>
  <c r="W71" i="95" s="1"/>
  <c r="I33" i="95"/>
  <c r="F33" i="95"/>
  <c r="W70" i="95" s="1"/>
  <c r="D31" i="95"/>
  <c r="C31" i="95"/>
  <c r="D30" i="95"/>
  <c r="C30" i="95"/>
  <c r="D29" i="95"/>
  <c r="C29" i="95"/>
  <c r="D28" i="95"/>
  <c r="C28" i="95"/>
  <c r="D27" i="95"/>
  <c r="C27" i="95"/>
  <c r="D26" i="95"/>
  <c r="C26" i="95"/>
  <c r="D25" i="95"/>
  <c r="C25" i="95"/>
  <c r="D24" i="95"/>
  <c r="C24" i="95"/>
  <c r="D23" i="95"/>
  <c r="C23" i="95"/>
  <c r="D22" i="95"/>
  <c r="C22" i="95"/>
  <c r="D21" i="95"/>
  <c r="C21" i="95"/>
  <c r="D20" i="95"/>
  <c r="C20" i="95"/>
  <c r="D19" i="95"/>
  <c r="C19" i="95"/>
  <c r="S18" i="95"/>
  <c r="R18" i="95"/>
  <c r="P18" i="95"/>
  <c r="O18" i="95"/>
  <c r="M18" i="95"/>
  <c r="L18" i="95"/>
  <c r="J18" i="95"/>
  <c r="I18" i="95"/>
  <c r="G18" i="95"/>
  <c r="X55" i="95" s="1"/>
  <c r="F18" i="95"/>
  <c r="W55" i="95" s="1"/>
  <c r="C18" i="95"/>
  <c r="R17" i="95"/>
  <c r="O17" i="95"/>
  <c r="L17" i="95"/>
  <c r="I17" i="95"/>
  <c r="F17" i="95"/>
  <c r="W54" i="95" s="1"/>
  <c r="I16" i="95"/>
  <c r="F16" i="95"/>
  <c r="W53" i="95" s="1"/>
  <c r="O13" i="95"/>
  <c r="H13" i="95"/>
  <c r="E13" i="95"/>
  <c r="H12" i="95"/>
  <c r="E12" i="95"/>
  <c r="H11" i="95"/>
  <c r="E11" i="95"/>
  <c r="H10" i="95"/>
  <c r="E10" i="95"/>
  <c r="F9" i="95"/>
  <c r="H7" i="95"/>
  <c r="E7" i="95"/>
  <c r="H6" i="95"/>
  <c r="M11" i="95"/>
  <c r="E6" i="95"/>
  <c r="M13" i="95"/>
  <c r="F5" i="95"/>
  <c r="C5" i="95"/>
  <c r="C1" i="95"/>
  <c r="W86" i="94"/>
  <c r="X85" i="94"/>
  <c r="G85" i="94" s="1"/>
  <c r="W85" i="94"/>
  <c r="F85" i="94" s="1"/>
  <c r="X84" i="94"/>
  <c r="G84" i="94" s="1"/>
  <c r="W84" i="94"/>
  <c r="F84" i="94" s="1"/>
  <c r="X83" i="94"/>
  <c r="G83" i="94" s="1"/>
  <c r="W83" i="94"/>
  <c r="F83" i="94" s="1"/>
  <c r="X82" i="94"/>
  <c r="G82" i="94" s="1"/>
  <c r="W82" i="94"/>
  <c r="F82" i="94" s="1"/>
  <c r="X81" i="94"/>
  <c r="G81" i="94" s="1"/>
  <c r="W81" i="94"/>
  <c r="F81" i="94" s="1"/>
  <c r="X80" i="94"/>
  <c r="G80" i="94" s="1"/>
  <c r="W80" i="94"/>
  <c r="F80" i="94" s="1"/>
  <c r="X79" i="94"/>
  <c r="G79" i="94" s="1"/>
  <c r="W79" i="94"/>
  <c r="F79" i="94" s="1"/>
  <c r="X78" i="94"/>
  <c r="G78" i="94" s="1"/>
  <c r="W78" i="94"/>
  <c r="F78" i="94" s="1"/>
  <c r="X77" i="94"/>
  <c r="G77" i="94" s="1"/>
  <c r="W77" i="94"/>
  <c r="F77" i="94" s="1"/>
  <c r="X76" i="94"/>
  <c r="G76" i="94" s="1"/>
  <c r="W76" i="94"/>
  <c r="F76" i="94" s="1"/>
  <c r="X75" i="94"/>
  <c r="G75" i="94" s="1"/>
  <c r="W75" i="94"/>
  <c r="F75" i="94" s="1"/>
  <c r="X74" i="94"/>
  <c r="G74" i="94" s="1"/>
  <c r="W74" i="94"/>
  <c r="F74" i="94" s="1"/>
  <c r="X73" i="94"/>
  <c r="G73" i="94" s="1"/>
  <c r="W73" i="94"/>
  <c r="F73" i="94" s="1"/>
  <c r="X68" i="94"/>
  <c r="G68" i="94" s="1"/>
  <c r="W68" i="94"/>
  <c r="F68" i="94" s="1"/>
  <c r="X67" i="94"/>
  <c r="G67" i="94" s="1"/>
  <c r="W67" i="94"/>
  <c r="F67" i="94" s="1"/>
  <c r="X66" i="94"/>
  <c r="G66" i="94" s="1"/>
  <c r="W66" i="94"/>
  <c r="X65" i="94"/>
  <c r="G65" i="94" s="1"/>
  <c r="W65" i="94"/>
  <c r="F65" i="94" s="1"/>
  <c r="X64" i="94"/>
  <c r="G64" i="94" s="1"/>
  <c r="W64" i="94"/>
  <c r="F64" i="94" s="1"/>
  <c r="X63" i="94"/>
  <c r="G63" i="94" s="1"/>
  <c r="W63" i="94"/>
  <c r="F63" i="94" s="1"/>
  <c r="X62" i="94"/>
  <c r="G62" i="94" s="1"/>
  <c r="W62" i="94"/>
  <c r="F62" i="94" s="1"/>
  <c r="X61" i="94"/>
  <c r="G61" i="94" s="1"/>
  <c r="W61" i="94"/>
  <c r="F61" i="94" s="1"/>
  <c r="X60" i="94"/>
  <c r="G60" i="94" s="1"/>
  <c r="W60" i="94"/>
  <c r="F60" i="94" s="1"/>
  <c r="X59" i="94"/>
  <c r="G59" i="94" s="1"/>
  <c r="W59" i="94"/>
  <c r="F59" i="94" s="1"/>
  <c r="X58" i="94"/>
  <c r="G58" i="94" s="1"/>
  <c r="W58" i="94"/>
  <c r="F58" i="94" s="1"/>
  <c r="X57" i="94"/>
  <c r="G57" i="94" s="1"/>
  <c r="W57" i="94"/>
  <c r="F57" i="94" s="1"/>
  <c r="X56" i="94"/>
  <c r="G56" i="94" s="1"/>
  <c r="W56" i="94"/>
  <c r="F56" i="94" s="1"/>
  <c r="W86" i="93"/>
  <c r="X85" i="93"/>
  <c r="G85" i="93" s="1"/>
  <c r="W85" i="93"/>
  <c r="F85" i="93" s="1"/>
  <c r="X84" i="93"/>
  <c r="G84" i="93" s="1"/>
  <c r="W84" i="93"/>
  <c r="X83" i="93"/>
  <c r="G83" i="93" s="1"/>
  <c r="W83" i="93"/>
  <c r="F83" i="93" s="1"/>
  <c r="X82" i="93"/>
  <c r="G82" i="93" s="1"/>
  <c r="W82" i="93"/>
  <c r="F82" i="93" s="1"/>
  <c r="X81" i="93"/>
  <c r="G81" i="93" s="1"/>
  <c r="W81" i="93"/>
  <c r="F81" i="93" s="1"/>
  <c r="X80" i="93"/>
  <c r="G80" i="93" s="1"/>
  <c r="W80" i="93"/>
  <c r="F80" i="93" s="1"/>
  <c r="X79" i="93"/>
  <c r="G79" i="93" s="1"/>
  <c r="W79" i="93"/>
  <c r="F79" i="93" s="1"/>
  <c r="X78" i="93"/>
  <c r="G78" i="93" s="1"/>
  <c r="W78" i="93"/>
  <c r="F78" i="93" s="1"/>
  <c r="X77" i="93"/>
  <c r="G77" i="93" s="1"/>
  <c r="W77" i="93"/>
  <c r="F77" i="93" s="1"/>
  <c r="X76" i="93"/>
  <c r="G76" i="93" s="1"/>
  <c r="W76" i="93"/>
  <c r="F76" i="93" s="1"/>
  <c r="X75" i="93"/>
  <c r="G75" i="93" s="1"/>
  <c r="W75" i="93"/>
  <c r="F75" i="93" s="1"/>
  <c r="X74" i="93"/>
  <c r="G74" i="93" s="1"/>
  <c r="W74" i="93"/>
  <c r="F74" i="93" s="1"/>
  <c r="X73" i="93"/>
  <c r="G73" i="93" s="1"/>
  <c r="W73" i="93"/>
  <c r="F73" i="93" s="1"/>
  <c r="X68" i="93"/>
  <c r="G68" i="93" s="1"/>
  <c r="W68" i="93"/>
  <c r="F68" i="93" s="1"/>
  <c r="X67" i="93"/>
  <c r="G67" i="93" s="1"/>
  <c r="W67" i="93"/>
  <c r="F67" i="93" s="1"/>
  <c r="X66" i="93"/>
  <c r="G66" i="93" s="1"/>
  <c r="W66" i="93"/>
  <c r="F66" i="93" s="1"/>
  <c r="X65" i="93"/>
  <c r="G65" i="93" s="1"/>
  <c r="W65" i="93"/>
  <c r="F65" i="93" s="1"/>
  <c r="X64" i="93"/>
  <c r="G64" i="93" s="1"/>
  <c r="W64" i="93"/>
  <c r="F64" i="93" s="1"/>
  <c r="X63" i="93"/>
  <c r="G63" i="93" s="1"/>
  <c r="W63" i="93"/>
  <c r="F63" i="93" s="1"/>
  <c r="X62" i="93"/>
  <c r="G62" i="93" s="1"/>
  <c r="W62" i="93"/>
  <c r="F62" i="93" s="1"/>
  <c r="X61" i="93"/>
  <c r="G61" i="93" s="1"/>
  <c r="W61" i="93"/>
  <c r="X60" i="93"/>
  <c r="G60" i="93" s="1"/>
  <c r="W60" i="93"/>
  <c r="F60" i="93" s="1"/>
  <c r="X59" i="93"/>
  <c r="G59" i="93" s="1"/>
  <c r="W59" i="93"/>
  <c r="F59" i="93" s="1"/>
  <c r="X58" i="93"/>
  <c r="G58" i="93" s="1"/>
  <c r="W58" i="93"/>
  <c r="F58" i="93" s="1"/>
  <c r="X57" i="93"/>
  <c r="G57" i="93" s="1"/>
  <c r="W57" i="93"/>
  <c r="F57" i="93" s="1"/>
  <c r="X56" i="93"/>
  <c r="G56" i="93" s="1"/>
  <c r="W56" i="93"/>
  <c r="F56" i="93" s="1"/>
  <c r="W86" i="92"/>
  <c r="X85" i="92"/>
  <c r="G85" i="92" s="1"/>
  <c r="W85" i="92"/>
  <c r="F85" i="92" s="1"/>
  <c r="X84" i="92"/>
  <c r="G84" i="92" s="1"/>
  <c r="W84" i="92"/>
  <c r="F84" i="92" s="1"/>
  <c r="X83" i="92"/>
  <c r="G83" i="92" s="1"/>
  <c r="W83" i="92"/>
  <c r="F83" i="92" s="1"/>
  <c r="X82" i="92"/>
  <c r="G82" i="92" s="1"/>
  <c r="W82" i="92"/>
  <c r="F82" i="92" s="1"/>
  <c r="X81" i="92"/>
  <c r="G81" i="92" s="1"/>
  <c r="W81" i="92"/>
  <c r="F81" i="92" s="1"/>
  <c r="X80" i="92"/>
  <c r="G80" i="92" s="1"/>
  <c r="W80" i="92"/>
  <c r="F80" i="92" s="1"/>
  <c r="X79" i="92"/>
  <c r="G79" i="92" s="1"/>
  <c r="W79" i="92"/>
  <c r="F79" i="92" s="1"/>
  <c r="X78" i="92"/>
  <c r="G78" i="92" s="1"/>
  <c r="W78" i="92"/>
  <c r="F78" i="92" s="1"/>
  <c r="X77" i="92"/>
  <c r="G77" i="92" s="1"/>
  <c r="W77" i="92"/>
  <c r="F77" i="92" s="1"/>
  <c r="X76" i="92"/>
  <c r="G76" i="92" s="1"/>
  <c r="W76" i="92"/>
  <c r="F76" i="92" s="1"/>
  <c r="X75" i="92"/>
  <c r="G75" i="92" s="1"/>
  <c r="W75" i="92"/>
  <c r="F75" i="92" s="1"/>
  <c r="X74" i="92"/>
  <c r="G74" i="92" s="1"/>
  <c r="W74" i="92"/>
  <c r="F74" i="92" s="1"/>
  <c r="X73" i="92"/>
  <c r="G73" i="92" s="1"/>
  <c r="W73" i="92"/>
  <c r="F73" i="92" s="1"/>
  <c r="X68" i="92"/>
  <c r="G68" i="92" s="1"/>
  <c r="W68" i="92"/>
  <c r="F68" i="92" s="1"/>
  <c r="X67" i="92"/>
  <c r="G67" i="92" s="1"/>
  <c r="W67" i="92"/>
  <c r="F67" i="92" s="1"/>
  <c r="X66" i="92"/>
  <c r="G66" i="92" s="1"/>
  <c r="W66" i="92"/>
  <c r="F66" i="92" s="1"/>
  <c r="X65" i="92"/>
  <c r="G65" i="92" s="1"/>
  <c r="W65" i="92"/>
  <c r="F65" i="92" s="1"/>
  <c r="X64" i="92"/>
  <c r="G64" i="92" s="1"/>
  <c r="W64" i="92"/>
  <c r="F64" i="92" s="1"/>
  <c r="X63" i="92"/>
  <c r="G63" i="92" s="1"/>
  <c r="W63" i="92"/>
  <c r="F63" i="92" s="1"/>
  <c r="X62" i="92"/>
  <c r="G62" i="92" s="1"/>
  <c r="W62" i="92"/>
  <c r="F62" i="92" s="1"/>
  <c r="X61" i="92"/>
  <c r="G61" i="92" s="1"/>
  <c r="W61" i="92"/>
  <c r="F61" i="92" s="1"/>
  <c r="X60" i="92"/>
  <c r="G60" i="92" s="1"/>
  <c r="W60" i="92"/>
  <c r="F60" i="92" s="1"/>
  <c r="X59" i="92"/>
  <c r="G59" i="92" s="1"/>
  <c r="W59" i="92"/>
  <c r="F59" i="92" s="1"/>
  <c r="X58" i="92"/>
  <c r="G58" i="92" s="1"/>
  <c r="W58" i="92"/>
  <c r="F58" i="92" s="1"/>
  <c r="X57" i="92"/>
  <c r="G57" i="92" s="1"/>
  <c r="W57" i="92"/>
  <c r="F57" i="92" s="1"/>
  <c r="X56" i="92"/>
  <c r="G56" i="92" s="1"/>
  <c r="W56" i="92"/>
  <c r="F56" i="92" s="1"/>
  <c r="D85" i="94"/>
  <c r="C85" i="94"/>
  <c r="D84" i="94"/>
  <c r="C84" i="94"/>
  <c r="D83" i="94"/>
  <c r="C83" i="94"/>
  <c r="D82" i="94"/>
  <c r="C82" i="94"/>
  <c r="D81" i="94"/>
  <c r="C81" i="94"/>
  <c r="D80" i="94"/>
  <c r="C80" i="94"/>
  <c r="D79" i="94"/>
  <c r="C79" i="94"/>
  <c r="D78" i="94"/>
  <c r="C78" i="94"/>
  <c r="D77" i="94"/>
  <c r="C77" i="94"/>
  <c r="D76" i="94"/>
  <c r="C76" i="94"/>
  <c r="D75" i="94"/>
  <c r="C75" i="94"/>
  <c r="D74" i="94"/>
  <c r="C74" i="94"/>
  <c r="D73" i="94"/>
  <c r="C73" i="94"/>
  <c r="S72" i="94"/>
  <c r="R72" i="94"/>
  <c r="P72" i="94"/>
  <c r="O72" i="94"/>
  <c r="M72" i="94"/>
  <c r="J72" i="94"/>
  <c r="I72" i="94"/>
  <c r="G72" i="94"/>
  <c r="F72" i="94"/>
  <c r="R71" i="94"/>
  <c r="O71" i="94"/>
  <c r="I71" i="94"/>
  <c r="F71" i="94"/>
  <c r="I70" i="94"/>
  <c r="F70" i="94"/>
  <c r="L70" i="94" s="1"/>
  <c r="D68" i="94"/>
  <c r="C68" i="94"/>
  <c r="D67" i="94"/>
  <c r="C67" i="94"/>
  <c r="F66" i="94"/>
  <c r="D66" i="94"/>
  <c r="C66" i="94"/>
  <c r="D65" i="94"/>
  <c r="C65" i="94"/>
  <c r="D64" i="94"/>
  <c r="C64" i="94"/>
  <c r="D63" i="94"/>
  <c r="C63" i="94"/>
  <c r="D62" i="94"/>
  <c r="C62" i="94"/>
  <c r="D61" i="94"/>
  <c r="C61" i="94"/>
  <c r="D60" i="94"/>
  <c r="C60" i="94"/>
  <c r="D59" i="94"/>
  <c r="C59" i="94"/>
  <c r="D58" i="94"/>
  <c r="C58" i="94"/>
  <c r="D57" i="94"/>
  <c r="C57" i="94"/>
  <c r="D56" i="94"/>
  <c r="C56" i="94"/>
  <c r="S55" i="94"/>
  <c r="R55" i="94"/>
  <c r="P55" i="94"/>
  <c r="O55" i="94"/>
  <c r="M55" i="94"/>
  <c r="J55" i="94"/>
  <c r="I55" i="94"/>
  <c r="G55" i="94"/>
  <c r="F55" i="94"/>
  <c r="C55" i="94"/>
  <c r="R54" i="94"/>
  <c r="O54" i="94"/>
  <c r="I54" i="94"/>
  <c r="F54" i="94"/>
  <c r="I53" i="94"/>
  <c r="F53" i="94"/>
  <c r="L53" i="94" s="1"/>
  <c r="D48" i="94"/>
  <c r="C48" i="94"/>
  <c r="D47" i="94"/>
  <c r="C47" i="94"/>
  <c r="D46" i="94"/>
  <c r="C46" i="94"/>
  <c r="D45" i="94"/>
  <c r="C45" i="94"/>
  <c r="D44" i="94"/>
  <c r="C44" i="94"/>
  <c r="D43" i="94"/>
  <c r="C43" i="94"/>
  <c r="D42" i="94"/>
  <c r="C42" i="94"/>
  <c r="D41" i="94"/>
  <c r="C41" i="94"/>
  <c r="D40" i="94"/>
  <c r="C40" i="94"/>
  <c r="D39" i="94"/>
  <c r="C39" i="94"/>
  <c r="D38" i="94"/>
  <c r="C38" i="94"/>
  <c r="D37" i="94"/>
  <c r="C37" i="94"/>
  <c r="D36" i="94"/>
  <c r="C36" i="94"/>
  <c r="S35" i="94"/>
  <c r="R35" i="94"/>
  <c r="P35" i="94"/>
  <c r="O35" i="94"/>
  <c r="M35" i="94"/>
  <c r="L35" i="94"/>
  <c r="J35" i="94"/>
  <c r="I35" i="94"/>
  <c r="G35" i="94"/>
  <c r="X72" i="94" s="1"/>
  <c r="F35" i="94"/>
  <c r="W72" i="94" s="1"/>
  <c r="R34" i="94"/>
  <c r="O34" i="94"/>
  <c r="L34" i="94"/>
  <c r="I34" i="94"/>
  <c r="F34" i="94"/>
  <c r="W71" i="94" s="1"/>
  <c r="I33" i="94"/>
  <c r="F33" i="94"/>
  <c r="W70" i="94" s="1"/>
  <c r="D31" i="94"/>
  <c r="C31" i="94"/>
  <c r="D30" i="94"/>
  <c r="C30" i="94"/>
  <c r="D29" i="94"/>
  <c r="C29" i="94"/>
  <c r="D28" i="94"/>
  <c r="C28" i="94"/>
  <c r="D27" i="94"/>
  <c r="C27" i="94"/>
  <c r="D26" i="94"/>
  <c r="C26" i="94"/>
  <c r="D25" i="94"/>
  <c r="C25" i="94"/>
  <c r="D24" i="94"/>
  <c r="C24" i="94"/>
  <c r="D23" i="94"/>
  <c r="C23" i="94"/>
  <c r="D22" i="94"/>
  <c r="C22" i="94"/>
  <c r="D21" i="94"/>
  <c r="C21" i="94"/>
  <c r="D20" i="94"/>
  <c r="C20" i="94"/>
  <c r="D19" i="94"/>
  <c r="C19" i="94"/>
  <c r="S18" i="94"/>
  <c r="R18" i="94"/>
  <c r="P18" i="94"/>
  <c r="O18" i="94"/>
  <c r="M18" i="94"/>
  <c r="L18" i="94"/>
  <c r="J18" i="94"/>
  <c r="I18" i="94"/>
  <c r="G18" i="94"/>
  <c r="X55" i="94" s="1"/>
  <c r="F18" i="94"/>
  <c r="W55" i="94" s="1"/>
  <c r="C18" i="94"/>
  <c r="R17" i="94"/>
  <c r="O17" i="94"/>
  <c r="L17" i="94"/>
  <c r="I17" i="94"/>
  <c r="F17" i="94"/>
  <c r="W54" i="94" s="1"/>
  <c r="I16" i="94"/>
  <c r="F16" i="94"/>
  <c r="W53" i="94" s="1"/>
  <c r="H13" i="94"/>
  <c r="E13" i="94"/>
  <c r="H12" i="94"/>
  <c r="E12" i="94"/>
  <c r="H11" i="94"/>
  <c r="E11" i="94"/>
  <c r="H10" i="94"/>
  <c r="E10" i="94"/>
  <c r="F9" i="94"/>
  <c r="H7" i="94"/>
  <c r="E7" i="94"/>
  <c r="O13" i="94"/>
  <c r="H6" i="94"/>
  <c r="E6" i="94"/>
  <c r="M13" i="94"/>
  <c r="F5" i="94"/>
  <c r="C5" i="94"/>
  <c r="C1" i="94"/>
  <c r="H85" i="93"/>
  <c r="D85" i="93"/>
  <c r="C85" i="93"/>
  <c r="F84" i="93"/>
  <c r="D84" i="93"/>
  <c r="H84" i="93" s="1"/>
  <c r="C84" i="93"/>
  <c r="D83" i="93"/>
  <c r="H83" i="93" s="1"/>
  <c r="C83" i="93"/>
  <c r="D82" i="93"/>
  <c r="H82" i="93" s="1"/>
  <c r="C82" i="93"/>
  <c r="D81" i="93"/>
  <c r="H81" i="93" s="1"/>
  <c r="C81" i="93"/>
  <c r="D80" i="93"/>
  <c r="H80" i="93" s="1"/>
  <c r="C80" i="93"/>
  <c r="D79" i="93"/>
  <c r="H79" i="93" s="1"/>
  <c r="C79" i="93"/>
  <c r="D78" i="93"/>
  <c r="H78" i="93" s="1"/>
  <c r="C78" i="93"/>
  <c r="D77" i="93"/>
  <c r="H77" i="93" s="1"/>
  <c r="C77" i="93"/>
  <c r="D76" i="93"/>
  <c r="H76" i="93" s="1"/>
  <c r="C76" i="93"/>
  <c r="D75" i="93"/>
  <c r="H75" i="93" s="1"/>
  <c r="C75" i="93"/>
  <c r="D74" i="93"/>
  <c r="H74" i="93" s="1"/>
  <c r="C74" i="93"/>
  <c r="D73" i="93"/>
  <c r="H73" i="93" s="1"/>
  <c r="C73" i="93"/>
  <c r="S72" i="93"/>
  <c r="R72" i="93"/>
  <c r="P72" i="93"/>
  <c r="O72" i="93"/>
  <c r="M72" i="93"/>
  <c r="J72" i="93"/>
  <c r="I72" i="93"/>
  <c r="H72" i="93"/>
  <c r="G72" i="93"/>
  <c r="F72" i="93"/>
  <c r="R71" i="93"/>
  <c r="O71" i="93"/>
  <c r="I71" i="93"/>
  <c r="H71" i="93"/>
  <c r="F71" i="93"/>
  <c r="I70" i="93"/>
  <c r="H70" i="93"/>
  <c r="F70" i="93"/>
  <c r="L70" i="93" s="1"/>
  <c r="H69" i="93"/>
  <c r="D68" i="93"/>
  <c r="H68" i="93" s="1"/>
  <c r="C68" i="93"/>
  <c r="H67" i="93"/>
  <c r="D67" i="93"/>
  <c r="C67" i="93"/>
  <c r="D66" i="93"/>
  <c r="H66" i="93" s="1"/>
  <c r="C66" i="93"/>
  <c r="D65" i="93"/>
  <c r="H65" i="93" s="1"/>
  <c r="C65" i="93"/>
  <c r="D64" i="93"/>
  <c r="H64" i="93" s="1"/>
  <c r="C64" i="93"/>
  <c r="H63" i="93"/>
  <c r="D63" i="93"/>
  <c r="C63" i="93"/>
  <c r="D62" i="93"/>
  <c r="H62" i="93" s="1"/>
  <c r="C62" i="93"/>
  <c r="F61" i="93"/>
  <c r="D61" i="93"/>
  <c r="H61" i="93" s="1"/>
  <c r="C61" i="93"/>
  <c r="D60" i="93"/>
  <c r="H60" i="93" s="1"/>
  <c r="C60" i="93"/>
  <c r="H59" i="93"/>
  <c r="D59" i="93"/>
  <c r="C59" i="93"/>
  <c r="D58" i="93"/>
  <c r="H58" i="93" s="1"/>
  <c r="C58" i="93"/>
  <c r="D57" i="93"/>
  <c r="H57" i="93" s="1"/>
  <c r="C57" i="93"/>
  <c r="D56" i="93"/>
  <c r="H56" i="93" s="1"/>
  <c r="C56" i="93"/>
  <c r="S55" i="93"/>
  <c r="R55" i="93"/>
  <c r="P55" i="93"/>
  <c r="O55" i="93"/>
  <c r="M55" i="93"/>
  <c r="J55" i="93"/>
  <c r="I55" i="93"/>
  <c r="G55" i="93"/>
  <c r="F55" i="93"/>
  <c r="C55" i="93"/>
  <c r="R54" i="93"/>
  <c r="O54" i="93"/>
  <c r="I54" i="93"/>
  <c r="F54" i="93"/>
  <c r="I53" i="93"/>
  <c r="F53" i="93"/>
  <c r="L53" i="93" s="1"/>
  <c r="D48" i="93"/>
  <c r="C48" i="93"/>
  <c r="D47" i="93"/>
  <c r="C47" i="93"/>
  <c r="D46" i="93"/>
  <c r="C46" i="93"/>
  <c r="D45" i="93"/>
  <c r="C45" i="93"/>
  <c r="D44" i="93"/>
  <c r="C44" i="93"/>
  <c r="D43" i="93"/>
  <c r="C43" i="93"/>
  <c r="D42" i="93"/>
  <c r="C42" i="93"/>
  <c r="D41" i="93"/>
  <c r="C41" i="93"/>
  <c r="D40" i="93"/>
  <c r="C40" i="93"/>
  <c r="D39" i="93"/>
  <c r="C39" i="93"/>
  <c r="D38" i="93"/>
  <c r="C38" i="93"/>
  <c r="D37" i="93"/>
  <c r="C37" i="93"/>
  <c r="D36" i="93"/>
  <c r="C36" i="93"/>
  <c r="S35" i="93"/>
  <c r="R35" i="93"/>
  <c r="P35" i="93"/>
  <c r="O35" i="93"/>
  <c r="M35" i="93"/>
  <c r="L35" i="93"/>
  <c r="J35" i="93"/>
  <c r="I35" i="93"/>
  <c r="G35" i="93"/>
  <c r="X72" i="93" s="1"/>
  <c r="F35" i="93"/>
  <c r="W72" i="93" s="1"/>
  <c r="R34" i="93"/>
  <c r="O34" i="93"/>
  <c r="L34" i="93"/>
  <c r="I34" i="93"/>
  <c r="F34" i="93"/>
  <c r="W71" i="93" s="1"/>
  <c r="I33" i="93"/>
  <c r="F33" i="93"/>
  <c r="W70" i="93" s="1"/>
  <c r="D31" i="93"/>
  <c r="C31" i="93"/>
  <c r="D30" i="93"/>
  <c r="C30" i="93"/>
  <c r="D29" i="93"/>
  <c r="C29" i="93"/>
  <c r="D28" i="93"/>
  <c r="C28" i="93"/>
  <c r="D27" i="93"/>
  <c r="C27" i="93"/>
  <c r="D26" i="93"/>
  <c r="C26" i="93"/>
  <c r="D25" i="93"/>
  <c r="C25" i="93"/>
  <c r="D24" i="93"/>
  <c r="C24" i="93"/>
  <c r="D23" i="93"/>
  <c r="C23" i="93"/>
  <c r="D22" i="93"/>
  <c r="C22" i="93"/>
  <c r="D21" i="93"/>
  <c r="C21" i="93"/>
  <c r="D20" i="93"/>
  <c r="C20" i="93"/>
  <c r="D19" i="93"/>
  <c r="C19" i="93"/>
  <c r="S18" i="93"/>
  <c r="R18" i="93"/>
  <c r="P18" i="93"/>
  <c r="O18" i="93"/>
  <c r="M18" i="93"/>
  <c r="L18" i="93"/>
  <c r="J18" i="93"/>
  <c r="I18" i="93"/>
  <c r="G18" i="93"/>
  <c r="X55" i="93" s="1"/>
  <c r="F18" i="93"/>
  <c r="W55" i="93" s="1"/>
  <c r="C18" i="93"/>
  <c r="R17" i="93"/>
  <c r="O17" i="93"/>
  <c r="L17" i="93"/>
  <c r="I17" i="93"/>
  <c r="F17" i="93"/>
  <c r="W54" i="93" s="1"/>
  <c r="I16" i="93"/>
  <c r="F16" i="93"/>
  <c r="W53" i="93" s="1"/>
  <c r="H13" i="93"/>
  <c r="E13" i="93"/>
  <c r="H12" i="93"/>
  <c r="E12" i="93"/>
  <c r="H11" i="93"/>
  <c r="E11" i="93"/>
  <c r="H10" i="93"/>
  <c r="E10" i="93"/>
  <c r="F9" i="93"/>
  <c r="O13" i="93"/>
  <c r="H7" i="93"/>
  <c r="E7" i="93"/>
  <c r="H6" i="93"/>
  <c r="M11" i="93"/>
  <c r="E6" i="93"/>
  <c r="M13" i="93"/>
  <c r="F5" i="93"/>
  <c r="C5" i="93"/>
  <c r="C1" i="93"/>
  <c r="D85" i="92"/>
  <c r="C85" i="92"/>
  <c r="D84" i="92"/>
  <c r="C84" i="92"/>
  <c r="D83" i="92"/>
  <c r="C83" i="92"/>
  <c r="D82" i="92"/>
  <c r="C82" i="92"/>
  <c r="D81" i="92"/>
  <c r="C81" i="92"/>
  <c r="D80" i="92"/>
  <c r="C80" i="92"/>
  <c r="D79" i="92"/>
  <c r="C79" i="92"/>
  <c r="D78" i="92"/>
  <c r="C78" i="92"/>
  <c r="D77" i="92"/>
  <c r="C77" i="92"/>
  <c r="D76" i="92"/>
  <c r="C76" i="92"/>
  <c r="D75" i="92"/>
  <c r="C75" i="92"/>
  <c r="D74" i="92"/>
  <c r="C74" i="92"/>
  <c r="D73" i="92"/>
  <c r="C73" i="92"/>
  <c r="S72" i="92"/>
  <c r="R72" i="92"/>
  <c r="P72" i="92"/>
  <c r="O72" i="92"/>
  <c r="M72" i="92"/>
  <c r="J72" i="92"/>
  <c r="I72" i="92"/>
  <c r="G72" i="92"/>
  <c r="F72" i="92"/>
  <c r="R71" i="92"/>
  <c r="O71" i="92"/>
  <c r="I71" i="92"/>
  <c r="F71" i="92"/>
  <c r="I70" i="92"/>
  <c r="F70" i="92"/>
  <c r="L70" i="92" s="1"/>
  <c r="D68" i="92"/>
  <c r="C68" i="92"/>
  <c r="D67" i="92"/>
  <c r="C67" i="92"/>
  <c r="D66" i="92"/>
  <c r="C66" i="92"/>
  <c r="D65" i="92"/>
  <c r="C65" i="92"/>
  <c r="D64" i="92"/>
  <c r="C64" i="92"/>
  <c r="D63" i="92"/>
  <c r="C63" i="92"/>
  <c r="D62" i="92"/>
  <c r="C62" i="92"/>
  <c r="D61" i="92"/>
  <c r="C61" i="92"/>
  <c r="D60" i="92"/>
  <c r="C60" i="92"/>
  <c r="D59" i="92"/>
  <c r="C59" i="92"/>
  <c r="D58" i="92"/>
  <c r="C58" i="92"/>
  <c r="D57" i="92"/>
  <c r="C57" i="92"/>
  <c r="D56" i="92"/>
  <c r="C56" i="92"/>
  <c r="S55" i="92"/>
  <c r="R55" i="92"/>
  <c r="P55" i="92"/>
  <c r="O55" i="92"/>
  <c r="M55" i="92"/>
  <c r="J55" i="92"/>
  <c r="I55" i="92"/>
  <c r="G55" i="92"/>
  <c r="F55" i="92"/>
  <c r="C55" i="92"/>
  <c r="R54" i="92"/>
  <c r="O54" i="92"/>
  <c r="I54" i="92"/>
  <c r="F54" i="92"/>
  <c r="I53" i="92"/>
  <c r="F53" i="92"/>
  <c r="L53" i="92" s="1"/>
  <c r="D48" i="92"/>
  <c r="C48" i="92"/>
  <c r="D47" i="92"/>
  <c r="C47" i="92"/>
  <c r="D46" i="92"/>
  <c r="C46" i="92"/>
  <c r="D45" i="92"/>
  <c r="C45" i="92"/>
  <c r="D44" i="92"/>
  <c r="C44" i="92"/>
  <c r="D43" i="92"/>
  <c r="C43" i="92"/>
  <c r="D42" i="92"/>
  <c r="C42" i="92"/>
  <c r="D41" i="92"/>
  <c r="C41" i="92"/>
  <c r="D40" i="92"/>
  <c r="C40" i="92"/>
  <c r="D39" i="92"/>
  <c r="C39" i="92"/>
  <c r="D38" i="92"/>
  <c r="C38" i="92"/>
  <c r="D37" i="92"/>
  <c r="C37" i="92"/>
  <c r="D36" i="92"/>
  <c r="C36" i="92"/>
  <c r="S35" i="92"/>
  <c r="R35" i="92"/>
  <c r="P35" i="92"/>
  <c r="O35" i="92"/>
  <c r="M35" i="92"/>
  <c r="L35" i="92"/>
  <c r="J35" i="92"/>
  <c r="I35" i="92"/>
  <c r="G35" i="92"/>
  <c r="X72" i="92" s="1"/>
  <c r="F35" i="92"/>
  <c r="W72" i="92" s="1"/>
  <c r="R34" i="92"/>
  <c r="O34" i="92"/>
  <c r="L34" i="92"/>
  <c r="I34" i="92"/>
  <c r="F34" i="92"/>
  <c r="W71" i="92" s="1"/>
  <c r="I33" i="92"/>
  <c r="F33" i="92"/>
  <c r="W70" i="92" s="1"/>
  <c r="D31" i="92"/>
  <c r="C31" i="92"/>
  <c r="D30" i="92"/>
  <c r="C30" i="92"/>
  <c r="D29" i="92"/>
  <c r="C29" i="92"/>
  <c r="D28" i="92"/>
  <c r="C28" i="92"/>
  <c r="D27" i="92"/>
  <c r="C27" i="92"/>
  <c r="D26" i="92"/>
  <c r="C26" i="92"/>
  <c r="D25" i="92"/>
  <c r="C25" i="92"/>
  <c r="D24" i="92"/>
  <c r="C24" i="92"/>
  <c r="D23" i="92"/>
  <c r="C23" i="92"/>
  <c r="D22" i="92"/>
  <c r="C22" i="92"/>
  <c r="D21" i="92"/>
  <c r="C21" i="92"/>
  <c r="D20" i="92"/>
  <c r="C20" i="92"/>
  <c r="D19" i="92"/>
  <c r="C19" i="92"/>
  <c r="S18" i="92"/>
  <c r="R18" i="92"/>
  <c r="P18" i="92"/>
  <c r="O18" i="92"/>
  <c r="M18" i="92"/>
  <c r="L18" i="92"/>
  <c r="J18" i="92"/>
  <c r="I18" i="92"/>
  <c r="G18" i="92"/>
  <c r="X55" i="92" s="1"/>
  <c r="F18" i="92"/>
  <c r="W55" i="92" s="1"/>
  <c r="C18" i="92"/>
  <c r="R17" i="92"/>
  <c r="O17" i="92"/>
  <c r="L17" i="92"/>
  <c r="I17" i="92"/>
  <c r="F17" i="92"/>
  <c r="W54" i="92" s="1"/>
  <c r="I16" i="92"/>
  <c r="F16" i="92"/>
  <c r="W53" i="92" s="1"/>
  <c r="H13" i="92"/>
  <c r="E13" i="92"/>
  <c r="H12" i="92"/>
  <c r="E12" i="92"/>
  <c r="H11" i="92"/>
  <c r="E11" i="92"/>
  <c r="H10" i="92"/>
  <c r="E10" i="92"/>
  <c r="F9" i="92"/>
  <c r="H7" i="92"/>
  <c r="E7" i="92"/>
  <c r="O13" i="92"/>
  <c r="H6" i="92"/>
  <c r="E6" i="92"/>
  <c r="M13" i="92"/>
  <c r="F5" i="92"/>
  <c r="C5" i="92"/>
  <c r="C1" i="92"/>
  <c r="W86" i="91"/>
  <c r="X85" i="91"/>
  <c r="W85" i="91"/>
  <c r="F85" i="91" s="1"/>
  <c r="X84" i="91"/>
  <c r="G84" i="91" s="1"/>
  <c r="W84" i="91"/>
  <c r="F84" i="91" s="1"/>
  <c r="X83" i="91"/>
  <c r="G83" i="91" s="1"/>
  <c r="W83" i="91"/>
  <c r="F83" i="91" s="1"/>
  <c r="X82" i="91"/>
  <c r="G82" i="91" s="1"/>
  <c r="W82" i="91"/>
  <c r="F82" i="91" s="1"/>
  <c r="X81" i="91"/>
  <c r="G81" i="91" s="1"/>
  <c r="W81" i="91"/>
  <c r="F81" i="91" s="1"/>
  <c r="X80" i="91"/>
  <c r="G80" i="91" s="1"/>
  <c r="W80" i="91"/>
  <c r="F80" i="91" s="1"/>
  <c r="X79" i="91"/>
  <c r="G79" i="91" s="1"/>
  <c r="W79" i="91"/>
  <c r="F79" i="91" s="1"/>
  <c r="X78" i="91"/>
  <c r="G78" i="91" s="1"/>
  <c r="W78" i="91"/>
  <c r="F78" i="91" s="1"/>
  <c r="X77" i="91"/>
  <c r="G77" i="91" s="1"/>
  <c r="W77" i="91"/>
  <c r="F77" i="91" s="1"/>
  <c r="X76" i="91"/>
  <c r="G76" i="91" s="1"/>
  <c r="W76" i="91"/>
  <c r="F76" i="91" s="1"/>
  <c r="X75" i="91"/>
  <c r="G75" i="91" s="1"/>
  <c r="W75" i="91"/>
  <c r="F75" i="91" s="1"/>
  <c r="X74" i="91"/>
  <c r="G74" i="91" s="1"/>
  <c r="W74" i="91"/>
  <c r="F74" i="91" s="1"/>
  <c r="X73" i="91"/>
  <c r="G73" i="91" s="1"/>
  <c r="W73" i="91"/>
  <c r="F73" i="91" s="1"/>
  <c r="X68" i="91"/>
  <c r="G68" i="91" s="1"/>
  <c r="W68" i="91"/>
  <c r="F68" i="91" s="1"/>
  <c r="X67" i="91"/>
  <c r="G67" i="91" s="1"/>
  <c r="W67" i="91"/>
  <c r="F67" i="91" s="1"/>
  <c r="X66" i="91"/>
  <c r="W66" i="91"/>
  <c r="F66" i="91" s="1"/>
  <c r="X65" i="91"/>
  <c r="G65" i="91" s="1"/>
  <c r="W65" i="91"/>
  <c r="F65" i="91" s="1"/>
  <c r="X64" i="91"/>
  <c r="G64" i="91" s="1"/>
  <c r="W64" i="91"/>
  <c r="F64" i="91" s="1"/>
  <c r="X63" i="91"/>
  <c r="G63" i="91" s="1"/>
  <c r="W63" i="91"/>
  <c r="F63" i="91" s="1"/>
  <c r="X62" i="91"/>
  <c r="G62" i="91" s="1"/>
  <c r="W62" i="91"/>
  <c r="F62" i="91" s="1"/>
  <c r="X61" i="91"/>
  <c r="G61" i="91" s="1"/>
  <c r="W61" i="91"/>
  <c r="F61" i="91" s="1"/>
  <c r="X60" i="91"/>
  <c r="G60" i="91" s="1"/>
  <c r="W60" i="91"/>
  <c r="F60" i="91" s="1"/>
  <c r="X59" i="91"/>
  <c r="G59" i="91" s="1"/>
  <c r="W59" i="91"/>
  <c r="F59" i="91" s="1"/>
  <c r="X58" i="91"/>
  <c r="G58" i="91" s="1"/>
  <c r="W58" i="91"/>
  <c r="F58" i="91" s="1"/>
  <c r="X57" i="91"/>
  <c r="G57" i="91" s="1"/>
  <c r="W57" i="91"/>
  <c r="F57" i="91" s="1"/>
  <c r="X56" i="91"/>
  <c r="G56" i="91" s="1"/>
  <c r="W56" i="91"/>
  <c r="F56" i="91" s="1"/>
  <c r="G85" i="91"/>
  <c r="D85" i="91"/>
  <c r="C85" i="91"/>
  <c r="D84" i="91"/>
  <c r="C84" i="91"/>
  <c r="D83" i="91"/>
  <c r="C83" i="91"/>
  <c r="D82" i="91"/>
  <c r="C82" i="91"/>
  <c r="D81" i="91"/>
  <c r="C81" i="91"/>
  <c r="D80" i="91"/>
  <c r="C80" i="91"/>
  <c r="D79" i="91"/>
  <c r="C79" i="91"/>
  <c r="D78" i="91"/>
  <c r="C78" i="91"/>
  <c r="D77" i="91"/>
  <c r="C77" i="91"/>
  <c r="D76" i="91"/>
  <c r="C76" i="91"/>
  <c r="D75" i="91"/>
  <c r="C75" i="91"/>
  <c r="D74" i="91"/>
  <c r="C74" i="91"/>
  <c r="D73" i="91"/>
  <c r="C73" i="91"/>
  <c r="S72" i="91"/>
  <c r="R72" i="91"/>
  <c r="P72" i="91"/>
  <c r="O72" i="91"/>
  <c r="M72" i="91"/>
  <c r="J72" i="91"/>
  <c r="I72" i="91"/>
  <c r="G72" i="91"/>
  <c r="F72" i="91"/>
  <c r="R71" i="91"/>
  <c r="O71" i="91"/>
  <c r="I71" i="91"/>
  <c r="F71" i="91"/>
  <c r="I70" i="91"/>
  <c r="F70" i="91"/>
  <c r="L70" i="91" s="1"/>
  <c r="D68" i="91"/>
  <c r="C68" i="91"/>
  <c r="D67" i="91"/>
  <c r="C67" i="91"/>
  <c r="G66" i="91"/>
  <c r="D66" i="91"/>
  <c r="C66" i="91"/>
  <c r="D65" i="91"/>
  <c r="C65" i="91"/>
  <c r="D64" i="91"/>
  <c r="C64" i="91"/>
  <c r="D63" i="91"/>
  <c r="C63" i="91"/>
  <c r="D62" i="91"/>
  <c r="C62" i="91"/>
  <c r="D61" i="91"/>
  <c r="C61" i="91"/>
  <c r="D60" i="91"/>
  <c r="C60" i="91"/>
  <c r="D59" i="91"/>
  <c r="C59" i="91"/>
  <c r="D58" i="91"/>
  <c r="C58" i="91"/>
  <c r="D57" i="91"/>
  <c r="C57" i="91"/>
  <c r="D56" i="91"/>
  <c r="C56" i="91"/>
  <c r="S55" i="91"/>
  <c r="R55" i="91"/>
  <c r="P55" i="91"/>
  <c r="O55" i="91"/>
  <c r="M55" i="91"/>
  <c r="J55" i="91"/>
  <c r="I55" i="91"/>
  <c r="G55" i="91"/>
  <c r="F55" i="91"/>
  <c r="C55" i="91"/>
  <c r="R54" i="91"/>
  <c r="O54" i="91"/>
  <c r="I54" i="91"/>
  <c r="F54" i="91"/>
  <c r="I53" i="91"/>
  <c r="F53" i="91"/>
  <c r="L53" i="91" s="1"/>
  <c r="D48" i="91"/>
  <c r="C48" i="91"/>
  <c r="D47" i="91"/>
  <c r="C47" i="91"/>
  <c r="D46" i="91"/>
  <c r="C46" i="91"/>
  <c r="D45" i="91"/>
  <c r="C45" i="91"/>
  <c r="D44" i="91"/>
  <c r="C44" i="91"/>
  <c r="D43" i="91"/>
  <c r="C43" i="91"/>
  <c r="D42" i="91"/>
  <c r="C42" i="91"/>
  <c r="D41" i="91"/>
  <c r="C41" i="91"/>
  <c r="D40" i="91"/>
  <c r="C40" i="91"/>
  <c r="D39" i="91"/>
  <c r="C39" i="91"/>
  <c r="D38" i="91"/>
  <c r="C38" i="91"/>
  <c r="D37" i="91"/>
  <c r="C37" i="91"/>
  <c r="D36" i="91"/>
  <c r="C36" i="91"/>
  <c r="S35" i="91"/>
  <c r="R35" i="91"/>
  <c r="P35" i="91"/>
  <c r="O35" i="91"/>
  <c r="M35" i="91"/>
  <c r="L35" i="91"/>
  <c r="J35" i="91"/>
  <c r="I35" i="91"/>
  <c r="G35" i="91"/>
  <c r="X72" i="91" s="1"/>
  <c r="F35" i="91"/>
  <c r="W72" i="91" s="1"/>
  <c r="R34" i="91"/>
  <c r="O34" i="91"/>
  <c r="L34" i="91"/>
  <c r="I34" i="91"/>
  <c r="F34" i="91"/>
  <c r="W71" i="91" s="1"/>
  <c r="I33" i="91"/>
  <c r="F33" i="91"/>
  <c r="W70" i="91" s="1"/>
  <c r="D31" i="91"/>
  <c r="C31" i="91"/>
  <c r="D30" i="91"/>
  <c r="C30" i="91"/>
  <c r="D29" i="91"/>
  <c r="C29" i="91"/>
  <c r="D28" i="91"/>
  <c r="C28" i="91"/>
  <c r="D27" i="91"/>
  <c r="C27" i="91"/>
  <c r="D26" i="91"/>
  <c r="C26" i="91"/>
  <c r="D25" i="91"/>
  <c r="C25" i="91"/>
  <c r="D24" i="91"/>
  <c r="C24" i="91"/>
  <c r="D23" i="91"/>
  <c r="C23" i="91"/>
  <c r="D22" i="91"/>
  <c r="C22" i="91"/>
  <c r="D21" i="91"/>
  <c r="C21" i="91"/>
  <c r="D20" i="91"/>
  <c r="C20" i="91"/>
  <c r="D19" i="91"/>
  <c r="C19" i="91"/>
  <c r="S18" i="91"/>
  <c r="R18" i="91"/>
  <c r="P18" i="91"/>
  <c r="O18" i="91"/>
  <c r="M18" i="91"/>
  <c r="L18" i="91"/>
  <c r="J18" i="91"/>
  <c r="I18" i="91"/>
  <c r="G18" i="91"/>
  <c r="X55" i="91" s="1"/>
  <c r="F18" i="91"/>
  <c r="W55" i="91" s="1"/>
  <c r="C18" i="91"/>
  <c r="R17" i="91"/>
  <c r="O17" i="91"/>
  <c r="L17" i="91"/>
  <c r="I17" i="91"/>
  <c r="F17" i="91"/>
  <c r="W54" i="91" s="1"/>
  <c r="I16" i="91"/>
  <c r="F16" i="91"/>
  <c r="W53" i="91" s="1"/>
  <c r="O13" i="91"/>
  <c r="H13" i="91"/>
  <c r="E13" i="91"/>
  <c r="H12" i="91"/>
  <c r="E12" i="91"/>
  <c r="H11" i="91"/>
  <c r="E11" i="91"/>
  <c r="H10" i="91"/>
  <c r="E10" i="91"/>
  <c r="F9" i="91"/>
  <c r="H7" i="91"/>
  <c r="E7" i="91"/>
  <c r="H6" i="91"/>
  <c r="E6" i="91"/>
  <c r="M13" i="91"/>
  <c r="F5" i="91"/>
  <c r="C5" i="91"/>
  <c r="C1" i="91"/>
  <c r="W86" i="90"/>
  <c r="X85" i="90"/>
  <c r="W85" i="90"/>
  <c r="F85" i="90" s="1"/>
  <c r="X84" i="90"/>
  <c r="G84" i="90" s="1"/>
  <c r="W84" i="90"/>
  <c r="F84" i="90" s="1"/>
  <c r="X83" i="90"/>
  <c r="G83" i="90" s="1"/>
  <c r="W83" i="90"/>
  <c r="F83" i="90" s="1"/>
  <c r="X82" i="90"/>
  <c r="G82" i="90" s="1"/>
  <c r="W82" i="90"/>
  <c r="F82" i="90" s="1"/>
  <c r="X81" i="90"/>
  <c r="G81" i="90" s="1"/>
  <c r="W81" i="90"/>
  <c r="F81" i="90" s="1"/>
  <c r="X80" i="90"/>
  <c r="G80" i="90" s="1"/>
  <c r="W80" i="90"/>
  <c r="F80" i="90" s="1"/>
  <c r="X79" i="90"/>
  <c r="G79" i="90" s="1"/>
  <c r="W79" i="90"/>
  <c r="F79" i="90" s="1"/>
  <c r="X78" i="90"/>
  <c r="G78" i="90" s="1"/>
  <c r="W78" i="90"/>
  <c r="F78" i="90" s="1"/>
  <c r="X77" i="90"/>
  <c r="G77" i="90" s="1"/>
  <c r="W77" i="90"/>
  <c r="F77" i="90" s="1"/>
  <c r="X76" i="90"/>
  <c r="G76" i="90" s="1"/>
  <c r="W76" i="90"/>
  <c r="F76" i="90" s="1"/>
  <c r="X75" i="90"/>
  <c r="G75" i="90" s="1"/>
  <c r="W75" i="90"/>
  <c r="F75" i="90" s="1"/>
  <c r="X74" i="90"/>
  <c r="G74" i="90" s="1"/>
  <c r="W74" i="90"/>
  <c r="F74" i="90" s="1"/>
  <c r="X73" i="90"/>
  <c r="G73" i="90" s="1"/>
  <c r="W73" i="90"/>
  <c r="F73" i="90" s="1"/>
  <c r="X68" i="90"/>
  <c r="G68" i="90" s="1"/>
  <c r="W68" i="90"/>
  <c r="F68" i="90" s="1"/>
  <c r="X67" i="90"/>
  <c r="G67" i="90" s="1"/>
  <c r="W67" i="90"/>
  <c r="F67" i="90" s="1"/>
  <c r="X66" i="90"/>
  <c r="G66" i="90" s="1"/>
  <c r="W66" i="90"/>
  <c r="F66" i="90" s="1"/>
  <c r="X65" i="90"/>
  <c r="G65" i="90" s="1"/>
  <c r="W65" i="90"/>
  <c r="F65" i="90" s="1"/>
  <c r="X64" i="90"/>
  <c r="G64" i="90" s="1"/>
  <c r="W64" i="90"/>
  <c r="F64" i="90" s="1"/>
  <c r="X63" i="90"/>
  <c r="G63" i="90" s="1"/>
  <c r="W63" i="90"/>
  <c r="F63" i="90" s="1"/>
  <c r="X62" i="90"/>
  <c r="G62" i="90" s="1"/>
  <c r="W62" i="90"/>
  <c r="F62" i="90" s="1"/>
  <c r="X61" i="90"/>
  <c r="G61" i="90" s="1"/>
  <c r="W61" i="90"/>
  <c r="F61" i="90" s="1"/>
  <c r="X60" i="90"/>
  <c r="G60" i="90" s="1"/>
  <c r="W60" i="90"/>
  <c r="F60" i="90" s="1"/>
  <c r="X59" i="90"/>
  <c r="G59" i="90" s="1"/>
  <c r="W59" i="90"/>
  <c r="F59" i="90" s="1"/>
  <c r="X58" i="90"/>
  <c r="G58" i="90" s="1"/>
  <c r="W58" i="90"/>
  <c r="F58" i="90" s="1"/>
  <c r="X57" i="90"/>
  <c r="G57" i="90" s="1"/>
  <c r="W57" i="90"/>
  <c r="F57" i="90" s="1"/>
  <c r="X56" i="90"/>
  <c r="G56" i="90" s="1"/>
  <c r="W56" i="90"/>
  <c r="F56" i="90" s="1"/>
  <c r="G85" i="90"/>
  <c r="D85" i="90"/>
  <c r="C85" i="90"/>
  <c r="D84" i="90"/>
  <c r="C84" i="90"/>
  <c r="D83" i="90"/>
  <c r="C83" i="90"/>
  <c r="D82" i="90"/>
  <c r="C82" i="90"/>
  <c r="D81" i="90"/>
  <c r="C81" i="90"/>
  <c r="D80" i="90"/>
  <c r="C80" i="90"/>
  <c r="D79" i="90"/>
  <c r="C79" i="90"/>
  <c r="D78" i="90"/>
  <c r="C78" i="90"/>
  <c r="D77" i="90"/>
  <c r="C77" i="90"/>
  <c r="D76" i="90"/>
  <c r="C76" i="90"/>
  <c r="D75" i="90"/>
  <c r="C75" i="90"/>
  <c r="D74" i="90"/>
  <c r="C74" i="90"/>
  <c r="D73" i="90"/>
  <c r="C73" i="90"/>
  <c r="S72" i="90"/>
  <c r="R72" i="90"/>
  <c r="P72" i="90"/>
  <c r="O72" i="90"/>
  <c r="M72" i="90"/>
  <c r="J72" i="90"/>
  <c r="I72" i="90"/>
  <c r="G72" i="90"/>
  <c r="F72" i="90"/>
  <c r="R71" i="90"/>
  <c r="O71" i="90"/>
  <c r="I71" i="90"/>
  <c r="F71" i="90"/>
  <c r="I70" i="90"/>
  <c r="F70" i="90"/>
  <c r="L70" i="90" s="1"/>
  <c r="D68" i="90"/>
  <c r="C68" i="90"/>
  <c r="D67" i="90"/>
  <c r="C67" i="90"/>
  <c r="D66" i="90"/>
  <c r="C66" i="90"/>
  <c r="D65" i="90"/>
  <c r="C65" i="90"/>
  <c r="D64" i="90"/>
  <c r="C64" i="90"/>
  <c r="D63" i="90"/>
  <c r="C63" i="90"/>
  <c r="D62" i="90"/>
  <c r="C62" i="90"/>
  <c r="D61" i="90"/>
  <c r="C61" i="90"/>
  <c r="D60" i="90"/>
  <c r="C60" i="90"/>
  <c r="D59" i="90"/>
  <c r="C59" i="90"/>
  <c r="D58" i="90"/>
  <c r="C58" i="90"/>
  <c r="D57" i="90"/>
  <c r="C57" i="90"/>
  <c r="D56" i="90"/>
  <c r="C56" i="90"/>
  <c r="S55" i="90"/>
  <c r="R55" i="90"/>
  <c r="P55" i="90"/>
  <c r="O55" i="90"/>
  <c r="M55" i="90"/>
  <c r="J55" i="90"/>
  <c r="I55" i="90"/>
  <c r="G55" i="90"/>
  <c r="F55" i="90"/>
  <c r="C55" i="90"/>
  <c r="R54" i="90"/>
  <c r="O54" i="90"/>
  <c r="I54" i="90"/>
  <c r="F54" i="90"/>
  <c r="W53" i="90"/>
  <c r="I53" i="90"/>
  <c r="F53" i="90"/>
  <c r="L53" i="90" s="1"/>
  <c r="D48" i="90"/>
  <c r="C48" i="90"/>
  <c r="D47" i="90"/>
  <c r="C47" i="90"/>
  <c r="D46" i="90"/>
  <c r="C46" i="90"/>
  <c r="D45" i="90"/>
  <c r="C45" i="90"/>
  <c r="D44" i="90"/>
  <c r="C44" i="90"/>
  <c r="D43" i="90"/>
  <c r="C43" i="90"/>
  <c r="D42" i="90"/>
  <c r="C42" i="90"/>
  <c r="D41" i="90"/>
  <c r="C41" i="90"/>
  <c r="D40" i="90"/>
  <c r="C40" i="90"/>
  <c r="D39" i="90"/>
  <c r="C39" i="90"/>
  <c r="D38" i="90"/>
  <c r="C38" i="90"/>
  <c r="D37" i="90"/>
  <c r="C37" i="90"/>
  <c r="D36" i="90"/>
  <c r="C36" i="90"/>
  <c r="S35" i="90"/>
  <c r="R35" i="90"/>
  <c r="P35" i="90"/>
  <c r="O35" i="90"/>
  <c r="M35" i="90"/>
  <c r="L35" i="90"/>
  <c r="J35" i="90"/>
  <c r="I35" i="90"/>
  <c r="G35" i="90"/>
  <c r="X72" i="90" s="1"/>
  <c r="F35" i="90"/>
  <c r="W72" i="90" s="1"/>
  <c r="R34" i="90"/>
  <c r="O34" i="90"/>
  <c r="L34" i="90"/>
  <c r="I34" i="90"/>
  <c r="F34" i="90"/>
  <c r="W71" i="90" s="1"/>
  <c r="I33" i="90"/>
  <c r="F33" i="90"/>
  <c r="W70" i="90" s="1"/>
  <c r="D31" i="90"/>
  <c r="C31" i="90"/>
  <c r="D30" i="90"/>
  <c r="C30" i="90"/>
  <c r="D29" i="90"/>
  <c r="C29" i="90"/>
  <c r="D28" i="90"/>
  <c r="C28" i="90"/>
  <c r="D27" i="90"/>
  <c r="C27" i="90"/>
  <c r="D26" i="90"/>
  <c r="C26" i="90"/>
  <c r="D25" i="90"/>
  <c r="C25" i="90"/>
  <c r="D24" i="90"/>
  <c r="C24" i="90"/>
  <c r="D23" i="90"/>
  <c r="C23" i="90"/>
  <c r="D22" i="90"/>
  <c r="C22" i="90"/>
  <c r="D21" i="90"/>
  <c r="C21" i="90"/>
  <c r="D20" i="90"/>
  <c r="C20" i="90"/>
  <c r="D19" i="90"/>
  <c r="C19" i="90"/>
  <c r="S18" i="90"/>
  <c r="R18" i="90"/>
  <c r="P18" i="90"/>
  <c r="O18" i="90"/>
  <c r="M18" i="90"/>
  <c r="L18" i="90"/>
  <c r="J18" i="90"/>
  <c r="I18" i="90"/>
  <c r="G18" i="90"/>
  <c r="X55" i="90" s="1"/>
  <c r="F18" i="90"/>
  <c r="W55" i="90" s="1"/>
  <c r="C18" i="90"/>
  <c r="R17" i="90"/>
  <c r="O17" i="90"/>
  <c r="L17" i="90"/>
  <c r="I17" i="90"/>
  <c r="F17" i="90"/>
  <c r="W54" i="90" s="1"/>
  <c r="I16" i="90"/>
  <c r="F16" i="90"/>
  <c r="O13" i="90"/>
  <c r="H13" i="90"/>
  <c r="E13" i="90"/>
  <c r="H12" i="90"/>
  <c r="E12" i="90"/>
  <c r="H11" i="90"/>
  <c r="E11" i="90"/>
  <c r="H10" i="90"/>
  <c r="E10" i="90"/>
  <c r="F9" i="90"/>
  <c r="H7" i="90"/>
  <c r="E7" i="90"/>
  <c r="H6" i="90"/>
  <c r="M11" i="90"/>
  <c r="E6" i="90"/>
  <c r="M13" i="90"/>
  <c r="F5" i="90"/>
  <c r="C5" i="90"/>
  <c r="C1" i="90"/>
  <c r="AB3" i="2"/>
  <c r="AA3" i="2"/>
  <c r="Z3" i="2"/>
  <c r="Y3" i="2"/>
  <c r="X3" i="2"/>
  <c r="W3" i="2"/>
  <c r="V3" i="2"/>
  <c r="U3" i="2"/>
  <c r="T3" i="2"/>
  <c r="S3" i="2"/>
  <c r="R3" i="2"/>
  <c r="Q3" i="2"/>
  <c r="P3" i="2"/>
  <c r="O3" i="2"/>
  <c r="N3" i="2"/>
  <c r="M3" i="2"/>
  <c r="L3" i="2"/>
  <c r="K3" i="2"/>
  <c r="J3" i="2"/>
  <c r="I3" i="2"/>
  <c r="H3" i="2"/>
  <c r="G3" i="2"/>
  <c r="F3" i="2"/>
  <c r="E3" i="2"/>
  <c r="D3" i="2"/>
  <c r="B1" i="2"/>
  <c r="D1" i="2"/>
  <c r="AB2" i="2"/>
  <c r="AA2" i="2"/>
  <c r="Z2" i="2"/>
  <c r="Y2" i="2"/>
  <c r="X2" i="2"/>
  <c r="W2" i="2"/>
  <c r="V2" i="2"/>
  <c r="U2" i="2"/>
  <c r="T2" i="2"/>
  <c r="S2" i="2"/>
  <c r="R2" i="2"/>
  <c r="Q2" i="2"/>
  <c r="P2" i="2"/>
  <c r="O2" i="2"/>
  <c r="N2" i="2"/>
  <c r="M2" i="2"/>
  <c r="L2" i="2"/>
  <c r="K2" i="2"/>
  <c r="J2" i="2"/>
  <c r="I2" i="2"/>
  <c r="H2" i="2"/>
  <c r="G2" i="2"/>
  <c r="F2" i="2"/>
  <c r="E2" i="2"/>
  <c r="D2" i="2"/>
  <c r="AB5" i="2"/>
  <c r="AA5" i="2"/>
  <c r="Z5" i="2"/>
  <c r="Y5" i="2"/>
  <c r="X5" i="2"/>
  <c r="W5" i="2"/>
  <c r="V5" i="2"/>
  <c r="U5" i="2"/>
  <c r="AB4" i="2"/>
  <c r="AA4" i="2"/>
  <c r="Z4" i="2"/>
  <c r="Y4" i="2"/>
  <c r="X4" i="2"/>
  <c r="W4" i="2"/>
  <c r="V4" i="2"/>
  <c r="U4" i="2"/>
  <c r="W86" i="88"/>
  <c r="X85" i="88"/>
  <c r="G85" i="88" s="1"/>
  <c r="W85" i="88"/>
  <c r="F85" i="88" s="1"/>
  <c r="X84" i="88"/>
  <c r="G84" i="88" s="1"/>
  <c r="W84" i="88"/>
  <c r="F84" i="88" s="1"/>
  <c r="X83" i="88"/>
  <c r="G83" i="88" s="1"/>
  <c r="W83" i="88"/>
  <c r="F83" i="88" s="1"/>
  <c r="X82" i="88"/>
  <c r="G82" i="88" s="1"/>
  <c r="W82" i="88"/>
  <c r="F82" i="88" s="1"/>
  <c r="X81" i="88"/>
  <c r="G81" i="88" s="1"/>
  <c r="W81" i="88"/>
  <c r="F81" i="88" s="1"/>
  <c r="X80" i="88"/>
  <c r="G80" i="88" s="1"/>
  <c r="W80" i="88"/>
  <c r="F80" i="88" s="1"/>
  <c r="X79" i="88"/>
  <c r="G79" i="88" s="1"/>
  <c r="W79" i="88"/>
  <c r="F79" i="88" s="1"/>
  <c r="X78" i="88"/>
  <c r="G78" i="88" s="1"/>
  <c r="W78" i="88"/>
  <c r="F78" i="88" s="1"/>
  <c r="X77" i="88"/>
  <c r="G77" i="88" s="1"/>
  <c r="W77" i="88"/>
  <c r="F77" i="88" s="1"/>
  <c r="X76" i="88"/>
  <c r="G76" i="88" s="1"/>
  <c r="W76" i="88"/>
  <c r="F76" i="88" s="1"/>
  <c r="X75" i="88"/>
  <c r="G75" i="88" s="1"/>
  <c r="W75" i="88"/>
  <c r="F75" i="88" s="1"/>
  <c r="X74" i="88"/>
  <c r="G74" i="88" s="1"/>
  <c r="W74" i="88"/>
  <c r="F74" i="88" s="1"/>
  <c r="X73" i="88"/>
  <c r="G73" i="88" s="1"/>
  <c r="W73" i="88"/>
  <c r="F73" i="88" s="1"/>
  <c r="X68" i="88"/>
  <c r="G68" i="88" s="1"/>
  <c r="W68" i="88"/>
  <c r="F68" i="88" s="1"/>
  <c r="X67" i="88"/>
  <c r="G67" i="88" s="1"/>
  <c r="W67" i="88"/>
  <c r="F67" i="88" s="1"/>
  <c r="X66" i="88"/>
  <c r="G66" i="88" s="1"/>
  <c r="W66" i="88"/>
  <c r="F66" i="88" s="1"/>
  <c r="X65" i="88"/>
  <c r="G65" i="88" s="1"/>
  <c r="W65" i="88"/>
  <c r="F65" i="88" s="1"/>
  <c r="X64" i="88"/>
  <c r="G64" i="88" s="1"/>
  <c r="W64" i="88"/>
  <c r="F64" i="88" s="1"/>
  <c r="X63" i="88"/>
  <c r="G63" i="88" s="1"/>
  <c r="W63" i="88"/>
  <c r="F63" i="88" s="1"/>
  <c r="X62" i="88"/>
  <c r="G62" i="88" s="1"/>
  <c r="W62" i="88"/>
  <c r="F62" i="88" s="1"/>
  <c r="X61" i="88"/>
  <c r="G61" i="88" s="1"/>
  <c r="W61" i="88"/>
  <c r="F61" i="88" s="1"/>
  <c r="X60" i="88"/>
  <c r="G60" i="88" s="1"/>
  <c r="W60" i="88"/>
  <c r="F60" i="88" s="1"/>
  <c r="X59" i="88"/>
  <c r="G59" i="88" s="1"/>
  <c r="W59" i="88"/>
  <c r="F59" i="88" s="1"/>
  <c r="X58" i="88"/>
  <c r="G58" i="88" s="1"/>
  <c r="W58" i="88"/>
  <c r="F58" i="88" s="1"/>
  <c r="X57" i="88"/>
  <c r="G57" i="88" s="1"/>
  <c r="W57" i="88"/>
  <c r="F57" i="88" s="1"/>
  <c r="X56" i="88"/>
  <c r="G56" i="88" s="1"/>
  <c r="W56" i="88"/>
  <c r="F56" i="88" s="1"/>
  <c r="I7" i="88"/>
  <c r="I6" i="88"/>
  <c r="F7" i="88"/>
  <c r="F6" i="88"/>
  <c r="C6" i="88"/>
  <c r="M13" i="88" s="1"/>
  <c r="D3" i="88"/>
  <c r="C3" i="88"/>
  <c r="D85" i="88"/>
  <c r="C85" i="88"/>
  <c r="D84" i="88"/>
  <c r="C84" i="88"/>
  <c r="D83" i="88"/>
  <c r="C83" i="88"/>
  <c r="D82" i="88"/>
  <c r="C82" i="88"/>
  <c r="D81" i="88"/>
  <c r="C81" i="88"/>
  <c r="D80" i="88"/>
  <c r="C80" i="88"/>
  <c r="D79" i="88"/>
  <c r="C79" i="88"/>
  <c r="D78" i="88"/>
  <c r="C78" i="88"/>
  <c r="D77" i="88"/>
  <c r="C77" i="88"/>
  <c r="D76" i="88"/>
  <c r="C76" i="88"/>
  <c r="D75" i="88"/>
  <c r="C75" i="88"/>
  <c r="D74" i="88"/>
  <c r="C74" i="88"/>
  <c r="D73" i="88"/>
  <c r="C73" i="88"/>
  <c r="S72" i="88"/>
  <c r="R72" i="88"/>
  <c r="P72" i="88"/>
  <c r="O72" i="88"/>
  <c r="M72" i="88"/>
  <c r="J72" i="88"/>
  <c r="I72" i="88"/>
  <c r="G72" i="88"/>
  <c r="F72" i="88"/>
  <c r="R71" i="88"/>
  <c r="O71" i="88"/>
  <c r="I71" i="88"/>
  <c r="F71" i="88"/>
  <c r="I70" i="88"/>
  <c r="F70" i="88"/>
  <c r="L70" i="88" s="1"/>
  <c r="D68" i="88"/>
  <c r="C68" i="88"/>
  <c r="D67" i="88"/>
  <c r="C67" i="88"/>
  <c r="D66" i="88"/>
  <c r="C66" i="88"/>
  <c r="D65" i="88"/>
  <c r="C65" i="88"/>
  <c r="D64" i="88"/>
  <c r="C64" i="88"/>
  <c r="D63" i="88"/>
  <c r="C63" i="88"/>
  <c r="D62" i="88"/>
  <c r="C62" i="88"/>
  <c r="D61" i="88"/>
  <c r="C61" i="88"/>
  <c r="D60" i="88"/>
  <c r="C60" i="88"/>
  <c r="D59" i="88"/>
  <c r="C59" i="88"/>
  <c r="D58" i="88"/>
  <c r="C58" i="88"/>
  <c r="D57" i="88"/>
  <c r="C57" i="88"/>
  <c r="D56" i="88"/>
  <c r="C56" i="88"/>
  <c r="S55" i="88"/>
  <c r="R55" i="88"/>
  <c r="P55" i="88"/>
  <c r="O55" i="88"/>
  <c r="M55" i="88"/>
  <c r="J55" i="88"/>
  <c r="I55" i="88"/>
  <c r="G55" i="88"/>
  <c r="F55" i="88"/>
  <c r="C55" i="88"/>
  <c r="R54" i="88"/>
  <c r="O54" i="88"/>
  <c r="I54" i="88"/>
  <c r="F54" i="88"/>
  <c r="I53" i="88"/>
  <c r="F53" i="88"/>
  <c r="L53" i="88" s="1"/>
  <c r="D48" i="88"/>
  <c r="C48" i="88"/>
  <c r="D47" i="88"/>
  <c r="C47" i="88"/>
  <c r="D46" i="88"/>
  <c r="C46" i="88"/>
  <c r="D45" i="88"/>
  <c r="C45" i="88"/>
  <c r="D44" i="88"/>
  <c r="C44" i="88"/>
  <c r="D43" i="88"/>
  <c r="C43" i="88"/>
  <c r="D42" i="88"/>
  <c r="C42" i="88"/>
  <c r="D41" i="88"/>
  <c r="C41" i="88"/>
  <c r="D40" i="88"/>
  <c r="C40" i="88"/>
  <c r="D39" i="88"/>
  <c r="C39" i="88"/>
  <c r="D38" i="88"/>
  <c r="C38" i="88"/>
  <c r="D37" i="88"/>
  <c r="C37" i="88"/>
  <c r="D36" i="88"/>
  <c r="C36" i="88"/>
  <c r="S35" i="88"/>
  <c r="R35" i="88"/>
  <c r="P35" i="88"/>
  <c r="O35" i="88"/>
  <c r="M35" i="88"/>
  <c r="L35" i="88"/>
  <c r="J35" i="88"/>
  <c r="I35" i="88"/>
  <c r="G35" i="88"/>
  <c r="X72" i="88" s="1"/>
  <c r="F35" i="88"/>
  <c r="W72" i="88" s="1"/>
  <c r="R34" i="88"/>
  <c r="O34" i="88"/>
  <c r="L34" i="88"/>
  <c r="I34" i="88"/>
  <c r="F34" i="88"/>
  <c r="W71" i="88" s="1"/>
  <c r="I33" i="88"/>
  <c r="F33" i="88"/>
  <c r="W70" i="88" s="1"/>
  <c r="D31" i="88"/>
  <c r="C31" i="88"/>
  <c r="D30" i="88"/>
  <c r="C30" i="88"/>
  <c r="D29" i="88"/>
  <c r="C29" i="88"/>
  <c r="D28" i="88"/>
  <c r="C28" i="88"/>
  <c r="D27" i="88"/>
  <c r="C27" i="88"/>
  <c r="D26" i="88"/>
  <c r="C26" i="88"/>
  <c r="D25" i="88"/>
  <c r="C25" i="88"/>
  <c r="D24" i="88"/>
  <c r="C24" i="88"/>
  <c r="D23" i="88"/>
  <c r="C23" i="88"/>
  <c r="D22" i="88"/>
  <c r="C22" i="88"/>
  <c r="D21" i="88"/>
  <c r="C21" i="88"/>
  <c r="D20" i="88"/>
  <c r="C20" i="88"/>
  <c r="D19" i="88"/>
  <c r="C19" i="88"/>
  <c r="S18" i="88"/>
  <c r="R18" i="88"/>
  <c r="P18" i="88"/>
  <c r="O18" i="88"/>
  <c r="M18" i="88"/>
  <c r="L18" i="88"/>
  <c r="J18" i="88"/>
  <c r="I18" i="88"/>
  <c r="G18" i="88"/>
  <c r="X55" i="88" s="1"/>
  <c r="F18" i="88"/>
  <c r="W55" i="88" s="1"/>
  <c r="C18" i="88"/>
  <c r="R17" i="88"/>
  <c r="O17" i="88"/>
  <c r="L17" i="88"/>
  <c r="I17" i="88"/>
  <c r="F17" i="88"/>
  <c r="W54" i="88" s="1"/>
  <c r="I16" i="88"/>
  <c r="F16" i="88"/>
  <c r="W53" i="88" s="1"/>
  <c r="H13" i="88"/>
  <c r="E13" i="88"/>
  <c r="H12" i="88"/>
  <c r="E12" i="88"/>
  <c r="H11" i="88"/>
  <c r="E11" i="88"/>
  <c r="H10" i="88"/>
  <c r="E10" i="88"/>
  <c r="F9" i="88"/>
  <c r="H7" i="88"/>
  <c r="E7" i="88"/>
  <c r="H6" i="88"/>
  <c r="E6" i="88"/>
  <c r="F5" i="88"/>
  <c r="C5" i="88"/>
  <c r="C1" i="88"/>
  <c r="W86" i="87"/>
  <c r="X85" i="87"/>
  <c r="G85" i="87" s="1"/>
  <c r="W85" i="87"/>
  <c r="F85" i="87" s="1"/>
  <c r="X84" i="87"/>
  <c r="G84" i="87" s="1"/>
  <c r="W84" i="87"/>
  <c r="F84" i="87" s="1"/>
  <c r="X83" i="87"/>
  <c r="G83" i="87" s="1"/>
  <c r="W83" i="87"/>
  <c r="X82" i="87"/>
  <c r="G82" i="87" s="1"/>
  <c r="W82" i="87"/>
  <c r="F82" i="87" s="1"/>
  <c r="X81" i="87"/>
  <c r="G81" i="87" s="1"/>
  <c r="W81" i="87"/>
  <c r="F81" i="87" s="1"/>
  <c r="X80" i="87"/>
  <c r="G80" i="87" s="1"/>
  <c r="W80" i="87"/>
  <c r="F80" i="87" s="1"/>
  <c r="X79" i="87"/>
  <c r="G79" i="87" s="1"/>
  <c r="W79" i="87"/>
  <c r="F79" i="87" s="1"/>
  <c r="X78" i="87"/>
  <c r="G78" i="87" s="1"/>
  <c r="W78" i="87"/>
  <c r="F78" i="87" s="1"/>
  <c r="X77" i="87"/>
  <c r="G77" i="87" s="1"/>
  <c r="W77" i="87"/>
  <c r="F77" i="87" s="1"/>
  <c r="X76" i="87"/>
  <c r="G76" i="87" s="1"/>
  <c r="W76" i="87"/>
  <c r="F76" i="87" s="1"/>
  <c r="X75" i="87"/>
  <c r="G75" i="87" s="1"/>
  <c r="W75" i="87"/>
  <c r="F75" i="87" s="1"/>
  <c r="X74" i="87"/>
  <c r="G74" i="87" s="1"/>
  <c r="W74" i="87"/>
  <c r="F74" i="87" s="1"/>
  <c r="X73" i="87"/>
  <c r="G73" i="87" s="1"/>
  <c r="W73" i="87"/>
  <c r="F73" i="87" s="1"/>
  <c r="X68" i="87"/>
  <c r="G68" i="87" s="1"/>
  <c r="W68" i="87"/>
  <c r="F68" i="87" s="1"/>
  <c r="X67" i="87"/>
  <c r="G67" i="87" s="1"/>
  <c r="W67" i="87"/>
  <c r="F67" i="87" s="1"/>
  <c r="X66" i="87"/>
  <c r="G66" i="87" s="1"/>
  <c r="W66" i="87"/>
  <c r="F66" i="87" s="1"/>
  <c r="X65" i="87"/>
  <c r="G65" i="87" s="1"/>
  <c r="W65" i="87"/>
  <c r="F65" i="87" s="1"/>
  <c r="X64" i="87"/>
  <c r="G64" i="87" s="1"/>
  <c r="W64" i="87"/>
  <c r="F64" i="87" s="1"/>
  <c r="X63" i="87"/>
  <c r="G63" i="87" s="1"/>
  <c r="W63" i="87"/>
  <c r="X62" i="87"/>
  <c r="G62" i="87" s="1"/>
  <c r="W62" i="87"/>
  <c r="F62" i="87" s="1"/>
  <c r="X61" i="87"/>
  <c r="G61" i="87" s="1"/>
  <c r="W61" i="87"/>
  <c r="F61" i="87" s="1"/>
  <c r="X60" i="87"/>
  <c r="G60" i="87" s="1"/>
  <c r="W60" i="87"/>
  <c r="F60" i="87" s="1"/>
  <c r="X59" i="87"/>
  <c r="G59" i="87" s="1"/>
  <c r="W59" i="87"/>
  <c r="F59" i="87" s="1"/>
  <c r="X58" i="87"/>
  <c r="G58" i="87" s="1"/>
  <c r="W58" i="87"/>
  <c r="F58" i="87" s="1"/>
  <c r="X57" i="87"/>
  <c r="G57" i="87" s="1"/>
  <c r="W57" i="87"/>
  <c r="F57" i="87" s="1"/>
  <c r="X56" i="87"/>
  <c r="G56" i="87" s="1"/>
  <c r="W56" i="87"/>
  <c r="F56" i="87" s="1"/>
  <c r="I7" i="87"/>
  <c r="I6" i="87"/>
  <c r="F7" i="87"/>
  <c r="F6" i="87"/>
  <c r="C6" i="87"/>
  <c r="M13" i="87" s="1"/>
  <c r="D3" i="87"/>
  <c r="C3" i="87"/>
  <c r="D85" i="87"/>
  <c r="C85" i="87"/>
  <c r="D84" i="87"/>
  <c r="C84" i="87"/>
  <c r="F83" i="87"/>
  <c r="D83" i="87"/>
  <c r="C83" i="87"/>
  <c r="D82" i="87"/>
  <c r="C82" i="87"/>
  <c r="D81" i="87"/>
  <c r="C81" i="87"/>
  <c r="D80" i="87"/>
  <c r="C80" i="87"/>
  <c r="D79" i="87"/>
  <c r="C79" i="87"/>
  <c r="D78" i="87"/>
  <c r="C78" i="87"/>
  <c r="D77" i="87"/>
  <c r="C77" i="87"/>
  <c r="D76" i="87"/>
  <c r="C76" i="87"/>
  <c r="D75" i="87"/>
  <c r="C75" i="87"/>
  <c r="D74" i="87"/>
  <c r="C74" i="87"/>
  <c r="D73" i="87"/>
  <c r="C73" i="87"/>
  <c r="S72" i="87"/>
  <c r="R72" i="87"/>
  <c r="P72" i="87"/>
  <c r="O72" i="87"/>
  <c r="M72" i="87"/>
  <c r="L72" i="87"/>
  <c r="J72" i="87"/>
  <c r="I72" i="87"/>
  <c r="G72" i="87"/>
  <c r="F72" i="87"/>
  <c r="R71" i="87"/>
  <c r="O71" i="87"/>
  <c r="L71" i="87"/>
  <c r="I71" i="87"/>
  <c r="F71" i="87"/>
  <c r="I70" i="87"/>
  <c r="F70" i="87"/>
  <c r="L70" i="87" s="1"/>
  <c r="D68" i="87"/>
  <c r="C68" i="87"/>
  <c r="D67" i="87"/>
  <c r="C67" i="87"/>
  <c r="D66" i="87"/>
  <c r="C66" i="87"/>
  <c r="D65" i="87"/>
  <c r="C65" i="87"/>
  <c r="D64" i="87"/>
  <c r="C64" i="87"/>
  <c r="F63" i="87"/>
  <c r="D63" i="87"/>
  <c r="C63" i="87"/>
  <c r="D62" i="87"/>
  <c r="C62" i="87"/>
  <c r="D61" i="87"/>
  <c r="C61" i="87"/>
  <c r="D60" i="87"/>
  <c r="C60" i="87"/>
  <c r="D59" i="87"/>
  <c r="C59" i="87"/>
  <c r="D58" i="87"/>
  <c r="C58" i="87"/>
  <c r="D57" i="87"/>
  <c r="C57" i="87"/>
  <c r="D56" i="87"/>
  <c r="C56" i="87"/>
  <c r="S55" i="87"/>
  <c r="R55" i="87"/>
  <c r="P55" i="87"/>
  <c r="O55" i="87"/>
  <c r="M55" i="87"/>
  <c r="L55" i="87"/>
  <c r="J55" i="87"/>
  <c r="I55" i="87"/>
  <c r="G55" i="87"/>
  <c r="F55" i="87"/>
  <c r="C55" i="87"/>
  <c r="R54" i="87"/>
  <c r="O54" i="87"/>
  <c r="L54" i="87"/>
  <c r="I54" i="87"/>
  <c r="F54" i="87"/>
  <c r="I53" i="87"/>
  <c r="F53" i="87"/>
  <c r="L53" i="87" s="1"/>
  <c r="D48" i="87"/>
  <c r="C48" i="87"/>
  <c r="D47" i="87"/>
  <c r="C47" i="87"/>
  <c r="D46" i="87"/>
  <c r="C46" i="87"/>
  <c r="D45" i="87"/>
  <c r="C45" i="87"/>
  <c r="D44" i="87"/>
  <c r="C44" i="87"/>
  <c r="D43" i="87"/>
  <c r="C43" i="87"/>
  <c r="D42" i="87"/>
  <c r="C42" i="87"/>
  <c r="D41" i="87"/>
  <c r="C41" i="87"/>
  <c r="D40" i="87"/>
  <c r="C40" i="87"/>
  <c r="D39" i="87"/>
  <c r="C39" i="87"/>
  <c r="D38" i="87"/>
  <c r="C38" i="87"/>
  <c r="D37" i="87"/>
  <c r="C37" i="87"/>
  <c r="D36" i="87"/>
  <c r="C36" i="87"/>
  <c r="S35" i="87"/>
  <c r="R35" i="87"/>
  <c r="P35" i="87"/>
  <c r="O35" i="87"/>
  <c r="M35" i="87"/>
  <c r="L35" i="87"/>
  <c r="J35" i="87"/>
  <c r="I35" i="87"/>
  <c r="G35" i="87"/>
  <c r="X72" i="87" s="1"/>
  <c r="F35" i="87"/>
  <c r="W72" i="87" s="1"/>
  <c r="R34" i="87"/>
  <c r="O34" i="87"/>
  <c r="L34" i="87"/>
  <c r="I34" i="87"/>
  <c r="F34" i="87"/>
  <c r="W71" i="87" s="1"/>
  <c r="I33" i="87"/>
  <c r="F33" i="87"/>
  <c r="W70" i="87" s="1"/>
  <c r="D31" i="87"/>
  <c r="C31" i="87"/>
  <c r="D30" i="87"/>
  <c r="C30" i="87"/>
  <c r="D29" i="87"/>
  <c r="C29" i="87"/>
  <c r="D28" i="87"/>
  <c r="C28" i="87"/>
  <c r="D27" i="87"/>
  <c r="C27" i="87"/>
  <c r="D26" i="87"/>
  <c r="C26" i="87"/>
  <c r="D25" i="87"/>
  <c r="C25" i="87"/>
  <c r="D24" i="87"/>
  <c r="C24" i="87"/>
  <c r="D23" i="87"/>
  <c r="C23" i="87"/>
  <c r="D22" i="87"/>
  <c r="C22" i="87"/>
  <c r="D21" i="87"/>
  <c r="C21" i="87"/>
  <c r="D20" i="87"/>
  <c r="C20" i="87"/>
  <c r="D19" i="87"/>
  <c r="C19" i="87"/>
  <c r="S18" i="87"/>
  <c r="R18" i="87"/>
  <c r="P18" i="87"/>
  <c r="O18" i="87"/>
  <c r="M18" i="87"/>
  <c r="L18" i="87"/>
  <c r="J18" i="87"/>
  <c r="I18" i="87"/>
  <c r="G18" i="87"/>
  <c r="X55" i="87" s="1"/>
  <c r="F18" i="87"/>
  <c r="W55" i="87" s="1"/>
  <c r="C18" i="87"/>
  <c r="R17" i="87"/>
  <c r="O17" i="87"/>
  <c r="L17" i="87"/>
  <c r="I17" i="87"/>
  <c r="F17" i="87"/>
  <c r="W54" i="87" s="1"/>
  <c r="I16" i="87"/>
  <c r="F16" i="87"/>
  <c r="W53" i="87" s="1"/>
  <c r="H13" i="87"/>
  <c r="E13" i="87"/>
  <c r="H12" i="87"/>
  <c r="E12" i="87"/>
  <c r="H11" i="87"/>
  <c r="E11" i="87"/>
  <c r="H10" i="87"/>
  <c r="E10" i="87"/>
  <c r="F9" i="87"/>
  <c r="H7" i="87"/>
  <c r="E7" i="87"/>
  <c r="H6" i="87"/>
  <c r="E6" i="87"/>
  <c r="F5" i="87"/>
  <c r="C5" i="87"/>
  <c r="C1" i="87"/>
  <c r="I7" i="86"/>
  <c r="I6" i="86"/>
  <c r="F7" i="86"/>
  <c r="F6" i="86"/>
  <c r="C6" i="86"/>
  <c r="O11" i="86" s="1"/>
  <c r="D3" i="86"/>
  <c r="C3" i="86"/>
  <c r="W86" i="86"/>
  <c r="W86" i="85"/>
  <c r="W86" i="84"/>
  <c r="X85" i="86"/>
  <c r="W85" i="86"/>
  <c r="F85" i="86" s="1"/>
  <c r="X84" i="86"/>
  <c r="G84" i="86" s="1"/>
  <c r="W84" i="86"/>
  <c r="F84" i="86" s="1"/>
  <c r="X83" i="86"/>
  <c r="G83" i="86" s="1"/>
  <c r="W83" i="86"/>
  <c r="X82" i="86"/>
  <c r="G82" i="86" s="1"/>
  <c r="W82" i="86"/>
  <c r="F82" i="86" s="1"/>
  <c r="X81" i="86"/>
  <c r="G81" i="86" s="1"/>
  <c r="W81" i="86"/>
  <c r="F81" i="86" s="1"/>
  <c r="X80" i="86"/>
  <c r="G80" i="86" s="1"/>
  <c r="W80" i="86"/>
  <c r="F80" i="86" s="1"/>
  <c r="X79" i="86"/>
  <c r="G79" i="86" s="1"/>
  <c r="W79" i="86"/>
  <c r="F79" i="86" s="1"/>
  <c r="X78" i="86"/>
  <c r="G78" i="86" s="1"/>
  <c r="W78" i="86"/>
  <c r="F78" i="86" s="1"/>
  <c r="X77" i="86"/>
  <c r="G77" i="86" s="1"/>
  <c r="W77" i="86"/>
  <c r="F77" i="86" s="1"/>
  <c r="X76" i="86"/>
  <c r="G76" i="86" s="1"/>
  <c r="W76" i="86"/>
  <c r="F76" i="86" s="1"/>
  <c r="X75" i="86"/>
  <c r="G75" i="86" s="1"/>
  <c r="W75" i="86"/>
  <c r="F75" i="86" s="1"/>
  <c r="X74" i="86"/>
  <c r="G74" i="86" s="1"/>
  <c r="W74" i="86"/>
  <c r="F74" i="86" s="1"/>
  <c r="X73" i="86"/>
  <c r="G73" i="86" s="1"/>
  <c r="W73" i="86"/>
  <c r="F73" i="86" s="1"/>
  <c r="X68" i="86"/>
  <c r="G68" i="86" s="1"/>
  <c r="W68" i="86"/>
  <c r="F68" i="86" s="1"/>
  <c r="X67" i="86"/>
  <c r="G67" i="86" s="1"/>
  <c r="W67" i="86"/>
  <c r="F67" i="86" s="1"/>
  <c r="X66" i="86"/>
  <c r="G66" i="86" s="1"/>
  <c r="W66" i="86"/>
  <c r="F66" i="86" s="1"/>
  <c r="X65" i="86"/>
  <c r="G65" i="86" s="1"/>
  <c r="W65" i="86"/>
  <c r="F65" i="86" s="1"/>
  <c r="X64" i="86"/>
  <c r="G64" i="86" s="1"/>
  <c r="W64" i="86"/>
  <c r="F64" i="86" s="1"/>
  <c r="X63" i="86"/>
  <c r="G63" i="86" s="1"/>
  <c r="W63" i="86"/>
  <c r="F63" i="86" s="1"/>
  <c r="X62" i="86"/>
  <c r="G62" i="86" s="1"/>
  <c r="W62" i="86"/>
  <c r="F62" i="86" s="1"/>
  <c r="X61" i="86"/>
  <c r="G61" i="86" s="1"/>
  <c r="W61" i="86"/>
  <c r="F61" i="86" s="1"/>
  <c r="X60" i="86"/>
  <c r="G60" i="86" s="1"/>
  <c r="W60" i="86"/>
  <c r="F60" i="86" s="1"/>
  <c r="X59" i="86"/>
  <c r="G59" i="86" s="1"/>
  <c r="W59" i="86"/>
  <c r="F59" i="86" s="1"/>
  <c r="X58" i="86"/>
  <c r="G58" i="86" s="1"/>
  <c r="W58" i="86"/>
  <c r="F58" i="86" s="1"/>
  <c r="X57" i="86"/>
  <c r="G57" i="86" s="1"/>
  <c r="W57" i="86"/>
  <c r="F57" i="86" s="1"/>
  <c r="X56" i="86"/>
  <c r="G56" i="86" s="1"/>
  <c r="W56" i="86"/>
  <c r="F56" i="86" s="1"/>
  <c r="G85" i="86"/>
  <c r="D85" i="86"/>
  <c r="C85" i="86"/>
  <c r="D84" i="86"/>
  <c r="C84" i="86"/>
  <c r="F83" i="86"/>
  <c r="D83" i="86"/>
  <c r="C83" i="86"/>
  <c r="D82" i="86"/>
  <c r="C82" i="86"/>
  <c r="D81" i="86"/>
  <c r="C81" i="86"/>
  <c r="D80" i="86"/>
  <c r="C80" i="86"/>
  <c r="D79" i="86"/>
  <c r="C79" i="86"/>
  <c r="D78" i="86"/>
  <c r="C78" i="86"/>
  <c r="D77" i="86"/>
  <c r="C77" i="86"/>
  <c r="D76" i="86"/>
  <c r="C76" i="86"/>
  <c r="D75" i="86"/>
  <c r="C75" i="86"/>
  <c r="D74" i="86"/>
  <c r="C74" i="86"/>
  <c r="D73" i="86"/>
  <c r="C73" i="86"/>
  <c r="S72" i="86"/>
  <c r="R72" i="86"/>
  <c r="P72" i="86"/>
  <c r="O72" i="86"/>
  <c r="M72" i="86"/>
  <c r="L72" i="86"/>
  <c r="J72" i="86"/>
  <c r="I72" i="86"/>
  <c r="G72" i="86"/>
  <c r="F72" i="86"/>
  <c r="R71" i="86"/>
  <c r="O71" i="86"/>
  <c r="L71" i="86"/>
  <c r="I71" i="86"/>
  <c r="F71" i="86"/>
  <c r="I70" i="86"/>
  <c r="F70" i="86"/>
  <c r="L70" i="86" s="1"/>
  <c r="D68" i="86"/>
  <c r="C68" i="86"/>
  <c r="D67" i="86"/>
  <c r="C67" i="86"/>
  <c r="D66" i="86"/>
  <c r="C66" i="86"/>
  <c r="D65" i="86"/>
  <c r="C65" i="86"/>
  <c r="D64" i="86"/>
  <c r="C64" i="86"/>
  <c r="D63" i="86"/>
  <c r="C63" i="86"/>
  <c r="D62" i="86"/>
  <c r="C62" i="86"/>
  <c r="D61" i="86"/>
  <c r="C61" i="86"/>
  <c r="D60" i="86"/>
  <c r="C60" i="86"/>
  <c r="D59" i="86"/>
  <c r="C59" i="86"/>
  <c r="D58" i="86"/>
  <c r="C58" i="86"/>
  <c r="D57" i="86"/>
  <c r="C57" i="86"/>
  <c r="D56" i="86"/>
  <c r="C56" i="86"/>
  <c r="S55" i="86"/>
  <c r="R55" i="86"/>
  <c r="P55" i="86"/>
  <c r="O55" i="86"/>
  <c r="M55" i="86"/>
  <c r="L55" i="86"/>
  <c r="J55" i="86"/>
  <c r="I55" i="86"/>
  <c r="G55" i="86"/>
  <c r="F55" i="86"/>
  <c r="C55" i="86"/>
  <c r="R54" i="86"/>
  <c r="O54" i="86"/>
  <c r="L54" i="86"/>
  <c r="I54" i="86"/>
  <c r="F54" i="86"/>
  <c r="W53" i="86"/>
  <c r="I53" i="86"/>
  <c r="F53" i="86"/>
  <c r="L53" i="86" s="1"/>
  <c r="D48" i="86"/>
  <c r="C48" i="86"/>
  <c r="D47" i="86"/>
  <c r="C47" i="86"/>
  <c r="D46" i="86"/>
  <c r="C46" i="86"/>
  <c r="D45" i="86"/>
  <c r="C45" i="86"/>
  <c r="D44" i="86"/>
  <c r="C44" i="86"/>
  <c r="D43" i="86"/>
  <c r="C43" i="86"/>
  <c r="D42" i="86"/>
  <c r="C42" i="86"/>
  <c r="D41" i="86"/>
  <c r="C41" i="86"/>
  <c r="D40" i="86"/>
  <c r="C40" i="86"/>
  <c r="D39" i="86"/>
  <c r="C39" i="86"/>
  <c r="D38" i="86"/>
  <c r="C38" i="86"/>
  <c r="D37" i="86"/>
  <c r="C37" i="86"/>
  <c r="D36" i="86"/>
  <c r="C36" i="86"/>
  <c r="S35" i="86"/>
  <c r="R35" i="86"/>
  <c r="P35" i="86"/>
  <c r="O35" i="86"/>
  <c r="M35" i="86"/>
  <c r="L35" i="86"/>
  <c r="J35" i="86"/>
  <c r="I35" i="86"/>
  <c r="G35" i="86"/>
  <c r="X72" i="86" s="1"/>
  <c r="F35" i="86"/>
  <c r="W72" i="86" s="1"/>
  <c r="R34" i="86"/>
  <c r="O34" i="86"/>
  <c r="L34" i="86"/>
  <c r="I34" i="86"/>
  <c r="F34" i="86"/>
  <c r="W71" i="86" s="1"/>
  <c r="I33" i="86"/>
  <c r="F33" i="86"/>
  <c r="W70" i="86" s="1"/>
  <c r="D31" i="86"/>
  <c r="C31" i="86"/>
  <c r="D30" i="86"/>
  <c r="C30" i="86"/>
  <c r="D29" i="86"/>
  <c r="C29" i="86"/>
  <c r="D28" i="86"/>
  <c r="C28" i="86"/>
  <c r="D27" i="86"/>
  <c r="C27" i="86"/>
  <c r="D26" i="86"/>
  <c r="C26" i="86"/>
  <c r="D25" i="86"/>
  <c r="C25" i="86"/>
  <c r="D24" i="86"/>
  <c r="C24" i="86"/>
  <c r="D23" i="86"/>
  <c r="C23" i="86"/>
  <c r="D22" i="86"/>
  <c r="C22" i="86"/>
  <c r="D21" i="86"/>
  <c r="C21" i="86"/>
  <c r="D20" i="86"/>
  <c r="C20" i="86"/>
  <c r="D19" i="86"/>
  <c r="C19" i="86"/>
  <c r="S18" i="86"/>
  <c r="R18" i="86"/>
  <c r="P18" i="86"/>
  <c r="O18" i="86"/>
  <c r="M18" i="86"/>
  <c r="L18" i="86"/>
  <c r="J18" i="86"/>
  <c r="I18" i="86"/>
  <c r="G18" i="86"/>
  <c r="X55" i="86" s="1"/>
  <c r="F18" i="86"/>
  <c r="W55" i="86" s="1"/>
  <c r="C18" i="86"/>
  <c r="R17" i="86"/>
  <c r="O17" i="86"/>
  <c r="L17" i="86"/>
  <c r="I17" i="86"/>
  <c r="F17" i="86"/>
  <c r="W54" i="86" s="1"/>
  <c r="I16" i="86"/>
  <c r="F16" i="86"/>
  <c r="H13" i="86"/>
  <c r="E13" i="86"/>
  <c r="H12" i="86"/>
  <c r="E12" i="86"/>
  <c r="H11" i="86"/>
  <c r="E11" i="86"/>
  <c r="H10" i="86"/>
  <c r="E10" i="86"/>
  <c r="F9" i="86"/>
  <c r="H7" i="86"/>
  <c r="E7" i="86"/>
  <c r="H6" i="86"/>
  <c r="E6" i="86"/>
  <c r="F5" i="86"/>
  <c r="C5" i="86"/>
  <c r="C1" i="86"/>
  <c r="X85" i="85"/>
  <c r="G85" i="85" s="1"/>
  <c r="W85" i="85"/>
  <c r="F85" i="85" s="1"/>
  <c r="X84" i="85"/>
  <c r="G84" i="85" s="1"/>
  <c r="W84" i="85"/>
  <c r="F84" i="85" s="1"/>
  <c r="X83" i="85"/>
  <c r="G83" i="85" s="1"/>
  <c r="W83" i="85"/>
  <c r="F83" i="85" s="1"/>
  <c r="X82" i="85"/>
  <c r="G82" i="85" s="1"/>
  <c r="W82" i="85"/>
  <c r="F82" i="85" s="1"/>
  <c r="X81" i="85"/>
  <c r="G81" i="85" s="1"/>
  <c r="W81" i="85"/>
  <c r="F81" i="85" s="1"/>
  <c r="X80" i="85"/>
  <c r="G80" i="85" s="1"/>
  <c r="W80" i="85"/>
  <c r="F80" i="85" s="1"/>
  <c r="X79" i="85"/>
  <c r="G79" i="85" s="1"/>
  <c r="W79" i="85"/>
  <c r="F79" i="85" s="1"/>
  <c r="X78" i="85"/>
  <c r="G78" i="85" s="1"/>
  <c r="W78" i="85"/>
  <c r="F78" i="85" s="1"/>
  <c r="X77" i="85"/>
  <c r="G77" i="85" s="1"/>
  <c r="W77" i="85"/>
  <c r="F77" i="85" s="1"/>
  <c r="X76" i="85"/>
  <c r="G76" i="85" s="1"/>
  <c r="W76" i="85"/>
  <c r="F76" i="85" s="1"/>
  <c r="X75" i="85"/>
  <c r="G75" i="85" s="1"/>
  <c r="W75" i="85"/>
  <c r="F75" i="85" s="1"/>
  <c r="X74" i="85"/>
  <c r="G74" i="85" s="1"/>
  <c r="W74" i="85"/>
  <c r="F74" i="85" s="1"/>
  <c r="X73" i="85"/>
  <c r="G73" i="85" s="1"/>
  <c r="W73" i="85"/>
  <c r="F73" i="85" s="1"/>
  <c r="X68" i="85"/>
  <c r="G68" i="85" s="1"/>
  <c r="W68" i="85"/>
  <c r="F68" i="85" s="1"/>
  <c r="X67" i="85"/>
  <c r="G67" i="85" s="1"/>
  <c r="W67" i="85"/>
  <c r="F67" i="85" s="1"/>
  <c r="X66" i="85"/>
  <c r="G66" i="85" s="1"/>
  <c r="W66" i="85"/>
  <c r="F66" i="85" s="1"/>
  <c r="X65" i="85"/>
  <c r="G65" i="85" s="1"/>
  <c r="W65" i="85"/>
  <c r="F65" i="85" s="1"/>
  <c r="X64" i="85"/>
  <c r="G64" i="85" s="1"/>
  <c r="W64" i="85"/>
  <c r="F64" i="85" s="1"/>
  <c r="X63" i="85"/>
  <c r="G63" i="85" s="1"/>
  <c r="W63" i="85"/>
  <c r="F63" i="85" s="1"/>
  <c r="X62" i="85"/>
  <c r="G62" i="85" s="1"/>
  <c r="W62" i="85"/>
  <c r="F62" i="85" s="1"/>
  <c r="X61" i="85"/>
  <c r="G61" i="85" s="1"/>
  <c r="W61" i="85"/>
  <c r="F61" i="85" s="1"/>
  <c r="X60" i="85"/>
  <c r="G60" i="85" s="1"/>
  <c r="W60" i="85"/>
  <c r="F60" i="85" s="1"/>
  <c r="X59" i="85"/>
  <c r="G59" i="85" s="1"/>
  <c r="W59" i="85"/>
  <c r="F59" i="85" s="1"/>
  <c r="X58" i="85"/>
  <c r="G58" i="85" s="1"/>
  <c r="W58" i="85"/>
  <c r="F58" i="85" s="1"/>
  <c r="X57" i="85"/>
  <c r="G57" i="85" s="1"/>
  <c r="W57" i="85"/>
  <c r="F57" i="85" s="1"/>
  <c r="X56" i="85"/>
  <c r="G56" i="85" s="1"/>
  <c r="W56" i="85"/>
  <c r="F56" i="85" s="1"/>
  <c r="I7" i="85"/>
  <c r="F7" i="85"/>
  <c r="I6" i="85"/>
  <c r="F6" i="85"/>
  <c r="C6" i="85"/>
  <c r="D3" i="85"/>
  <c r="C3" i="85"/>
  <c r="C3" i="84"/>
  <c r="D3" i="84"/>
  <c r="C6" i="84"/>
  <c r="D85" i="85"/>
  <c r="C85" i="85"/>
  <c r="D84" i="85"/>
  <c r="C84" i="85"/>
  <c r="D83" i="85"/>
  <c r="C83" i="85"/>
  <c r="D82" i="85"/>
  <c r="C82" i="85"/>
  <c r="D81" i="85"/>
  <c r="C81" i="85"/>
  <c r="D80" i="85"/>
  <c r="C80" i="85"/>
  <c r="D79" i="85"/>
  <c r="C79" i="85"/>
  <c r="D78" i="85"/>
  <c r="C78" i="85"/>
  <c r="D77" i="85"/>
  <c r="C77" i="85"/>
  <c r="D76" i="85"/>
  <c r="C76" i="85"/>
  <c r="D75" i="85"/>
  <c r="C75" i="85"/>
  <c r="D74" i="85"/>
  <c r="C74" i="85"/>
  <c r="D73" i="85"/>
  <c r="C73" i="85"/>
  <c r="X72" i="85"/>
  <c r="S72" i="85"/>
  <c r="R72" i="85"/>
  <c r="P72" i="85"/>
  <c r="O72" i="85"/>
  <c r="M72" i="85"/>
  <c r="L72" i="85"/>
  <c r="J72" i="85"/>
  <c r="I72" i="85"/>
  <c r="G72" i="85"/>
  <c r="F72" i="85"/>
  <c r="R71" i="85"/>
  <c r="O71" i="85"/>
  <c r="L71" i="85"/>
  <c r="I71" i="85"/>
  <c r="F71" i="85"/>
  <c r="W70" i="85"/>
  <c r="I70" i="85"/>
  <c r="F70" i="85"/>
  <c r="L70" i="85" s="1"/>
  <c r="D68" i="85"/>
  <c r="C68" i="85"/>
  <c r="D67" i="85"/>
  <c r="C67" i="85"/>
  <c r="D66" i="85"/>
  <c r="C66" i="85"/>
  <c r="D65" i="85"/>
  <c r="C65" i="85"/>
  <c r="D64" i="85"/>
  <c r="C64" i="85"/>
  <c r="D63" i="85"/>
  <c r="C63" i="85"/>
  <c r="D62" i="85"/>
  <c r="C62" i="85"/>
  <c r="D61" i="85"/>
  <c r="C61" i="85"/>
  <c r="D60" i="85"/>
  <c r="C60" i="85"/>
  <c r="D59" i="85"/>
  <c r="C59" i="85"/>
  <c r="D58" i="85"/>
  <c r="C58" i="85"/>
  <c r="D57" i="85"/>
  <c r="C57" i="85"/>
  <c r="D56" i="85"/>
  <c r="C56" i="85"/>
  <c r="S55" i="85"/>
  <c r="R55" i="85"/>
  <c r="P55" i="85"/>
  <c r="O55" i="85"/>
  <c r="M55" i="85"/>
  <c r="L55" i="85"/>
  <c r="J55" i="85"/>
  <c r="I55" i="85"/>
  <c r="G55" i="85"/>
  <c r="F55" i="85"/>
  <c r="C55" i="85"/>
  <c r="R54" i="85"/>
  <c r="O54" i="85"/>
  <c r="L54" i="85"/>
  <c r="I54" i="85"/>
  <c r="F54" i="85"/>
  <c r="I53" i="85"/>
  <c r="F53" i="85"/>
  <c r="L53" i="85" s="1"/>
  <c r="D48" i="85"/>
  <c r="C48" i="85"/>
  <c r="D47" i="85"/>
  <c r="C47" i="85"/>
  <c r="D46" i="85"/>
  <c r="C46" i="85"/>
  <c r="D45" i="85"/>
  <c r="C45" i="85"/>
  <c r="D44" i="85"/>
  <c r="C44" i="85"/>
  <c r="D43" i="85"/>
  <c r="C43" i="85"/>
  <c r="D42" i="85"/>
  <c r="C42" i="85"/>
  <c r="D41" i="85"/>
  <c r="C41" i="85"/>
  <c r="D40" i="85"/>
  <c r="C40" i="85"/>
  <c r="D39" i="85"/>
  <c r="C39" i="85"/>
  <c r="D38" i="85"/>
  <c r="C38" i="85"/>
  <c r="D37" i="85"/>
  <c r="C37" i="85"/>
  <c r="D36" i="85"/>
  <c r="C36" i="85"/>
  <c r="S35" i="85"/>
  <c r="R35" i="85"/>
  <c r="P35" i="85"/>
  <c r="O35" i="85"/>
  <c r="M35" i="85"/>
  <c r="L35" i="85"/>
  <c r="J35" i="85"/>
  <c r="I35" i="85"/>
  <c r="G35" i="85"/>
  <c r="F35" i="85"/>
  <c r="W72" i="85" s="1"/>
  <c r="R34" i="85"/>
  <c r="O34" i="85"/>
  <c r="L34" i="85"/>
  <c r="I34" i="85"/>
  <c r="F34" i="85"/>
  <c r="W71" i="85" s="1"/>
  <c r="I33" i="85"/>
  <c r="F33" i="85"/>
  <c r="D31" i="85"/>
  <c r="C31" i="85"/>
  <c r="D30" i="85"/>
  <c r="C30" i="85"/>
  <c r="D29" i="85"/>
  <c r="C29" i="85"/>
  <c r="D28" i="85"/>
  <c r="C28" i="85"/>
  <c r="D27" i="85"/>
  <c r="C27" i="85"/>
  <c r="D26" i="85"/>
  <c r="C26" i="85"/>
  <c r="D25" i="85"/>
  <c r="C25" i="85"/>
  <c r="D24" i="85"/>
  <c r="C24" i="85"/>
  <c r="D23" i="85"/>
  <c r="C23" i="85"/>
  <c r="D22" i="85"/>
  <c r="C22" i="85"/>
  <c r="D21" i="85"/>
  <c r="C21" i="85"/>
  <c r="D20" i="85"/>
  <c r="C20" i="85"/>
  <c r="D19" i="85"/>
  <c r="C19" i="85"/>
  <c r="S18" i="85"/>
  <c r="R18" i="85"/>
  <c r="P18" i="85"/>
  <c r="O18" i="85"/>
  <c r="M18" i="85"/>
  <c r="L18" i="85"/>
  <c r="J18" i="85"/>
  <c r="I18" i="85"/>
  <c r="G18" i="85"/>
  <c r="X55" i="85" s="1"/>
  <c r="F18" i="85"/>
  <c r="W55" i="85" s="1"/>
  <c r="C18" i="85"/>
  <c r="R17" i="85"/>
  <c r="O17" i="85"/>
  <c r="L17" i="85"/>
  <c r="I17" i="85"/>
  <c r="F17" i="85"/>
  <c r="W54" i="85" s="1"/>
  <c r="I16" i="85"/>
  <c r="F16" i="85"/>
  <c r="W53" i="85" s="1"/>
  <c r="H13" i="85"/>
  <c r="E13" i="85"/>
  <c r="H12" i="85"/>
  <c r="E12" i="85"/>
  <c r="H11" i="85"/>
  <c r="E11" i="85"/>
  <c r="H10" i="85"/>
  <c r="E10" i="85"/>
  <c r="F9" i="85"/>
  <c r="H7" i="85"/>
  <c r="E7" i="85"/>
  <c r="H6" i="85"/>
  <c r="E6" i="85"/>
  <c r="F5" i="85"/>
  <c r="C5" i="85"/>
  <c r="C1" i="85"/>
  <c r="X85" i="84"/>
  <c r="G85" i="84" s="1"/>
  <c r="W85" i="84"/>
  <c r="F85" i="84" s="1"/>
  <c r="X84" i="84"/>
  <c r="G84" i="84" s="1"/>
  <c r="W84" i="84"/>
  <c r="F84" i="84" s="1"/>
  <c r="X83" i="84"/>
  <c r="G83" i="84" s="1"/>
  <c r="W83" i="84"/>
  <c r="F83" i="84" s="1"/>
  <c r="X82" i="84"/>
  <c r="G82" i="84" s="1"/>
  <c r="W82" i="84"/>
  <c r="F82" i="84" s="1"/>
  <c r="X81" i="84"/>
  <c r="G81" i="84" s="1"/>
  <c r="W81" i="84"/>
  <c r="F81" i="84" s="1"/>
  <c r="X80" i="84"/>
  <c r="G80" i="84" s="1"/>
  <c r="W80" i="84"/>
  <c r="F80" i="84" s="1"/>
  <c r="X79" i="84"/>
  <c r="G79" i="84" s="1"/>
  <c r="W79" i="84"/>
  <c r="F79" i="84" s="1"/>
  <c r="X78" i="84"/>
  <c r="G78" i="84" s="1"/>
  <c r="W78" i="84"/>
  <c r="F78" i="84" s="1"/>
  <c r="X77" i="84"/>
  <c r="G77" i="84" s="1"/>
  <c r="W77" i="84"/>
  <c r="F77" i="84" s="1"/>
  <c r="X76" i="84"/>
  <c r="G76" i="84" s="1"/>
  <c r="W76" i="84"/>
  <c r="F76" i="84" s="1"/>
  <c r="X75" i="84"/>
  <c r="G75" i="84" s="1"/>
  <c r="W75" i="84"/>
  <c r="F75" i="84" s="1"/>
  <c r="X74" i="84"/>
  <c r="G74" i="84" s="1"/>
  <c r="W74" i="84"/>
  <c r="F74" i="84" s="1"/>
  <c r="X73" i="84"/>
  <c r="G73" i="84" s="1"/>
  <c r="W73" i="84"/>
  <c r="F73" i="84" s="1"/>
  <c r="X72" i="84"/>
  <c r="W71" i="84"/>
  <c r="X68" i="84"/>
  <c r="G68" i="84" s="1"/>
  <c r="W68" i="84"/>
  <c r="F68" i="84" s="1"/>
  <c r="X67" i="84"/>
  <c r="G67" i="84" s="1"/>
  <c r="W67" i="84"/>
  <c r="F67" i="84" s="1"/>
  <c r="X66" i="84"/>
  <c r="G66" i="84" s="1"/>
  <c r="W66" i="84"/>
  <c r="F66" i="84" s="1"/>
  <c r="X65" i="84"/>
  <c r="G65" i="84" s="1"/>
  <c r="W65" i="84"/>
  <c r="F65" i="84" s="1"/>
  <c r="X64" i="84"/>
  <c r="G64" i="84" s="1"/>
  <c r="W64" i="84"/>
  <c r="F64" i="84" s="1"/>
  <c r="X63" i="84"/>
  <c r="G63" i="84" s="1"/>
  <c r="W63" i="84"/>
  <c r="F63" i="84" s="1"/>
  <c r="X62" i="84"/>
  <c r="G62" i="84" s="1"/>
  <c r="W62" i="84"/>
  <c r="F62" i="84" s="1"/>
  <c r="X61" i="84"/>
  <c r="G61" i="84" s="1"/>
  <c r="W61" i="84"/>
  <c r="F61" i="84" s="1"/>
  <c r="X60" i="84"/>
  <c r="G60" i="84" s="1"/>
  <c r="W60" i="84"/>
  <c r="F60" i="84" s="1"/>
  <c r="X59" i="84"/>
  <c r="G59" i="84" s="1"/>
  <c r="W59" i="84"/>
  <c r="F59" i="84" s="1"/>
  <c r="X58" i="84"/>
  <c r="G58" i="84" s="1"/>
  <c r="W58" i="84"/>
  <c r="F58" i="84" s="1"/>
  <c r="X57" i="84"/>
  <c r="G57" i="84" s="1"/>
  <c r="W57" i="84"/>
  <c r="F57" i="84" s="1"/>
  <c r="X56" i="84"/>
  <c r="G56" i="84" s="1"/>
  <c r="W56" i="84"/>
  <c r="F56" i="84" s="1"/>
  <c r="W54" i="84"/>
  <c r="D85" i="84"/>
  <c r="C85" i="84"/>
  <c r="D84" i="84"/>
  <c r="C84" i="84"/>
  <c r="D83" i="84"/>
  <c r="C83" i="84"/>
  <c r="D82" i="84"/>
  <c r="C82" i="84"/>
  <c r="D81" i="84"/>
  <c r="C81" i="84"/>
  <c r="D80" i="84"/>
  <c r="C80" i="84"/>
  <c r="D79" i="84"/>
  <c r="C79" i="84"/>
  <c r="D78" i="84"/>
  <c r="C78" i="84"/>
  <c r="D77" i="84"/>
  <c r="C77" i="84"/>
  <c r="D76" i="84"/>
  <c r="C76" i="84"/>
  <c r="D75" i="84"/>
  <c r="C75" i="84"/>
  <c r="D74" i="84"/>
  <c r="C74" i="84"/>
  <c r="D73" i="84"/>
  <c r="C73" i="84"/>
  <c r="S72" i="84"/>
  <c r="R72" i="84"/>
  <c r="P72" i="84"/>
  <c r="O72" i="84"/>
  <c r="M72" i="84"/>
  <c r="L72" i="84"/>
  <c r="J72" i="84"/>
  <c r="I72" i="84"/>
  <c r="G72" i="84"/>
  <c r="F72" i="84"/>
  <c r="R71" i="84"/>
  <c r="O71" i="84"/>
  <c r="L71" i="84"/>
  <c r="I71" i="84"/>
  <c r="F71" i="84"/>
  <c r="I70" i="84"/>
  <c r="F70" i="84"/>
  <c r="L70" i="84" s="1"/>
  <c r="D68" i="84"/>
  <c r="C68" i="84"/>
  <c r="D67" i="84"/>
  <c r="C67" i="84"/>
  <c r="D66" i="84"/>
  <c r="C66" i="84"/>
  <c r="D65" i="84"/>
  <c r="C65" i="84"/>
  <c r="D64" i="84"/>
  <c r="C64" i="84"/>
  <c r="D63" i="84"/>
  <c r="C63" i="84"/>
  <c r="D62" i="84"/>
  <c r="C62" i="84"/>
  <c r="D61" i="84"/>
  <c r="C61" i="84"/>
  <c r="D60" i="84"/>
  <c r="C60" i="84"/>
  <c r="D59" i="84"/>
  <c r="C59" i="84"/>
  <c r="D58" i="84"/>
  <c r="C58" i="84"/>
  <c r="D57" i="84"/>
  <c r="C57" i="84"/>
  <c r="D56" i="84"/>
  <c r="C56" i="84"/>
  <c r="S55" i="84"/>
  <c r="R55" i="84"/>
  <c r="P55" i="84"/>
  <c r="O55" i="84"/>
  <c r="M55" i="84"/>
  <c r="L55" i="84"/>
  <c r="J55" i="84"/>
  <c r="I55" i="84"/>
  <c r="G55" i="84"/>
  <c r="F55" i="84"/>
  <c r="C55" i="84"/>
  <c r="R54" i="84"/>
  <c r="O54" i="84"/>
  <c r="L54" i="84"/>
  <c r="I54" i="84"/>
  <c r="F54" i="84"/>
  <c r="I53" i="84"/>
  <c r="F53" i="84"/>
  <c r="L53" i="84" s="1"/>
  <c r="D48" i="84"/>
  <c r="C48" i="84"/>
  <c r="D47" i="84"/>
  <c r="C47" i="84"/>
  <c r="D46" i="84"/>
  <c r="C46" i="84"/>
  <c r="D45" i="84"/>
  <c r="C45" i="84"/>
  <c r="D44" i="84"/>
  <c r="C44" i="84"/>
  <c r="D43" i="84"/>
  <c r="C43" i="84"/>
  <c r="D42" i="84"/>
  <c r="C42" i="84"/>
  <c r="D41" i="84"/>
  <c r="C41" i="84"/>
  <c r="D40" i="84"/>
  <c r="C40" i="84"/>
  <c r="D39" i="84"/>
  <c r="C39" i="84"/>
  <c r="D38" i="84"/>
  <c r="C38" i="84"/>
  <c r="D37" i="84"/>
  <c r="C37" i="84"/>
  <c r="D36" i="84"/>
  <c r="C36" i="84"/>
  <c r="S35" i="84"/>
  <c r="R35" i="84"/>
  <c r="P35" i="84"/>
  <c r="O35" i="84"/>
  <c r="M35" i="84"/>
  <c r="L35" i="84"/>
  <c r="J35" i="84"/>
  <c r="I35" i="84"/>
  <c r="G35" i="84"/>
  <c r="F35" i="84"/>
  <c r="W72" i="84" s="1"/>
  <c r="R34" i="84"/>
  <c r="O34" i="84"/>
  <c r="L34" i="84"/>
  <c r="I34" i="84"/>
  <c r="F34" i="84"/>
  <c r="I33" i="84"/>
  <c r="F33" i="84"/>
  <c r="W70" i="84" s="1"/>
  <c r="D31" i="84"/>
  <c r="C31" i="84"/>
  <c r="D30" i="84"/>
  <c r="C30" i="84"/>
  <c r="D29" i="84"/>
  <c r="C29" i="84"/>
  <c r="D28" i="84"/>
  <c r="C28" i="84"/>
  <c r="D27" i="84"/>
  <c r="C27" i="84"/>
  <c r="D26" i="84"/>
  <c r="C26" i="84"/>
  <c r="D25" i="84"/>
  <c r="C25" i="84"/>
  <c r="D24" i="84"/>
  <c r="C24" i="84"/>
  <c r="D23" i="84"/>
  <c r="C23" i="84"/>
  <c r="D22" i="84"/>
  <c r="C22" i="84"/>
  <c r="D21" i="84"/>
  <c r="C21" i="84"/>
  <c r="D20" i="84"/>
  <c r="C20" i="84"/>
  <c r="D19" i="84"/>
  <c r="C19" i="84"/>
  <c r="S18" i="84"/>
  <c r="R18" i="84"/>
  <c r="P18" i="84"/>
  <c r="O18" i="84"/>
  <c r="M18" i="84"/>
  <c r="L18" i="84"/>
  <c r="J18" i="84"/>
  <c r="I18" i="84"/>
  <c r="G18" i="84"/>
  <c r="X55" i="84" s="1"/>
  <c r="F18" i="84"/>
  <c r="W55" i="84" s="1"/>
  <c r="C18" i="84"/>
  <c r="R17" i="84"/>
  <c r="O17" i="84"/>
  <c r="L17" i="84"/>
  <c r="I17" i="84"/>
  <c r="F17" i="84"/>
  <c r="I16" i="84"/>
  <c r="F16" i="84"/>
  <c r="W53" i="84" s="1"/>
  <c r="H13" i="84"/>
  <c r="E13" i="84"/>
  <c r="H12" i="84"/>
  <c r="E12" i="84"/>
  <c r="H11" i="84"/>
  <c r="E11" i="84"/>
  <c r="H10" i="84"/>
  <c r="E10" i="84"/>
  <c r="F9" i="84"/>
  <c r="I7" i="84"/>
  <c r="H7" i="84"/>
  <c r="F7" i="84"/>
  <c r="E7" i="84"/>
  <c r="I6" i="84"/>
  <c r="O13" i="84" s="1"/>
  <c r="H6" i="84"/>
  <c r="F6" i="84"/>
  <c r="E6" i="84"/>
  <c r="F5" i="84"/>
  <c r="C5" i="84"/>
  <c r="C1" i="84"/>
  <c r="M11" i="85" l="1"/>
  <c r="M11" i="84"/>
  <c r="M11" i="86"/>
  <c r="M11" i="87"/>
  <c r="O11" i="87"/>
  <c r="O11" i="85"/>
  <c r="M13" i="85"/>
  <c r="O13" i="85"/>
  <c r="O11" i="84"/>
  <c r="M13" i="84"/>
  <c r="O13" i="86"/>
  <c r="O13" i="87"/>
  <c r="O13" i="88"/>
  <c r="M11" i="92"/>
  <c r="M13" i="86"/>
  <c r="M11" i="88"/>
  <c r="M11" i="91"/>
  <c r="M11" i="97"/>
  <c r="M11" i="94"/>
  <c r="M11" i="105"/>
  <c r="M11" i="107"/>
  <c r="M11" i="108"/>
  <c r="M11" i="109"/>
  <c r="M11" i="96"/>
  <c r="M11" i="100"/>
  <c r="M11" i="104"/>
  <c r="O11" i="109"/>
  <c r="O11" i="108"/>
  <c r="O11" i="107"/>
  <c r="O11" i="106"/>
  <c r="O11" i="103"/>
  <c r="O11" i="102"/>
  <c r="O11" i="101"/>
  <c r="O11" i="100"/>
  <c r="O11" i="99"/>
  <c r="O11" i="98"/>
  <c r="O11" i="97"/>
  <c r="O11" i="96"/>
  <c r="O11" i="95"/>
  <c r="O11" i="94"/>
  <c r="O11" i="93"/>
  <c r="O11" i="92"/>
  <c r="O11" i="91"/>
  <c r="O11" i="90"/>
  <c r="O11" i="88"/>
  <c r="N47" i="1"/>
  <c r="N46" i="1"/>
  <c r="N45" i="1"/>
  <c r="N44" i="1"/>
  <c r="N43" i="1"/>
  <c r="N42" i="1"/>
  <c r="N41" i="1"/>
  <c r="N40" i="1"/>
  <c r="N39" i="1"/>
  <c r="N38" i="1"/>
  <c r="N37" i="1"/>
  <c r="N36" i="1"/>
  <c r="N35" i="1"/>
  <c r="E9" i="66"/>
  <c r="C9" i="66"/>
  <c r="E6" i="66"/>
  <c r="C6" i="66"/>
  <c r="E3" i="66"/>
  <c r="C3" i="66"/>
  <c r="E9" i="65"/>
  <c r="C9" i="65"/>
  <c r="E6" i="65"/>
  <c r="C6" i="65"/>
  <c r="E3" i="65"/>
  <c r="C3" i="65"/>
  <c r="E9" i="64"/>
  <c r="C9" i="64"/>
  <c r="E6" i="64"/>
  <c r="C6" i="64"/>
  <c r="E3" i="64"/>
  <c r="C3" i="64"/>
  <c r="E9" i="63"/>
  <c r="C9" i="63"/>
  <c r="E6" i="63"/>
  <c r="C6" i="63"/>
  <c r="E3" i="63"/>
  <c r="C3" i="63"/>
  <c r="AR47" i="1"/>
  <c r="AQ47" i="1"/>
  <c r="AP47" i="1"/>
  <c r="AO47" i="1"/>
  <c r="AN47" i="1"/>
  <c r="AM47" i="1"/>
  <c r="AL47" i="1"/>
  <c r="AK47" i="1"/>
  <c r="AJ47" i="1"/>
  <c r="O47" i="1"/>
  <c r="K47" i="1"/>
  <c r="J47" i="1"/>
  <c r="AR46" i="1"/>
  <c r="AQ46" i="1"/>
  <c r="AP46" i="1"/>
  <c r="AO46" i="1"/>
  <c r="AN46" i="1"/>
  <c r="AM46" i="1"/>
  <c r="AL46" i="1"/>
  <c r="AK46" i="1"/>
  <c r="AJ46" i="1"/>
  <c r="O46" i="1"/>
  <c r="K46" i="1"/>
  <c r="J46" i="1"/>
  <c r="AR45" i="1"/>
  <c r="AQ45" i="1"/>
  <c r="AP45" i="1"/>
  <c r="AO45" i="1"/>
  <c r="AN45" i="1"/>
  <c r="AM45" i="1"/>
  <c r="AL45" i="1"/>
  <c r="AK45" i="1"/>
  <c r="AJ45" i="1"/>
  <c r="O45" i="1"/>
  <c r="K45" i="1"/>
  <c r="J45" i="1"/>
  <c r="AR44" i="1"/>
  <c r="AQ44" i="1"/>
  <c r="AP44" i="1"/>
  <c r="AO44" i="1"/>
  <c r="AN44" i="1"/>
  <c r="AM44" i="1"/>
  <c r="AL44" i="1"/>
  <c r="AK44" i="1"/>
  <c r="AJ44" i="1"/>
  <c r="O44" i="1"/>
  <c r="K44" i="1"/>
  <c r="J44" i="1"/>
  <c r="AR43" i="1"/>
  <c r="AQ43" i="1"/>
  <c r="AP43" i="1"/>
  <c r="AO43" i="1"/>
  <c r="AN43" i="1"/>
  <c r="AM43" i="1"/>
  <c r="AL43" i="1"/>
  <c r="AK43" i="1"/>
  <c r="AJ43" i="1"/>
  <c r="O43" i="1"/>
  <c r="K43" i="1"/>
  <c r="J43" i="1"/>
  <c r="AR42" i="1"/>
  <c r="AQ42" i="1"/>
  <c r="AP42" i="1"/>
  <c r="AO42" i="1"/>
  <c r="AN42" i="1"/>
  <c r="AM42" i="1"/>
  <c r="AL42" i="1"/>
  <c r="AK42" i="1"/>
  <c r="AJ42" i="1"/>
  <c r="O42" i="1"/>
  <c r="K42" i="1"/>
  <c r="J42" i="1"/>
  <c r="AR41" i="1"/>
  <c r="AQ41" i="1"/>
  <c r="AP41" i="1"/>
  <c r="AO41" i="1"/>
  <c r="AN41" i="1"/>
  <c r="AM41" i="1"/>
  <c r="AL41" i="1"/>
  <c r="AK41" i="1"/>
  <c r="AJ41" i="1"/>
  <c r="O41" i="1"/>
  <c r="K41" i="1"/>
  <c r="J41" i="1"/>
  <c r="AR40" i="1"/>
  <c r="AQ40" i="1"/>
  <c r="AP40" i="1"/>
  <c r="AO40" i="1"/>
  <c r="AN40" i="1"/>
  <c r="AM40" i="1"/>
  <c r="AL40" i="1"/>
  <c r="AK40" i="1"/>
  <c r="AJ40" i="1"/>
  <c r="O40" i="1"/>
  <c r="K40" i="1"/>
  <c r="J40" i="1"/>
  <c r="AR39" i="1"/>
  <c r="AQ39" i="1"/>
  <c r="AP39" i="1"/>
  <c r="AO39" i="1"/>
  <c r="AN39" i="1"/>
  <c r="AM39" i="1"/>
  <c r="AL39" i="1"/>
  <c r="AK39" i="1"/>
  <c r="AJ39" i="1"/>
  <c r="O39" i="1"/>
  <c r="K39" i="1"/>
  <c r="J39" i="1"/>
  <c r="AR38" i="1"/>
  <c r="AQ38" i="1"/>
  <c r="AP38" i="1"/>
  <c r="AO38" i="1"/>
  <c r="AN38" i="1"/>
  <c r="AM38" i="1"/>
  <c r="AL38" i="1"/>
  <c r="AK38" i="1"/>
  <c r="AJ38" i="1"/>
  <c r="O38" i="1"/>
  <c r="K38" i="1"/>
  <c r="J38" i="1"/>
  <c r="AR37" i="1"/>
  <c r="AQ37" i="1"/>
  <c r="AP37" i="1"/>
  <c r="AO37" i="1"/>
  <c r="AN37" i="1"/>
  <c r="AM37" i="1"/>
  <c r="AL37" i="1"/>
  <c r="AK37" i="1"/>
  <c r="AJ37" i="1"/>
  <c r="O37" i="1"/>
  <c r="K37" i="1"/>
  <c r="J37" i="1"/>
  <c r="AR36" i="1"/>
  <c r="AQ36" i="1"/>
  <c r="AP36" i="1"/>
  <c r="AO36" i="1"/>
  <c r="AN36" i="1"/>
  <c r="AM36" i="1"/>
  <c r="AL36" i="1"/>
  <c r="AK36" i="1"/>
  <c r="AJ36" i="1"/>
  <c r="O36" i="1"/>
  <c r="K36" i="1"/>
  <c r="J36" i="1"/>
  <c r="AR35" i="1"/>
  <c r="AQ35" i="1"/>
  <c r="AP35" i="1"/>
  <c r="AO35" i="1"/>
  <c r="AN35" i="1"/>
  <c r="AM35" i="1"/>
  <c r="AL35" i="1"/>
  <c r="AK35" i="1"/>
  <c r="AJ35" i="1"/>
  <c r="O35" i="1"/>
  <c r="K35" i="1"/>
  <c r="J35" i="1"/>
  <c r="A14" i="66" l="1"/>
  <c r="A14" i="65"/>
  <c r="A14" i="64"/>
  <c r="A14" i="63"/>
  <c r="E4" i="2" l="1"/>
  <c r="F4" i="2"/>
  <c r="G4" i="2"/>
  <c r="H4" i="2"/>
  <c r="I4" i="2"/>
  <c r="J4" i="2"/>
  <c r="K4" i="2"/>
  <c r="L4" i="2"/>
  <c r="M4" i="2"/>
  <c r="N4" i="2"/>
  <c r="O4" i="2"/>
  <c r="P4" i="2"/>
  <c r="Q4" i="2"/>
  <c r="R4" i="2"/>
  <c r="S4" i="2"/>
  <c r="T4" i="2"/>
  <c r="E5" i="2"/>
  <c r="F5" i="2"/>
  <c r="G5" i="2"/>
  <c r="H5" i="2"/>
  <c r="I5" i="2"/>
  <c r="J5" i="2"/>
  <c r="K5" i="2"/>
  <c r="L5" i="2"/>
  <c r="M5" i="2"/>
  <c r="N5" i="2"/>
  <c r="O5" i="2"/>
  <c r="P5" i="2"/>
  <c r="Q5" i="2"/>
  <c r="R5" i="2"/>
  <c r="S5" i="2"/>
  <c r="T5" i="2"/>
  <c r="D5" i="2"/>
  <c r="D4" i="2"/>
  <c r="I10" i="26" l="1"/>
  <c r="E9" i="36" l="1"/>
  <c r="C9" i="36"/>
  <c r="E6" i="36"/>
  <c r="C6" i="36"/>
  <c r="E3" i="36"/>
  <c r="E9" i="35"/>
  <c r="C9" i="35"/>
  <c r="E6" i="35"/>
  <c r="C6" i="35"/>
  <c r="E3" i="35"/>
  <c r="C3" i="36"/>
  <c r="A14" i="36"/>
  <c r="C3" i="35"/>
  <c r="A14" i="35"/>
  <c r="E9" i="34"/>
  <c r="C9" i="34"/>
  <c r="E6" i="34"/>
  <c r="C6" i="34"/>
  <c r="E3" i="34"/>
  <c r="C3" i="34"/>
  <c r="A14" i="34"/>
  <c r="E9" i="33"/>
  <c r="C9" i="33"/>
  <c r="E6" i="33"/>
  <c r="C6" i="33"/>
  <c r="E3" i="33"/>
  <c r="C3" i="33"/>
  <c r="A14" i="33"/>
  <c r="E9" i="32"/>
  <c r="C9" i="32"/>
  <c r="E6" i="32"/>
  <c r="C6" i="32"/>
  <c r="E3" i="32"/>
  <c r="C3" i="32"/>
  <c r="A14" i="32"/>
  <c r="E9" i="31"/>
  <c r="C9" i="31"/>
  <c r="E6" i="31"/>
  <c r="C6" i="31"/>
  <c r="E3" i="31"/>
  <c r="C3" i="31"/>
  <c r="A14" i="31"/>
  <c r="E9" i="30"/>
  <c r="C9" i="30"/>
  <c r="E6" i="30"/>
  <c r="C6" i="30"/>
  <c r="E3" i="30"/>
  <c r="C3" i="30"/>
  <c r="A14" i="30"/>
  <c r="E9" i="29"/>
  <c r="C9" i="29"/>
  <c r="E6" i="29"/>
  <c r="C6" i="29"/>
  <c r="E3" i="29"/>
  <c r="C3" i="29"/>
  <c r="A14" i="29"/>
  <c r="E9" i="28"/>
  <c r="C9" i="28"/>
  <c r="E6" i="28"/>
  <c r="C6" i="28"/>
  <c r="E3" i="28"/>
  <c r="C3" i="28"/>
  <c r="A14" i="28"/>
</calcChain>
</file>

<file path=xl/sharedStrings.xml><?xml version="1.0" encoding="utf-8"?>
<sst xmlns="http://schemas.openxmlformats.org/spreadsheetml/2006/main" count="11994" uniqueCount="2115">
  <si>
    <t>Material att fördefinera</t>
  </si>
  <si>
    <t>Länkat till FEP records</t>
  </si>
  <si>
    <t>NEA PFEP ID</t>
  </si>
  <si>
    <t>SKB FEP ID</t>
  </si>
  <si>
    <t>FEP Name</t>
  </si>
  <si>
    <t>Main Category</t>
  </si>
  <si>
    <t>System Component</t>
  </si>
  <si>
    <t>Sub Category 1</t>
  </si>
  <si>
    <t>Sub Category 2</t>
  </si>
  <si>
    <t>Description</t>
  </si>
  <si>
    <t>Ref 1</t>
  </si>
  <si>
    <t>Sec Nr 1</t>
  </si>
  <si>
    <t>Ref 2</t>
  </si>
  <si>
    <t>Sec Nr 2</t>
  </si>
  <si>
    <t>Ref 3</t>
  </si>
  <si>
    <t>Sec Nr 3</t>
  </si>
  <si>
    <t>Expert 1</t>
  </si>
  <si>
    <t>Expert 2</t>
  </si>
  <si>
    <t>Expert 3</t>
  </si>
  <si>
    <t>SAFETY FUNCTIONS RELATED TO</t>
  </si>
  <si>
    <t>CONTAINMENT</t>
  </si>
  <si>
    <t>RETARDATION</t>
  </si>
  <si>
    <t>FUEL</t>
  </si>
  <si>
    <t>X</t>
  </si>
  <si>
    <r>
      <rPr>
        <b/>
        <sz val="11"/>
        <color theme="1"/>
        <rFont val="Calibri"/>
        <family val="2"/>
        <scheme val="minor"/>
      </rPr>
      <t>F1</t>
    </r>
    <r>
      <rPr>
        <sz val="11"/>
        <color theme="1"/>
        <rFont val="Calibri"/>
        <family val="2"/>
        <scheme val="minor"/>
      </rPr>
      <t>. Contain radionuclides</t>
    </r>
  </si>
  <si>
    <t xml:space="preserve">   Fuel matrix conversion rate; low</t>
  </si>
  <si>
    <t>x</t>
  </si>
  <si>
    <r>
      <t xml:space="preserve">   Metal conversion rate; low (&lt; 10</t>
    </r>
    <r>
      <rPr>
        <vertAlign val="superscript"/>
        <sz val="11"/>
        <color theme="1"/>
        <rFont val="Calibri"/>
        <family val="2"/>
        <scheme val="minor"/>
      </rPr>
      <t>-3</t>
    </r>
    <r>
      <rPr>
        <sz val="11"/>
        <color theme="1"/>
        <rFont val="Calibri"/>
        <family val="2"/>
        <scheme val="minor"/>
      </rPr>
      <t>/yr)</t>
    </r>
  </si>
  <si>
    <r>
      <rPr>
        <b/>
        <sz val="11"/>
        <color theme="1"/>
        <rFont val="Calibri"/>
        <family val="2"/>
        <scheme val="minor"/>
      </rPr>
      <t>F2</t>
    </r>
    <r>
      <rPr>
        <sz val="11"/>
        <color theme="1"/>
        <rFont val="Calibri"/>
        <family val="2"/>
        <scheme val="minor"/>
      </rPr>
      <t>. Precipitation</t>
    </r>
  </si>
  <si>
    <t xml:space="preserve">   Elemental solubilities; low</t>
  </si>
  <si>
    <r>
      <rPr>
        <b/>
        <sz val="11"/>
        <color theme="1"/>
        <rFont val="Calibri"/>
        <family val="2"/>
        <scheme val="minor"/>
      </rPr>
      <t>F3</t>
    </r>
    <r>
      <rPr>
        <sz val="11"/>
        <color theme="1"/>
        <rFont val="Calibri"/>
        <family val="2"/>
        <scheme val="minor"/>
      </rPr>
      <t>. Avoid criticality</t>
    </r>
  </si>
  <si>
    <r>
      <t xml:space="preserve">   Reactivity; k</t>
    </r>
    <r>
      <rPr>
        <vertAlign val="subscript"/>
        <sz val="11"/>
        <color theme="1"/>
        <rFont val="Calibri"/>
        <family val="2"/>
        <scheme val="minor"/>
      </rPr>
      <t>eff</t>
    </r>
    <r>
      <rPr>
        <sz val="11"/>
        <color theme="1"/>
        <rFont val="Calibri"/>
        <family val="2"/>
        <scheme val="minor"/>
      </rPr>
      <t xml:space="preserve"> &lt; 0.95 (intact water-filled canister)</t>
    </r>
  </si>
  <si>
    <r>
      <t xml:space="preserve">   Reactivity, k</t>
    </r>
    <r>
      <rPr>
        <vertAlign val="subscript"/>
        <sz val="11"/>
        <color theme="1"/>
        <rFont val="Calibri"/>
        <family val="2"/>
        <scheme val="minor"/>
      </rPr>
      <t>eff</t>
    </r>
    <r>
      <rPr>
        <sz val="11"/>
        <color theme="1"/>
        <rFont val="Calibri"/>
        <family val="2"/>
        <scheme val="minor"/>
      </rPr>
      <t xml:space="preserve"> &lt; 0.98 (altered geometry and materials)</t>
    </r>
  </si>
  <si>
    <t>CANISTER</t>
  </si>
  <si>
    <r>
      <rPr>
        <b/>
        <sz val="11"/>
        <color theme="1"/>
        <rFont val="Calibri"/>
        <family val="2"/>
        <scheme val="minor"/>
      </rPr>
      <t>Can1</t>
    </r>
    <r>
      <rPr>
        <sz val="11"/>
        <color theme="1"/>
        <rFont val="Calibri"/>
        <family val="2"/>
        <scheme val="minor"/>
      </rPr>
      <t>. Provide corrosion barrier</t>
    </r>
  </si>
  <si>
    <t xml:space="preserve">   Minimum copper coverage</t>
  </si>
  <si>
    <r>
      <rPr>
        <b/>
        <sz val="11"/>
        <color theme="1"/>
        <rFont val="Calibri"/>
        <family val="2"/>
        <scheme val="minor"/>
      </rPr>
      <t>Can2</t>
    </r>
    <r>
      <rPr>
        <sz val="11"/>
        <color theme="1"/>
        <rFont val="Calibri"/>
        <family val="2"/>
        <scheme val="minor"/>
      </rPr>
      <t>. Withstand isostatic load</t>
    </r>
  </si>
  <si>
    <t xml:space="preserve">   Isostatic load on the canister</t>
  </si>
  <si>
    <t xml:space="preserve">   Copper shell resilient to creep deformation during isostatic load</t>
  </si>
  <si>
    <t xml:space="preserve">   Hydrogen content low</t>
  </si>
  <si>
    <r>
      <rPr>
        <b/>
        <sz val="11"/>
        <color theme="1"/>
        <rFont val="Calibri"/>
        <family val="2"/>
        <scheme val="minor"/>
      </rPr>
      <t>Can3</t>
    </r>
    <r>
      <rPr>
        <sz val="11"/>
        <color theme="1"/>
        <rFont val="Calibri"/>
        <family val="2"/>
        <scheme val="minor"/>
      </rPr>
      <t>. Withstand shear load</t>
    </r>
  </si>
  <si>
    <t xml:space="preserve">   Copper shell sufficiently ductile after shear load</t>
  </si>
  <si>
    <r>
      <rPr>
        <b/>
        <sz val="11"/>
        <color theme="1"/>
        <rFont val="Calibri"/>
        <family val="2"/>
        <scheme val="minor"/>
      </rPr>
      <t>Can4</t>
    </r>
    <r>
      <rPr>
        <sz val="11"/>
        <color theme="1"/>
        <rFont val="Calibri"/>
        <family val="2"/>
        <scheme val="minor"/>
      </rPr>
      <t>. Provide transport resistance</t>
    </r>
  </si>
  <si>
    <r>
      <t xml:space="preserve">   t</t>
    </r>
    <r>
      <rPr>
        <vertAlign val="subscript"/>
        <sz val="11"/>
        <color theme="1"/>
        <rFont val="Calibri"/>
        <family val="2"/>
        <scheme val="minor"/>
      </rPr>
      <t>Delay</t>
    </r>
    <r>
      <rPr>
        <sz val="11"/>
        <color theme="1"/>
        <rFont val="Calibri"/>
        <family val="2"/>
        <scheme val="minor"/>
      </rPr>
      <t>; large</t>
    </r>
  </si>
  <si>
    <r>
      <t xml:space="preserve">   t</t>
    </r>
    <r>
      <rPr>
        <vertAlign val="subscript"/>
        <sz val="11"/>
        <color theme="1"/>
        <rFont val="Calibri"/>
        <family val="2"/>
        <scheme val="minor"/>
      </rPr>
      <t>Expansion</t>
    </r>
    <r>
      <rPr>
        <sz val="11"/>
        <color theme="1"/>
        <rFont val="Calibri"/>
        <family val="2"/>
        <scheme val="minor"/>
      </rPr>
      <t>; large</t>
    </r>
  </si>
  <si>
    <r>
      <rPr>
        <b/>
        <sz val="11"/>
        <color theme="1"/>
        <rFont val="Calibri"/>
        <family val="2"/>
        <scheme val="minor"/>
      </rPr>
      <t>Can5</t>
    </r>
    <r>
      <rPr>
        <sz val="11"/>
        <color theme="1"/>
        <rFont val="Calibri"/>
        <family val="2"/>
        <scheme val="minor"/>
      </rPr>
      <t>. Avoid fuel criticality</t>
    </r>
  </si>
  <si>
    <t xml:space="preserve">   Favourable geometry</t>
  </si>
  <si>
    <t xml:space="preserve">   Favourable material composition</t>
  </si>
  <si>
    <t>BUFFER</t>
  </si>
  <si>
    <r>
      <rPr>
        <b/>
        <sz val="11"/>
        <color theme="1"/>
        <rFont val="Calibri"/>
        <family val="2"/>
        <scheme val="minor"/>
      </rPr>
      <t>Buff1</t>
    </r>
    <r>
      <rPr>
        <sz val="11"/>
        <color theme="1"/>
        <rFont val="Calibri"/>
        <family val="2"/>
        <scheme val="minor"/>
      </rPr>
      <t>. Limit advective mass transfer</t>
    </r>
  </si>
  <si>
    <r>
      <t xml:space="preserve">   Hydraulic conductivity &lt; 10</t>
    </r>
    <r>
      <rPr>
        <vertAlign val="superscript"/>
        <sz val="11"/>
        <color theme="1"/>
        <rFont val="Calibri"/>
        <family val="2"/>
        <scheme val="minor"/>
      </rPr>
      <t>-12</t>
    </r>
    <r>
      <rPr>
        <sz val="11"/>
        <color theme="1"/>
        <rFont val="Calibri"/>
        <family val="2"/>
        <scheme val="minor"/>
      </rPr>
      <t xml:space="preserve"> m/s</t>
    </r>
  </si>
  <si>
    <r>
      <rPr>
        <b/>
        <sz val="11"/>
        <color theme="1"/>
        <rFont val="Calibri"/>
        <family val="2"/>
        <scheme val="minor"/>
      </rPr>
      <t>Buff2</t>
    </r>
    <r>
      <rPr>
        <sz val="11"/>
        <color theme="1"/>
        <rFont val="Calibri"/>
        <family val="2"/>
        <scheme val="minor"/>
      </rPr>
      <t>. Reduce microbial activity</t>
    </r>
  </si>
  <si>
    <t xml:space="preserve">   Density; high (&gt; 1850 kg/m3)</t>
  </si>
  <si>
    <r>
      <rPr>
        <b/>
        <sz val="11"/>
        <color theme="1"/>
        <rFont val="Calibri"/>
        <family val="2"/>
        <scheme val="minor"/>
      </rPr>
      <t>Buff3</t>
    </r>
    <r>
      <rPr>
        <sz val="11"/>
        <color theme="1"/>
        <rFont val="Calibri"/>
        <family val="2"/>
        <scheme val="minor"/>
      </rPr>
      <t>. Damp rock shear movements</t>
    </r>
  </si>
  <si>
    <r>
      <rPr>
        <b/>
        <sz val="11"/>
        <color theme="1"/>
        <rFont val="Calibri"/>
        <family val="2"/>
        <scheme val="minor"/>
      </rPr>
      <t>Buff4</t>
    </r>
    <r>
      <rPr>
        <sz val="11"/>
        <color theme="1"/>
        <rFont val="Calibri"/>
        <family val="2"/>
        <scheme val="minor"/>
      </rPr>
      <t>. Resist transformations (requirement on temperature and pH)</t>
    </r>
  </si>
  <si>
    <r>
      <t xml:space="preserve">   Temperature &lt; 100 </t>
    </r>
    <r>
      <rPr>
        <vertAlign val="superscript"/>
        <sz val="11"/>
        <color theme="1"/>
        <rFont val="Calibri"/>
        <family val="2"/>
        <scheme val="minor"/>
      </rPr>
      <t>o</t>
    </r>
    <r>
      <rPr>
        <sz val="11"/>
        <color theme="1"/>
        <rFont val="Calibri"/>
        <family val="2"/>
        <scheme val="minor"/>
      </rPr>
      <t>C</t>
    </r>
  </si>
  <si>
    <r>
      <rPr>
        <b/>
        <sz val="11"/>
        <color theme="1"/>
        <rFont val="Calibri"/>
        <family val="2"/>
        <scheme val="minor"/>
      </rPr>
      <t>Buff5</t>
    </r>
    <r>
      <rPr>
        <sz val="11"/>
        <color theme="1"/>
        <rFont val="Calibri"/>
        <family val="2"/>
        <scheme val="minor"/>
      </rPr>
      <t>. Keep the canister in position</t>
    </r>
  </si>
  <si>
    <t xml:space="preserve">   Swelling pressure &gt; 0.2 MPA</t>
  </si>
  <si>
    <r>
      <rPr>
        <b/>
        <sz val="11"/>
        <color theme="1"/>
        <rFont val="Calibri"/>
        <family val="2"/>
        <scheme val="minor"/>
      </rPr>
      <t>Buff6</t>
    </r>
    <r>
      <rPr>
        <sz val="11"/>
        <color theme="1"/>
        <rFont val="Calibri"/>
        <family val="2"/>
        <scheme val="minor"/>
      </rPr>
      <t>. Limit pressure on canister and rock</t>
    </r>
  </si>
  <si>
    <t xml:space="preserve">   Swelling pressure &lt; 10 MPA</t>
  </si>
  <si>
    <r>
      <t xml:space="preserve">   Temperature &gt; -6 </t>
    </r>
    <r>
      <rPr>
        <vertAlign val="superscript"/>
        <sz val="11"/>
        <color theme="1"/>
        <rFont val="Calibri"/>
        <family val="2"/>
        <scheme val="minor"/>
      </rPr>
      <t>o</t>
    </r>
    <r>
      <rPr>
        <sz val="11"/>
        <color theme="1"/>
        <rFont val="Calibri"/>
        <family val="2"/>
        <scheme val="minor"/>
      </rPr>
      <t>C</t>
    </r>
  </si>
  <si>
    <r>
      <rPr>
        <b/>
        <sz val="11"/>
        <color theme="1"/>
        <rFont val="Calibri"/>
        <family val="2"/>
        <scheme val="minor"/>
      </rPr>
      <t>Buff7</t>
    </r>
    <r>
      <rPr>
        <sz val="11"/>
        <color theme="1"/>
        <rFont val="Calibri"/>
        <family val="2"/>
        <scheme val="minor"/>
      </rPr>
      <t>. Filter colloids</t>
    </r>
  </si>
  <si>
    <t xml:space="preserve">   Dry density &gt; 1 000 kg/m3</t>
  </si>
  <si>
    <r>
      <rPr>
        <b/>
        <sz val="11"/>
        <color theme="1"/>
        <rFont val="Calibri"/>
        <family val="2"/>
        <scheme val="minor"/>
      </rPr>
      <t>Buff8</t>
    </r>
    <r>
      <rPr>
        <sz val="11"/>
        <color theme="1"/>
        <rFont val="Calibri"/>
        <family val="2"/>
        <scheme val="minor"/>
      </rPr>
      <t>. Sorb radionuclides</t>
    </r>
  </si>
  <si>
    <r>
      <t xml:space="preserve">   K</t>
    </r>
    <r>
      <rPr>
        <vertAlign val="subscript"/>
        <sz val="11"/>
        <color theme="1"/>
        <rFont val="Calibri"/>
        <family val="2"/>
        <scheme val="minor"/>
      </rPr>
      <t>d</t>
    </r>
    <r>
      <rPr>
        <sz val="11"/>
        <color theme="1"/>
        <rFont val="Calibri"/>
        <family val="2"/>
        <scheme val="minor"/>
      </rPr>
      <t>; high</t>
    </r>
  </si>
  <si>
    <r>
      <rPr>
        <b/>
        <sz val="11"/>
        <color theme="1"/>
        <rFont val="Calibri"/>
        <family val="2"/>
        <scheme val="minor"/>
      </rPr>
      <t>Buff9</t>
    </r>
    <r>
      <rPr>
        <sz val="11"/>
        <color theme="1"/>
        <rFont val="Calibri"/>
        <family val="2"/>
        <scheme val="minor"/>
      </rPr>
      <t>. Allow gas passage</t>
    </r>
  </si>
  <si>
    <t xml:space="preserve">   Swelling pressure; low</t>
  </si>
  <si>
    <t>DEPOSITION TUNNEL BACKFILL</t>
  </si>
  <si>
    <r>
      <rPr>
        <b/>
        <sz val="11"/>
        <color theme="1"/>
        <rFont val="Calibri"/>
        <family val="2"/>
        <scheme val="minor"/>
      </rPr>
      <t>BF1</t>
    </r>
    <r>
      <rPr>
        <sz val="11"/>
        <color theme="1"/>
        <rFont val="Calibri"/>
        <family val="2"/>
        <scheme val="minor"/>
      </rPr>
      <t>. Counteract buffer expansion</t>
    </r>
  </si>
  <si>
    <t xml:space="preserve">   Compressibility of the backfill &gt; Swelling pressure in the buffer &gt; 3 MPA</t>
  </si>
  <si>
    <r>
      <rPr>
        <b/>
        <sz val="11"/>
        <color theme="1"/>
        <rFont val="Calibri"/>
        <family val="2"/>
        <scheme val="minor"/>
      </rPr>
      <t>BF2</t>
    </r>
    <r>
      <rPr>
        <sz val="11"/>
        <color theme="1"/>
        <rFont val="Calibri"/>
        <family val="2"/>
        <scheme val="minor"/>
      </rPr>
      <t>. Limit advective transport</t>
    </r>
  </si>
  <si>
    <r>
      <t xml:space="preserve">   Hydraulic conductivity &lt; 10</t>
    </r>
    <r>
      <rPr>
        <vertAlign val="superscript"/>
        <sz val="11"/>
        <color theme="1"/>
        <rFont val="Calibri"/>
        <family val="2"/>
        <scheme val="minor"/>
      </rPr>
      <t>-10</t>
    </r>
    <r>
      <rPr>
        <sz val="11"/>
        <color theme="1"/>
        <rFont val="Calibri"/>
        <family val="2"/>
        <scheme val="minor"/>
      </rPr>
      <t xml:space="preserve"> m/s</t>
    </r>
  </si>
  <si>
    <t xml:space="preserve">   Swelling pressure &gt; 0.1 MPA</t>
  </si>
  <si>
    <r>
      <rPr>
        <b/>
        <sz val="11"/>
        <color theme="1"/>
        <rFont val="Calibri"/>
        <family val="2"/>
        <scheme val="minor"/>
      </rPr>
      <t>BF3</t>
    </r>
    <r>
      <rPr>
        <sz val="11"/>
        <color theme="1"/>
        <rFont val="Calibri"/>
        <family val="2"/>
        <scheme val="minor"/>
      </rPr>
      <t>. Sorb radionuclides</t>
    </r>
  </si>
  <si>
    <t>GEOSPHERE</t>
  </si>
  <si>
    <r>
      <rPr>
        <b/>
        <sz val="11"/>
        <color theme="1"/>
        <rFont val="Calibri"/>
        <family val="2"/>
        <scheme val="minor"/>
      </rPr>
      <t>R1</t>
    </r>
    <r>
      <rPr>
        <sz val="11"/>
        <color theme="1"/>
        <rFont val="Calibri"/>
        <family val="2"/>
        <scheme val="minor"/>
      </rPr>
      <t xml:space="preserve">. Provide chemically favourable conditions </t>
    </r>
  </si>
  <si>
    <t xml:space="preserve">   Reducing conditions; Eh limited</t>
  </si>
  <si>
    <t xml:space="preserve">   Salinity; TDS limited (&lt; 35 g/L)</t>
  </si>
  <si>
    <r>
      <t xml:space="preserve">   Ionic strength; </t>
    </r>
    <r>
      <rPr>
        <sz val="11"/>
        <color theme="1"/>
        <rFont val="Symbol"/>
        <family val="1"/>
        <charset val="2"/>
      </rPr>
      <t>S</t>
    </r>
    <r>
      <rPr>
        <sz val="11"/>
        <color theme="1"/>
        <rFont val="Calibri"/>
        <family val="2"/>
        <scheme val="minor"/>
      </rPr>
      <t>q[M</t>
    </r>
    <r>
      <rPr>
        <vertAlign val="superscript"/>
        <sz val="11"/>
        <color theme="1"/>
        <rFont val="Calibri"/>
        <family val="2"/>
        <scheme val="minor"/>
      </rPr>
      <t>q+</t>
    </r>
    <r>
      <rPr>
        <sz val="11"/>
        <color theme="1"/>
        <rFont val="Calibri"/>
        <family val="2"/>
        <scheme val="minor"/>
      </rPr>
      <t>] &gt; 8 mM charge equivalent</t>
    </r>
  </si>
  <si>
    <r>
      <t xml:space="preserve">   Concentrations of HS</t>
    </r>
    <r>
      <rPr>
        <vertAlign val="superscript"/>
        <sz val="11"/>
        <color theme="1"/>
        <rFont val="Calibri"/>
        <family val="2"/>
        <scheme val="minor"/>
      </rPr>
      <t>-</t>
    </r>
    <r>
      <rPr>
        <sz val="11"/>
        <color theme="1"/>
        <rFont val="Calibri"/>
        <family val="2"/>
        <scheme val="minor"/>
      </rPr>
      <t>, H</t>
    </r>
    <r>
      <rPr>
        <vertAlign val="subscript"/>
        <sz val="11"/>
        <color theme="1"/>
        <rFont val="Calibri"/>
        <family val="2"/>
        <scheme val="minor"/>
      </rPr>
      <t>2</t>
    </r>
    <r>
      <rPr>
        <sz val="11"/>
        <color theme="1"/>
        <rFont val="Calibri"/>
        <family val="2"/>
        <scheme val="minor"/>
      </rPr>
      <t>, CH</t>
    </r>
    <r>
      <rPr>
        <vertAlign val="subscript"/>
        <sz val="11"/>
        <color theme="1"/>
        <rFont val="Calibri"/>
        <family val="2"/>
        <scheme val="minor"/>
      </rPr>
      <t>4</t>
    </r>
    <r>
      <rPr>
        <sz val="11"/>
        <color theme="1"/>
        <rFont val="Calibri"/>
        <family val="2"/>
        <scheme val="minor"/>
      </rPr>
      <t xml:space="preserve"> organic C, K</t>
    </r>
    <r>
      <rPr>
        <vertAlign val="superscript"/>
        <sz val="11"/>
        <color theme="1"/>
        <rFont val="Calibri"/>
        <family val="2"/>
        <scheme val="minor"/>
      </rPr>
      <t>+</t>
    </r>
    <r>
      <rPr>
        <sz val="11"/>
        <color theme="1"/>
        <rFont val="Calibri"/>
        <family val="2"/>
        <scheme val="minor"/>
      </rPr>
      <t>, Fe; limited</t>
    </r>
  </si>
  <si>
    <r>
      <t xml:space="preserve">   Concentrations of K</t>
    </r>
    <r>
      <rPr>
        <vertAlign val="superscript"/>
        <sz val="11"/>
        <color theme="1"/>
        <rFont val="Calibri"/>
        <family val="2"/>
        <scheme val="minor"/>
      </rPr>
      <t>+</t>
    </r>
    <r>
      <rPr>
        <sz val="11"/>
        <color theme="1"/>
        <rFont val="Calibri"/>
        <family val="2"/>
        <scheme val="minor"/>
      </rPr>
      <t>, Fe; limited ([K</t>
    </r>
    <r>
      <rPr>
        <vertAlign val="superscript"/>
        <sz val="11"/>
        <color theme="1"/>
        <rFont val="Calibri"/>
        <family val="2"/>
        <scheme val="minor"/>
      </rPr>
      <t>+</t>
    </r>
    <r>
      <rPr>
        <sz val="11"/>
        <color theme="1"/>
        <rFont val="Calibri"/>
        <family val="2"/>
        <scheme val="minor"/>
      </rPr>
      <t>] &lt; 0.1M)</t>
    </r>
  </si>
  <si>
    <t xml:space="preserve">   pH &lt; 11</t>
  </si>
  <si>
    <r>
      <t xml:space="preserve">   Avoid chloride corrosion; pH/[Cl</t>
    </r>
    <r>
      <rPr>
        <vertAlign val="superscript"/>
        <sz val="11"/>
        <color theme="1"/>
        <rFont val="Calibri"/>
        <family val="2"/>
        <scheme val="minor"/>
      </rPr>
      <t>-</t>
    </r>
    <r>
      <rPr>
        <sz val="11"/>
        <color theme="1"/>
        <rFont val="Calibri"/>
        <family val="2"/>
        <scheme val="minor"/>
      </rPr>
      <t>] below limit curve</t>
    </r>
  </si>
  <si>
    <r>
      <rPr>
        <b/>
        <sz val="11"/>
        <color theme="1"/>
        <rFont val="Calibri"/>
        <family val="2"/>
        <scheme val="minor"/>
      </rPr>
      <t>R2</t>
    </r>
    <r>
      <rPr>
        <sz val="11"/>
        <color theme="1"/>
        <rFont val="Calibri"/>
        <family val="2"/>
        <scheme val="minor"/>
      </rPr>
      <t>. Provide favourable hydro</t>
    </r>
    <r>
      <rPr>
        <sz val="11"/>
        <color rgb="FFFF0000"/>
        <rFont val="Calibri"/>
        <family val="2"/>
        <scheme val="minor"/>
      </rPr>
      <t>geo</t>
    </r>
    <r>
      <rPr>
        <sz val="11"/>
        <color theme="1"/>
        <rFont val="Calibri"/>
        <family val="2"/>
        <scheme val="minor"/>
      </rPr>
      <t>logic and transport conditions</t>
    </r>
  </si>
  <si>
    <r>
      <rPr>
        <b/>
        <sz val="11"/>
        <color theme="1"/>
        <rFont val="Calibri"/>
        <family val="2"/>
        <scheme val="minor"/>
      </rPr>
      <t>R2a</t>
    </r>
    <r>
      <rPr>
        <sz val="11"/>
        <color theme="1"/>
        <rFont val="Calibri"/>
        <family val="2"/>
        <scheme val="minor"/>
      </rPr>
      <t>. High flow-related transport resistance</t>
    </r>
  </si>
  <si>
    <t xml:space="preserve">   Transport resistance in fractures; F high (&gt; 10 000 yr/m)</t>
  </si>
  <si>
    <r>
      <rPr>
        <b/>
        <sz val="11"/>
        <color theme="1"/>
        <rFont val="Calibri"/>
        <family val="2"/>
        <scheme val="minor"/>
      </rPr>
      <t>R2b</t>
    </r>
    <r>
      <rPr>
        <sz val="11"/>
        <color theme="1"/>
        <rFont val="Calibri"/>
        <family val="2"/>
        <scheme val="minor"/>
      </rPr>
      <t>. Low equivalent flow rate in the buffer/rock interface</t>
    </r>
  </si>
  <si>
    <r>
      <t xml:space="preserve">   Q</t>
    </r>
    <r>
      <rPr>
        <vertAlign val="subscript"/>
        <sz val="11"/>
        <color theme="1"/>
        <rFont val="Calibri"/>
        <family val="2"/>
        <scheme val="minor"/>
      </rPr>
      <t>eq</t>
    </r>
    <r>
      <rPr>
        <sz val="11"/>
        <color theme="1"/>
        <rFont val="Calibri"/>
        <family val="2"/>
        <scheme val="minor"/>
      </rPr>
      <t xml:space="preserve"> low (&lt; 10</t>
    </r>
    <r>
      <rPr>
        <vertAlign val="superscript"/>
        <sz val="11"/>
        <color theme="1"/>
        <rFont val="Calibri"/>
        <family val="2"/>
        <scheme val="minor"/>
      </rPr>
      <t>-4</t>
    </r>
    <r>
      <rPr>
        <sz val="11"/>
        <color theme="1"/>
        <rFont val="Calibri"/>
        <family val="2"/>
        <scheme val="minor"/>
      </rPr>
      <t xml:space="preserve"> m3/yr)</t>
    </r>
  </si>
  <si>
    <r>
      <rPr>
        <b/>
        <sz val="11"/>
        <color theme="1"/>
        <rFont val="Calibri"/>
        <family val="2"/>
        <scheme val="minor"/>
      </rPr>
      <t>R2c</t>
    </r>
    <r>
      <rPr>
        <sz val="11"/>
        <color theme="1"/>
        <rFont val="Calibri"/>
        <family val="2"/>
        <scheme val="minor"/>
      </rPr>
      <t>. Matrix diffusion and sorption</t>
    </r>
  </si>
  <si>
    <r>
      <t xml:space="preserve">   K</t>
    </r>
    <r>
      <rPr>
        <vertAlign val="subscript"/>
        <sz val="11"/>
        <color theme="1"/>
        <rFont val="Calibri"/>
        <family val="2"/>
        <scheme val="minor"/>
      </rPr>
      <t>d</t>
    </r>
    <r>
      <rPr>
        <sz val="11"/>
        <color theme="1"/>
        <rFont val="Calibri"/>
        <family val="2"/>
        <scheme val="minor"/>
      </rPr>
      <t>, D</t>
    </r>
    <r>
      <rPr>
        <vertAlign val="subscript"/>
        <sz val="11"/>
        <color theme="1"/>
        <rFont val="Calibri"/>
        <family val="2"/>
        <scheme val="minor"/>
      </rPr>
      <t>e</t>
    </r>
    <r>
      <rPr>
        <sz val="11"/>
        <color theme="1"/>
        <rFont val="Calibri"/>
        <family val="2"/>
        <scheme val="minor"/>
      </rPr>
      <t>; high</t>
    </r>
  </si>
  <si>
    <r>
      <rPr>
        <b/>
        <sz val="11"/>
        <color theme="1"/>
        <rFont val="Calibri"/>
        <family val="2"/>
        <scheme val="minor"/>
      </rPr>
      <t>R2d</t>
    </r>
    <r>
      <rPr>
        <sz val="11"/>
        <color theme="1"/>
        <rFont val="Calibri"/>
        <family val="2"/>
        <scheme val="minor"/>
      </rPr>
      <t>. Low colloid concentrations</t>
    </r>
  </si>
  <si>
    <t xml:space="preserve">   Colloid concentration; low</t>
  </si>
  <si>
    <r>
      <rPr>
        <b/>
        <sz val="11"/>
        <color theme="1"/>
        <rFont val="Calibri"/>
        <family val="2"/>
        <scheme val="minor"/>
      </rPr>
      <t>R3</t>
    </r>
    <r>
      <rPr>
        <sz val="11"/>
        <color theme="1"/>
        <rFont val="Calibri"/>
        <family val="2"/>
        <scheme val="minor"/>
      </rPr>
      <t>. Provide mechanically stable environment</t>
    </r>
  </si>
  <si>
    <t xml:space="preserve">   GW pressure; limited</t>
  </si>
  <si>
    <t xml:space="preserve">   Shear movements at deposition holes &lt; 0.05 m</t>
  </si>
  <si>
    <t xml:space="preserve">   Shear velocity at deposition holes &lt; 1 m/s</t>
  </si>
  <si>
    <r>
      <rPr>
        <b/>
        <sz val="11"/>
        <color theme="1"/>
        <rFont val="Calibri"/>
        <family val="2"/>
        <scheme val="minor"/>
      </rPr>
      <t>R4</t>
    </r>
    <r>
      <rPr>
        <sz val="11"/>
        <color theme="1"/>
        <rFont val="Calibri"/>
        <family val="2"/>
        <scheme val="minor"/>
      </rPr>
      <t xml:space="preserve">. Provide favourable thermal conditions </t>
    </r>
  </si>
  <si>
    <r>
      <t xml:space="preserve">   Temperature &gt; -6 </t>
    </r>
    <r>
      <rPr>
        <vertAlign val="superscript"/>
        <sz val="11"/>
        <color theme="1"/>
        <rFont val="Calibri"/>
        <family val="2"/>
        <scheme val="minor"/>
      </rPr>
      <t>o</t>
    </r>
    <r>
      <rPr>
        <sz val="11"/>
        <color theme="1"/>
        <rFont val="Calibri"/>
        <family val="2"/>
        <scheme val="minor"/>
      </rPr>
      <t>C (avoid detrimental buffer freezing)</t>
    </r>
  </si>
  <si>
    <r>
      <t xml:space="preserve">   Temperature &gt; 0 </t>
    </r>
    <r>
      <rPr>
        <vertAlign val="superscript"/>
        <sz val="11"/>
        <color theme="1"/>
        <rFont val="Calibri"/>
        <family val="2"/>
        <scheme val="minor"/>
      </rPr>
      <t>o</t>
    </r>
    <r>
      <rPr>
        <sz val="11"/>
        <color theme="1"/>
        <rFont val="Calibri"/>
        <family val="2"/>
        <scheme val="minor"/>
      </rPr>
      <t>C (validity of canister shear analysis)</t>
    </r>
  </si>
  <si>
    <r>
      <t xml:space="preserve">   Contribute to T</t>
    </r>
    <r>
      <rPr>
        <vertAlign val="subscript"/>
        <sz val="11"/>
        <color theme="1"/>
        <rFont val="Calibri"/>
        <family val="2"/>
        <scheme val="minor"/>
      </rPr>
      <t>Buffer</t>
    </r>
    <r>
      <rPr>
        <sz val="11"/>
        <color theme="1"/>
        <rFont val="Calibri"/>
        <family val="2"/>
        <scheme val="minor"/>
      </rPr>
      <t xml:space="preserve"> &lt; 100 °C</t>
    </r>
  </si>
  <si>
    <t>NO DIRECT RELATIONSHIP BETWEEN THE FEP AND ANY SAFETY FUNCTION</t>
  </si>
  <si>
    <t>UNDERLAG FRÅN TIDIGARE FEP-KATALOGER</t>
  </si>
  <si>
    <t>Antal ord</t>
  </si>
  <si>
    <t>FEP ID</t>
  </si>
  <si>
    <t>Expert(s)</t>
  </si>
  <si>
    <t>Handling in the assessment</t>
  </si>
  <si>
    <t>References</t>
  </si>
  <si>
    <t>Section number</t>
  </si>
  <si>
    <t>Main report</t>
  </si>
  <si>
    <t>Supporting report</t>
  </si>
  <si>
    <t>NEA FEPs mapped to this SR-Site FEP</t>
  </si>
  <si>
    <t>NEA Project FEP ID</t>
  </si>
  <si>
    <t>NEA Project FEP Name</t>
  </si>
  <si>
    <t xml:space="preserve">   Withstand instantaneous shear</t>
  </si>
  <si>
    <t xml:space="preserve">   Compressive strength at failure &lt; 4 MPa</t>
  </si>
  <si>
    <t xml:space="preserve">   Swelling pressure &gt; 1 Mpa</t>
  </si>
  <si>
    <t>Considered</t>
  </si>
  <si>
    <t>Neglected</t>
  </si>
  <si>
    <t>Reasoning - if neglected</t>
  </si>
  <si>
    <t>Reasoning</t>
  </si>
  <si>
    <t>Text</t>
  </si>
  <si>
    <t>2</t>
  </si>
  <si>
    <t>INTERNAL PROCESS</t>
  </si>
  <si>
    <t>Internal process</t>
  </si>
  <si>
    <t>F</t>
  </si>
  <si>
    <t>Radioactive decay</t>
  </si>
  <si>
    <t>Heat transport</t>
  </si>
  <si>
    <t>System variable</t>
  </si>
  <si>
    <t>Included in description of repository evolution.</t>
  </si>
  <si>
    <t>Gas composition</t>
  </si>
  <si>
    <t>Process number</t>
  </si>
  <si>
    <t>Mappning</t>
  </si>
  <si>
    <t>Process name</t>
  </si>
  <si>
    <t>Namn i Template - Inf table</t>
  </si>
  <si>
    <t>Namn i FEP-databasen</t>
  </si>
  <si>
    <t>System component</t>
  </si>
  <si>
    <t>Variable influence on process</t>
  </si>
  <si>
    <t>Inner adj syst comp 01</t>
  </si>
  <si>
    <t>Influence present?</t>
  </si>
  <si>
    <t>&lt;-&gt;</t>
  </si>
  <si>
    <t>Rel infl var N</t>
  </si>
  <si>
    <t>Outer adj syst comp 01</t>
  </si>
  <si>
    <t>Comment rel infl var N</t>
  </si>
  <si>
    <t>Inner adj syst comp 02</t>
  </si>
  <si>
    <t>How</t>
  </si>
  <si>
    <t>Judg infl var N</t>
  </si>
  <si>
    <t>Outer adj syst comp 02</t>
  </si>
  <si>
    <t>Rationale</t>
  </si>
  <si>
    <t>Motiv infl var N</t>
  </si>
  <si>
    <t xml:space="preserve">Process influence on variable </t>
  </si>
  <si>
    <t>Rel affect var N</t>
  </si>
  <si>
    <t>Comment rel aff var 01</t>
  </si>
  <si>
    <t>Comment rel aff var N</t>
  </si>
  <si>
    <t>Comment rel aff var 02</t>
  </si>
  <si>
    <t>Judg affect var N</t>
  </si>
  <si>
    <t>Comment rel aff var 03</t>
  </si>
  <si>
    <t>But indirectly through temperature.</t>
  </si>
  <si>
    <t>Motiv affect var N</t>
  </si>
  <si>
    <t>Comment rel aff var 04</t>
  </si>
  <si>
    <t>Comment rel aff var 05</t>
  </si>
  <si>
    <t>Comment rel aff var 06</t>
  </si>
  <si>
    <t>Comment rel aff var 07</t>
  </si>
  <si>
    <t>Comment rel aff var 08</t>
  </si>
  <si>
    <t>Comment rel aff var 09</t>
  </si>
  <si>
    <t>Comment rel infl var 01</t>
  </si>
  <si>
    <t>Comment rel infl var 02</t>
  </si>
  <si>
    <t>Comment rel infl var 03</t>
  </si>
  <si>
    <t>Comment rel infl var 04</t>
  </si>
  <si>
    <t>Comment rel infl var 05</t>
  </si>
  <si>
    <t>Comment rel infl var 06</t>
  </si>
  <si>
    <t>Comment rel infl var 07</t>
  </si>
  <si>
    <t>Comment rel infl var 08</t>
  </si>
  <si>
    <t>Comment rel infl var 09</t>
  </si>
  <si>
    <t>Judg affect var 01</t>
  </si>
  <si>
    <t>Handled</t>
  </si>
  <si>
    <t>Judg affect var 02</t>
  </si>
  <si>
    <t>Judg affect var 03</t>
  </si>
  <si>
    <t>Judg affect var 04</t>
  </si>
  <si>
    <t>Judg affect var 05</t>
  </si>
  <si>
    <t>Judg affect var 06</t>
  </si>
  <si>
    <t>Judg affect var 07</t>
  </si>
  <si>
    <t>Judg affect var 08</t>
  </si>
  <si>
    <t>Judg affect var 09</t>
  </si>
  <si>
    <t>Judg infl var 01</t>
  </si>
  <si>
    <t>Judg infl var 02</t>
  </si>
  <si>
    <t>Judg infl var 03</t>
  </si>
  <si>
    <t>Judg infl var 04</t>
  </si>
  <si>
    <t>Judg infl var 05</t>
  </si>
  <si>
    <t>Judg infl var 06</t>
  </si>
  <si>
    <t>Judg infl var 07</t>
  </si>
  <si>
    <t>Judg infl var 08</t>
  </si>
  <si>
    <t>Judg infl var 09</t>
  </si>
  <si>
    <t>Motiv affect var 01</t>
  </si>
  <si>
    <t>Motiv affect var 02</t>
  </si>
  <si>
    <t>Motiv affect var 03</t>
  </si>
  <si>
    <t>Motiv affect var 04</t>
  </si>
  <si>
    <t>Motiv affect var 05</t>
  </si>
  <si>
    <t>Motiv affect var 06</t>
  </si>
  <si>
    <t>Motiv affect var 07</t>
  </si>
  <si>
    <t>Motiv affect var 08</t>
  </si>
  <si>
    <t>Motiv affect var 09</t>
  </si>
  <si>
    <t>Motiv infl var 01</t>
  </si>
  <si>
    <t>Motiv infl var 02</t>
  </si>
  <si>
    <t>Motiv infl var 03</t>
  </si>
  <si>
    <t>Motiv infl var 04</t>
  </si>
  <si>
    <t>Motiv infl var 05</t>
  </si>
  <si>
    <t>Motiv infl var 06</t>
  </si>
  <si>
    <t>Motiv infl var 07</t>
  </si>
  <si>
    <t>Motiv infl var 08</t>
  </si>
  <si>
    <t>Motiv infl var 09</t>
  </si>
  <si>
    <t>Rel affect var 01</t>
  </si>
  <si>
    <t>Yes</t>
  </si>
  <si>
    <t>No</t>
  </si>
  <si>
    <t>Rel affect var 02</t>
  </si>
  <si>
    <t>Rel affect var 03</t>
  </si>
  <si>
    <t>Rel affect var 04</t>
  </si>
  <si>
    <t>Rel affect var 05</t>
  </si>
  <si>
    <t>Rel affect var 06</t>
  </si>
  <si>
    <t>Rel affect var 07</t>
  </si>
  <si>
    <t>Rel affect var 08</t>
  </si>
  <si>
    <t>Rel affect var 09</t>
  </si>
  <si>
    <t>Rel infl var 01</t>
  </si>
  <si>
    <t>Rel infl var 02</t>
  </si>
  <si>
    <t>Rel infl var 03</t>
  </si>
  <si>
    <t>Rel infl var 04</t>
  </si>
  <si>
    <t>Rel infl var 05</t>
  </si>
  <si>
    <t>Rel infl var 06</t>
  </si>
  <si>
    <t>Rel infl var 07</t>
  </si>
  <si>
    <t>Rel infl var 08</t>
  </si>
  <si>
    <t>Rel infl var 09</t>
  </si>
  <si>
    <t>Adjecent system components</t>
  </si>
  <si>
    <t>Handling of influence</t>
  </si>
  <si>
    <t>Variable</t>
  </si>
  <si>
    <t>Yes/No</t>
  </si>
  <si>
    <t xml:space="preserve">The main category "INTERNAL PROCESS" includes FEPs decribing the processes within the system components: "FUEL/CAVITY IN CANISTER", "CAST IRON INSERT AND COPPER CANISTER", "BUFFER", "BOTTOM PLATE IN DEPOSITION HOLES", "BACKFILL IN TUNNELS", "TUNNEL PLUGS", "CENTRAL AREA", "TOP SEAL", "BOREHOLE SEALS" and "GEOSPHERE". All processes included in the SR-Site process reports are represented by a FEP record. Within a system component, each process is influenced by one or several of the variables describing the state of the component, and the process, in turn, influences one or several of the variables. </t>
  </si>
  <si>
    <t>The main category "SYSTEM VARIABLE" includes FEPs that represent the variables needed to describe the evolution of the state of the engineered barrier system components and the geosphere over time. They are thus essentially tables with definitions. The identification of variables has been made by the experts responsible for the documentation of the processes relevant to long-term safety. The sets of variables were established in conjunction with the documentation of the processes, since it had to be ensured that the variable sets were suited to describing all conceivable alterations of the barrier properties as a result of the long-term processes. The system variable FEPs are either related to the reference initial state of the system components or to the evolution in states as a result of on-going processes. The system variable FEPs are divided into the same system components as is used for internal process FEPs: "FUEL/CAVITY IN CANISTER", "CAST IRON INSERT AND COPPER CANISTER", "BUFFER", "BOTTOM PLATE IN DEPOSITION HOLES", "BACKFILL IN TUNNELS", "TUNNEL PLUGS", "CENTRAL AREA", "TOP SEAL", "BOREHOLE SEALS" and "GEOSPHERE".</t>
  </si>
  <si>
    <t>Description in SR-Site</t>
  </si>
  <si>
    <t>Description in SR-PSU</t>
  </si>
  <si>
    <t>Description in SE-SFL</t>
  </si>
  <si>
    <t>Handling in SR-Site</t>
  </si>
  <si>
    <t>Handling in SR-PSU</t>
  </si>
  <si>
    <t>Handling in SE-SFL</t>
  </si>
  <si>
    <t>Samma som i PSU</t>
  </si>
  <si>
    <t>E SFL-14</t>
  </si>
  <si>
    <t>Different thermal expansion and contraction of the near-field barriers</t>
  </si>
  <si>
    <t>E SFL-46</t>
  </si>
  <si>
    <t>Temperature of the near-field</t>
  </si>
  <si>
    <t>Chemical gradients</t>
  </si>
  <si>
    <t>E SFL-38</t>
  </si>
  <si>
    <t>Redox fronts</t>
  </si>
  <si>
    <t>J 3.1.11</t>
  </si>
  <si>
    <t>Redox front</t>
  </si>
  <si>
    <t>S 074</t>
  </si>
  <si>
    <t>Same as i SR-PSU</t>
  </si>
  <si>
    <t>A 1.52</t>
  </si>
  <si>
    <t>Long-term transients</t>
  </si>
  <si>
    <t>J 1.1.02</t>
  </si>
  <si>
    <t>Radioactive decay; heat</t>
  </si>
  <si>
    <t>W 2.013</t>
  </si>
  <si>
    <t>Heat from radioactive decay</t>
  </si>
  <si>
    <t>Same as in SR-PSU</t>
  </si>
  <si>
    <t>A 1.35</t>
  </si>
  <si>
    <t>Formation of gases</t>
  </si>
  <si>
    <t>Diffusion</t>
  </si>
  <si>
    <t>Saturation</t>
  </si>
  <si>
    <t>No corresponding FEP</t>
  </si>
  <si>
    <t>FEP</t>
  </si>
  <si>
    <t>Main references</t>
  </si>
  <si>
    <t>E1</t>
  </si>
  <si>
    <t>Type</t>
  </si>
  <si>
    <t>Inner 1</t>
  </si>
  <si>
    <t>Inner 2</t>
  </si>
  <si>
    <t>Outer 2</t>
  </si>
  <si>
    <t>Outer 1</t>
  </si>
  <si>
    <t>To inner 1</t>
  </si>
  <si>
    <t>To outer 1</t>
  </si>
  <si>
    <t>To inner 2</t>
  </si>
  <si>
    <t>To outer 2</t>
  </si>
  <si>
    <t>From inner 1</t>
  </si>
  <si>
    <t>From inner 2</t>
  </si>
  <si>
    <t>From outer 1</t>
  </si>
  <si>
    <t>From outer 2</t>
  </si>
  <si>
    <t>Interactions over system component boundaries</t>
  </si>
  <si>
    <t>Direct influences</t>
  </si>
  <si>
    <t>E2</t>
  </si>
  <si>
    <t>E3</t>
  </si>
  <si>
    <t>P</t>
  </si>
  <si>
    <t>Data from SR-Site FEP catalogue</t>
  </si>
  <si>
    <t>2.10</t>
  </si>
  <si>
    <t>Ge</t>
  </si>
  <si>
    <t>Geosphere</t>
  </si>
  <si>
    <t>2.10.1</t>
  </si>
  <si>
    <t>Ge01</t>
  </si>
  <si>
    <t>2.10.2</t>
  </si>
  <si>
    <t>Ge02</t>
  </si>
  <si>
    <t>Freezing</t>
  </si>
  <si>
    <t>2.10.3</t>
  </si>
  <si>
    <t>Ge03</t>
  </si>
  <si>
    <t>Groundwater flow</t>
  </si>
  <si>
    <t>2.10.4</t>
  </si>
  <si>
    <t>Ge04</t>
  </si>
  <si>
    <t>Gas flow/dissolution</t>
  </si>
  <si>
    <t>2.10.5</t>
  </si>
  <si>
    <t>Ge05</t>
  </si>
  <si>
    <t>2.10.6</t>
  </si>
  <si>
    <t>Ge06</t>
  </si>
  <si>
    <t>2.10.7</t>
  </si>
  <si>
    <t>Ge07</t>
  </si>
  <si>
    <t>Fracturing</t>
  </si>
  <si>
    <t>2.10.8</t>
  </si>
  <si>
    <t>Ge08</t>
  </si>
  <si>
    <t>Creep</t>
  </si>
  <si>
    <t>2.10.9</t>
  </si>
  <si>
    <t>Ge09</t>
  </si>
  <si>
    <t>Surface weathering and erosion</t>
  </si>
  <si>
    <t>2.10.10</t>
  </si>
  <si>
    <t>Ge10</t>
  </si>
  <si>
    <t>Erosion/sedimentation in fractures</t>
  </si>
  <si>
    <t>2.10.11</t>
  </si>
  <si>
    <t>Ge11</t>
  </si>
  <si>
    <t>Advective transport/mixing of dissolved species</t>
  </si>
  <si>
    <t>2.10.12</t>
  </si>
  <si>
    <t>Ge12</t>
  </si>
  <si>
    <t>2.10.13</t>
  </si>
  <si>
    <t>Ge13</t>
  </si>
  <si>
    <t xml:space="preserve">Speciation and sorption </t>
  </si>
  <si>
    <t>2.10.14</t>
  </si>
  <si>
    <t>Ge14</t>
  </si>
  <si>
    <t>Reactions groundwater/rock matrix</t>
  </si>
  <si>
    <t>2.10.15</t>
  </si>
  <si>
    <t>Ge15</t>
  </si>
  <si>
    <t>Dissolution/precipitation of fracture-filling minerals</t>
  </si>
  <si>
    <t>2.10.16</t>
  </si>
  <si>
    <t>Ge16</t>
  </si>
  <si>
    <t>Microbial processes</t>
  </si>
  <si>
    <t>2.10.17</t>
  </si>
  <si>
    <t>Ge17</t>
  </si>
  <si>
    <t>Degradation of grout</t>
  </si>
  <si>
    <t>2.10.18</t>
  </si>
  <si>
    <t>Ge18</t>
  </si>
  <si>
    <t>Colloidal processes</t>
  </si>
  <si>
    <t>2.10.19</t>
  </si>
  <si>
    <t>Ge19</t>
  </si>
  <si>
    <t>Formation/dissolution/reaction of gaseous species</t>
  </si>
  <si>
    <t>2.10.20</t>
  </si>
  <si>
    <t>Ge20</t>
  </si>
  <si>
    <t>Methane hydrate formation</t>
  </si>
  <si>
    <t>2.10.21</t>
  </si>
  <si>
    <t>Ge21</t>
  </si>
  <si>
    <t>Salt exclusion</t>
  </si>
  <si>
    <t>2.10.22</t>
  </si>
  <si>
    <t>Ge22</t>
  </si>
  <si>
    <t>Radiation effects (rock and grout)</t>
  </si>
  <si>
    <t>2.10.23</t>
  </si>
  <si>
    <t>Ge23</t>
  </si>
  <si>
    <t>Earth currents</t>
  </si>
  <si>
    <t>2.10.24</t>
  </si>
  <si>
    <t>Ge24</t>
  </si>
  <si>
    <t>Transport of radionuclides in the water phase</t>
  </si>
  <si>
    <t>2.10.25</t>
  </si>
  <si>
    <t>Ge25</t>
  </si>
  <si>
    <t>Transport of radionuclides in the gas phase</t>
  </si>
  <si>
    <t>3.10</t>
  </si>
  <si>
    <t>VarGe</t>
  </si>
  <si>
    <t>3.10.1</t>
  </si>
  <si>
    <t>VarGe01</t>
  </si>
  <si>
    <t>Temperature in bedrock</t>
  </si>
  <si>
    <t>3.10.2</t>
  </si>
  <si>
    <t>VarGe02</t>
  </si>
  <si>
    <t>3.10.3</t>
  </si>
  <si>
    <t>VarGe03</t>
  </si>
  <si>
    <t>Groundwater pressure</t>
  </si>
  <si>
    <t>3.10.4</t>
  </si>
  <si>
    <t>VarGe04</t>
  </si>
  <si>
    <t>Gas phase flow</t>
  </si>
  <si>
    <t>3.10.5</t>
  </si>
  <si>
    <t>VarGe05</t>
  </si>
  <si>
    <t>Repository geometry</t>
  </si>
  <si>
    <t>3.10.6</t>
  </si>
  <si>
    <t>VarGe06</t>
  </si>
  <si>
    <t>Fracture geometry</t>
  </si>
  <si>
    <t>3.10.7</t>
  </si>
  <si>
    <t>VarGe07</t>
  </si>
  <si>
    <t>Rock stresses</t>
  </si>
  <si>
    <t>3.10.8</t>
  </si>
  <si>
    <t>VarGe08</t>
  </si>
  <si>
    <t>Matrix minerals</t>
  </si>
  <si>
    <t>3.10.9</t>
  </si>
  <si>
    <t>VarGe09</t>
  </si>
  <si>
    <t>Fracture minerals</t>
  </si>
  <si>
    <t>3.10.10</t>
  </si>
  <si>
    <t>VarGe10</t>
  </si>
  <si>
    <t>Groundwater composition</t>
  </si>
  <si>
    <t>3.10.11</t>
  </si>
  <si>
    <t>VarGe11</t>
  </si>
  <si>
    <t>3.10.12</t>
  </si>
  <si>
    <t>VarGe12</t>
  </si>
  <si>
    <t>Structural and stray materials</t>
  </si>
  <si>
    <t>3.10.13</t>
  </si>
  <si>
    <t>VarGe13</t>
  </si>
  <si>
    <t>Temperature in the bedrock as a function of time and space.</t>
  </si>
  <si>
    <t>Site-specific initial temperature in bedrock. Included in description of repository evolution.</t>
  </si>
  <si>
    <t>E GEN-01</t>
  </si>
  <si>
    <t>Alteration and weathering along flow paths</t>
  </si>
  <si>
    <t>E GEN-36</t>
  </si>
  <si>
    <t>Stress field</t>
  </si>
  <si>
    <t>E GEN-38</t>
  </si>
  <si>
    <t>Temperature of the far-field</t>
  </si>
  <si>
    <t>K 5.13</t>
  </si>
  <si>
    <t>Geothermal regime</t>
  </si>
  <si>
    <t>K 6.13</t>
  </si>
  <si>
    <t>M 1.5.09</t>
  </si>
  <si>
    <t>Natural thermal effects</t>
  </si>
  <si>
    <t>S 001</t>
  </si>
  <si>
    <t>Alteration/weathering of flow paths</t>
  </si>
  <si>
    <t>S 091</t>
  </si>
  <si>
    <t>Temperature, far-field</t>
  </si>
  <si>
    <t>S 092</t>
  </si>
  <si>
    <t>Temperature, near-field rock</t>
  </si>
  <si>
    <t>Groundwater flow as a function of time and space in the geosphere's fracture system.</t>
  </si>
  <si>
    <t>Site-specific hydraulic properties and groundwater flow. Included in description of repository evolution.</t>
  </si>
  <si>
    <t>W 1.034</t>
  </si>
  <si>
    <t>Saline intrusion</t>
  </si>
  <si>
    <t>W 3.035</t>
  </si>
  <si>
    <t>Borehole-induced mineralization</t>
  </si>
  <si>
    <t>W 3.036</t>
  </si>
  <si>
    <t>Borehole-induced geochemical changes</t>
  </si>
  <si>
    <t>Groundwater pressure as a function of time and space in the geosphere's fracture system.</t>
  </si>
  <si>
    <t>Gas phase flow as a function of time and space in the geosphere's fracture system.</t>
  </si>
  <si>
    <t>A 1.89</t>
  </si>
  <si>
    <t>Vault geometry</t>
  </si>
  <si>
    <t>K 4.16</t>
  </si>
  <si>
    <t>Access tunnels and shafts</t>
  </si>
  <si>
    <t>M 2.1.01</t>
  </si>
  <si>
    <t>Undetected past intrusions</t>
  </si>
  <si>
    <t>W 2.038</t>
  </si>
  <si>
    <t>Investigation boreholes</t>
  </si>
  <si>
    <t>W 3.031</t>
  </si>
  <si>
    <t>Natural borehole fluid flow</t>
  </si>
  <si>
    <t>W 3.033</t>
  </si>
  <si>
    <t>Flow through undetected boreholes</t>
  </si>
  <si>
    <t>Geometric description of deposition holes, tunnels, ramps, boreholes etc; i.e. of all excavated volumes.</t>
  </si>
  <si>
    <t>Geometric description of caverns, silo, tunnels, ramps, boreholes etc; i.e. of all excavated volumes.</t>
  </si>
  <si>
    <t>Site-specific, preliminary repository layout.</t>
  </si>
  <si>
    <t>A 2.01</t>
  </si>
  <si>
    <t>Blasting and vibration</t>
  </si>
  <si>
    <t>A 2.13</t>
  </si>
  <si>
    <t>Damaged zone</t>
  </si>
  <si>
    <t>A 2.35</t>
  </si>
  <si>
    <t>Hydraulic properties - evolution</t>
  </si>
  <si>
    <t>A 2.54</t>
  </si>
  <si>
    <t>Rock properties</t>
  </si>
  <si>
    <t>A 2.55</t>
  </si>
  <si>
    <t>Rock properties - undetected features</t>
  </si>
  <si>
    <t>E GEN-14</t>
  </si>
  <si>
    <t>Enhanced rock fracturing</t>
  </si>
  <si>
    <t>E GEN-15</t>
  </si>
  <si>
    <t>Excavation effects on the near field rock</t>
  </si>
  <si>
    <t>H 1.5.2</t>
  </si>
  <si>
    <t>Disturbed zone (hydromechanical) effects</t>
  </si>
  <si>
    <t>H 2.2.2</t>
  </si>
  <si>
    <t>Rock property changes</t>
  </si>
  <si>
    <t>H 2.3.6</t>
  </si>
  <si>
    <t>Far-field transport:  Changes in sorptive surfaces</t>
  </si>
  <si>
    <t>J 3.2.06</t>
  </si>
  <si>
    <t>Diffusion - surface diffusion</t>
  </si>
  <si>
    <t>J 4.1.05</t>
  </si>
  <si>
    <t>Matrix diffusion</t>
  </si>
  <si>
    <t>J 4.2.02.1</t>
  </si>
  <si>
    <t>Excavation/backfilling effects on nearby rock</t>
  </si>
  <si>
    <t>J 4.2.07</t>
  </si>
  <si>
    <t>Thermo-hydro-mechanical effects</t>
  </si>
  <si>
    <t>J 6.01</t>
  </si>
  <si>
    <t>Undetected fracture zones</t>
  </si>
  <si>
    <t>K 4.01</t>
  </si>
  <si>
    <t>Excavation-disturbed zone (EDZ)</t>
  </si>
  <si>
    <t>K 5.06</t>
  </si>
  <si>
    <t>K 6.06</t>
  </si>
  <si>
    <t>M 1.2.11</t>
  </si>
  <si>
    <t>Rock heterogeneity</t>
  </si>
  <si>
    <t>M 1.2.12</t>
  </si>
  <si>
    <t>Undetected features</t>
  </si>
  <si>
    <t>M 3.1.03</t>
  </si>
  <si>
    <t>Host rock fracture aperture changes</t>
  </si>
  <si>
    <t>S 004</t>
  </si>
  <si>
    <t>Cave in</t>
  </si>
  <si>
    <t>S 023</t>
  </si>
  <si>
    <t>S 030</t>
  </si>
  <si>
    <t>S 032</t>
  </si>
  <si>
    <t>Excavation effects on nearby rock</t>
  </si>
  <si>
    <t>S 054</t>
  </si>
  <si>
    <t>S 064</t>
  </si>
  <si>
    <t>Properties of far-field rock</t>
  </si>
  <si>
    <t>S 065</t>
  </si>
  <si>
    <t>Properties of near-field rock</t>
  </si>
  <si>
    <t>S 086</t>
  </si>
  <si>
    <t>W 1.009</t>
  </si>
  <si>
    <t>Changes in fracture properties</t>
  </si>
  <si>
    <t>W 1.022</t>
  </si>
  <si>
    <t>Fracture infills</t>
  </si>
  <si>
    <t>W 2.018</t>
  </si>
  <si>
    <t>Disturbed rock zone</t>
  </si>
  <si>
    <t>W 2.019</t>
  </si>
  <si>
    <t>Excavation-induced changes in stress</t>
  </si>
  <si>
    <t>W 2.059</t>
  </si>
  <si>
    <t>Precipitation</t>
  </si>
  <si>
    <t>W 2.091</t>
  </si>
  <si>
    <t>W 2.092</t>
  </si>
  <si>
    <t>All cavities, from fracture zones to micropores in the matrix. Also included here is the excavation-disturbed zone (EDZ) and any other geometric changes in the fracture structure induced by construction.</t>
  </si>
  <si>
    <t>Geometric description of all cavities, from fracture zones to micropores in the rock matrix.</t>
  </si>
  <si>
    <t>Rock stresses as a function of time and space.</t>
  </si>
  <si>
    <t>E GEN-05</t>
  </si>
  <si>
    <t>Creeping of the rock mass</t>
  </si>
  <si>
    <t>E GEN-21</t>
  </si>
  <si>
    <t>Glaciation</t>
  </si>
  <si>
    <t>M 3.1.01</t>
  </si>
  <si>
    <t>Differential elastic response</t>
  </si>
  <si>
    <t>M 3.3.02</t>
  </si>
  <si>
    <t>Changes in in-situ stress field</t>
  </si>
  <si>
    <t>K 5.07</t>
  </si>
  <si>
    <t>Mineralogy</t>
  </si>
  <si>
    <t>K 6.07</t>
  </si>
  <si>
    <t>S 048</t>
  </si>
  <si>
    <t>Groundwater chemistry</t>
  </si>
  <si>
    <t>Chemical composition of the rock matrix as a function of (time and) space, i.e. a description of the various minerals that occur and their extent.</t>
  </si>
  <si>
    <t>Chemical composition of the fracture minerals as a function of time and space, i.e. a description of the various fracture-filling minerals that occur. Also the amount and composition of these fracture-filling minerals.</t>
  </si>
  <si>
    <t>H 2.3.7</t>
  </si>
  <si>
    <t>Far-field transport:  Changes in groundwater chemistry and flow direction</t>
  </si>
  <si>
    <t>K 5.08</t>
  </si>
  <si>
    <t>K 5.19</t>
  </si>
  <si>
    <t>Influx of oxidising water</t>
  </si>
  <si>
    <t>K 6.08</t>
  </si>
  <si>
    <t>K 6.19</t>
  </si>
  <si>
    <t>K 7.08</t>
  </si>
  <si>
    <t>S 103</t>
  </si>
  <si>
    <t>Water chemistry in near-field rock</t>
  </si>
  <si>
    <t>Chemical composition of the groundwater as a function of time and space, i.e. concentrations of relevant components in the groundwater. This variable also includes quantities such as Eh and pH, as well as any radionuclides and dissolved gases.</t>
  </si>
  <si>
    <t>Chemical composition of the groundwater as a function of time and space, i.e. redox, pH, ionic strength, concentration of dissolved species, type and amount of colloid particles, amount and composition of dissolved gas, radionuclides, density, viscosity.</t>
  </si>
  <si>
    <t>A 2.53</t>
  </si>
  <si>
    <t>Recharge groundwater</t>
  </si>
  <si>
    <t>E GEN-06</t>
  </si>
  <si>
    <t>Groundwater salinity changes</t>
  </si>
  <si>
    <t>E GEN-18</t>
  </si>
  <si>
    <t>Gas flow in the far-field</t>
  </si>
  <si>
    <t>E GEN-22</t>
  </si>
  <si>
    <t>Far-field groundwater chemistry</t>
  </si>
  <si>
    <t>E GEN-37</t>
  </si>
  <si>
    <t>Surface water chemistry</t>
  </si>
  <si>
    <t>E SFL-17</t>
  </si>
  <si>
    <t>Erosion of the buffer and backfill</t>
  </si>
  <si>
    <t>E SFL-55</t>
  </si>
  <si>
    <t>Evolving water chemistry in the near-field rock</t>
  </si>
  <si>
    <t>H 2.1.9</t>
  </si>
  <si>
    <t>Effects of natural gases.</t>
  </si>
  <si>
    <t>H 2.3.13</t>
  </si>
  <si>
    <t>Far-field transport:  Biogeochemical changes</t>
  </si>
  <si>
    <t>I 040</t>
  </si>
  <si>
    <t xml:space="preserve">Farfield chemical interactions </t>
  </si>
  <si>
    <t>I 061</t>
  </si>
  <si>
    <t xml:space="preserve">Concrete (influence on vault chemistry) </t>
  </si>
  <si>
    <t>J 3.1.07</t>
  </si>
  <si>
    <t>Reactions with cement pore water</t>
  </si>
  <si>
    <t>J 4.1.01</t>
  </si>
  <si>
    <t>Oxidizing conditions</t>
  </si>
  <si>
    <t>J 4.1.02</t>
  </si>
  <si>
    <t>pH-deviations</t>
  </si>
  <si>
    <t>J 4.1.09</t>
  </si>
  <si>
    <t>Complexing agents</t>
  </si>
  <si>
    <t>K 4.06</t>
  </si>
  <si>
    <t>K 5.11</t>
  </si>
  <si>
    <t>Intrusion of saline groundwater</t>
  </si>
  <si>
    <t>K 5.24</t>
  </si>
  <si>
    <t>Geogas</t>
  </si>
  <si>
    <t>K 6.11</t>
  </si>
  <si>
    <t>K 6.24</t>
  </si>
  <si>
    <t>M 1.5.08</t>
  </si>
  <si>
    <t>Effects at saline-freshwater interface</t>
  </si>
  <si>
    <t>S 018</t>
  </si>
  <si>
    <t>Deep saline water intrusion</t>
  </si>
  <si>
    <t>W 1.035</t>
  </si>
  <si>
    <t>Freshwater intrusion</t>
  </si>
  <si>
    <t>W 1.036</t>
  </si>
  <si>
    <t>Changes in groundwater Eh</t>
  </si>
  <si>
    <t>W 1.037</t>
  </si>
  <si>
    <t>Changes in groundwater pH</t>
  </si>
  <si>
    <t>W 1.038</t>
  </si>
  <si>
    <t>Effects of dissolution</t>
  </si>
  <si>
    <t>W 2.074</t>
  </si>
  <si>
    <t>Chemical degradation of seals</t>
  </si>
  <si>
    <t>W 2.097</t>
  </si>
  <si>
    <t>M 1.2.13</t>
  </si>
  <si>
    <t>Natural gas intrusion</t>
  </si>
  <si>
    <t>Chemical composition of gases, including any radionuclides and naturally occurring gases, in geosphere cavities.</t>
  </si>
  <si>
    <t>Chemical composition of gases in geosphere cavities including any radionuclides located in fractures in the rock and left there at repository closure.</t>
  </si>
  <si>
    <t>A 1.15</t>
  </si>
  <si>
    <t>Concrete</t>
  </si>
  <si>
    <t>K 4.17</t>
  </si>
  <si>
    <t>Shaft and tunnel seals</t>
  </si>
  <si>
    <t>K S1.2</t>
  </si>
  <si>
    <t>Waste Emplacement and Repository</t>
  </si>
  <si>
    <t>Chemical composition and quantities of grouts and other structural and stray materials injected/located in fractures in the rock and left there at repository closure.</t>
  </si>
  <si>
    <t>Chemical composition and quantities of grouts and other structural and stray materials injected.</t>
  </si>
  <si>
    <t>A 2.15</t>
  </si>
  <si>
    <t>Dewatering</t>
  </si>
  <si>
    <t>E GEN-32</t>
  </si>
  <si>
    <t>Hydraulic resaturation of the near-field rock</t>
  </si>
  <si>
    <t>H 1.5.1</t>
  </si>
  <si>
    <t>Desaturation (pumping) effects</t>
  </si>
  <si>
    <t>K 4.03</t>
  </si>
  <si>
    <t>Desaturation/resaturation of EDZ</t>
  </si>
  <si>
    <t>M 2.1.05</t>
  </si>
  <si>
    <t>Dewatering of host rock</t>
  </si>
  <si>
    <t>Degree of water saturation of the geosphere</t>
  </si>
  <si>
    <t>Degree of water saturation.</t>
  </si>
  <si>
    <t>Heat transport in the bedrock after canister deposition.</t>
  </si>
  <si>
    <t>Heat transport, that is transport of thermal energy between two points of differing temperature, can take place by conduction, convection (flow), and radiation. Heat can also be transmitted between different phases in conjunction with condensation and evaporation, as well in conjunction with freezing and melting. The issue of freezing and melting is not dealt with here but in Ge02. In principle heat can also be transported in conjunction with sublimation, but that is of little interest for the SFR repository. Evaporation and condensation is also of very limited interest in the fully saturated geosphere, although it may be of interests for other parts of the repository system. Chemical reactions also consume or produce thermal energy. However, in the geosphere the rate and/or magnitude of such reactions are generally too small to affect the bedrock thermal state. Decay in the Earth’s crust and interior affects the large scale thermal state of the geosphere, but decay in the (local) host rock should be insignificant for the rock temperature. For determining the temperature evolution in the bedrock, heat transport in the geosphere can more or less be equated with heat transport in the rock matrix by conduction. In principle, heat is also transported by groundwater flowing in fractures, and to an insignificant amount by gas flows. In flowing water, convection is the main heat transport mechanism. However, crystalline rock generally has a low permeability, which means that for the bulk of the rock volume, heat transport by convection is dwarfed by conduction in the rock mass.</t>
  </si>
  <si>
    <t>The heat flux from the deep geosphere is represented explicitly in modelling of permafrost development at Forsmark.</t>
  </si>
  <si>
    <r>
      <rPr>
        <b/>
        <sz val="11"/>
        <color theme="1"/>
        <rFont val="Calibri"/>
        <family val="2"/>
        <scheme val="minor"/>
      </rPr>
      <t>Excavation/operation</t>
    </r>
    <r>
      <rPr>
        <sz val="11"/>
        <color theme="1"/>
        <rFont val="Calibri"/>
        <family val="2"/>
        <scheme val="minor"/>
      </rPr>
      <t>: Neglected since sensitivity studies show that it takes very specific excavation/deposition sequences for heat generation to influence.</t>
    </r>
  </si>
  <si>
    <r>
      <rPr>
        <b/>
        <sz val="11"/>
        <color theme="1"/>
        <rFont val="Calibri"/>
        <family val="2"/>
        <scheme val="minor"/>
      </rPr>
      <t xml:space="preserve">Temperate: </t>
    </r>
    <r>
      <rPr>
        <sz val="11"/>
        <color theme="1"/>
        <rFont val="Calibri"/>
        <family val="2"/>
        <scheme val="minor"/>
      </rPr>
      <t>Modelling of peak canister temperature, assesment of distribution of peak temperature among the canisters and temperature distribution in rock.</t>
    </r>
  </si>
  <si>
    <r>
      <rPr>
        <b/>
        <sz val="11"/>
        <color theme="1"/>
        <rFont val="Calibri"/>
        <family val="2"/>
        <scheme val="minor"/>
      </rPr>
      <t xml:space="preserve">Periglacial: </t>
    </r>
    <r>
      <rPr>
        <sz val="11"/>
        <color theme="1"/>
        <rFont val="Calibri"/>
        <family val="2"/>
        <scheme val="minor"/>
      </rPr>
      <t>Site-specific 2-D estimations of temperature distribution with depth.</t>
    </r>
  </si>
  <si>
    <r>
      <rPr>
        <b/>
        <sz val="11"/>
        <color theme="1"/>
        <rFont val="Calibri"/>
        <family val="2"/>
        <scheme val="minor"/>
      </rPr>
      <t xml:space="preserve">Glacial: </t>
    </r>
    <r>
      <rPr>
        <sz val="11"/>
        <color theme="1"/>
        <rFont val="Calibri"/>
        <family val="2"/>
        <scheme val="minor"/>
      </rPr>
      <t>Site-specific 1-D estimations of sub-glacial permafrost- and freezing depths.</t>
    </r>
  </si>
  <si>
    <r>
      <rPr>
        <b/>
        <sz val="11"/>
        <color theme="1"/>
        <rFont val="Calibri"/>
        <family val="2"/>
        <scheme val="minor"/>
      </rPr>
      <t xml:space="preserve">Earthquakes: </t>
    </r>
    <r>
      <rPr>
        <sz val="11"/>
        <color theme="1"/>
        <rFont val="Calibri"/>
        <family val="2"/>
        <scheme val="minor"/>
      </rPr>
      <t>Not relevant.</t>
    </r>
  </si>
  <si>
    <t>A 2.69</t>
  </si>
  <si>
    <t>Unsaturated rock</t>
  </si>
  <si>
    <t>Freezing of groundwater is an integral part of the physical processes occurring in the geosphere under cold climates and has a direct or indirect impact on its thermal, hydrochemical and mechanical behaviour.</t>
  </si>
  <si>
    <t>Permafrost is commonly defined as ground which temperature remains at or below 0°C for at least two years in a row, regardless if the ground is frozen or not at this temperature, whereas perennially frozen ground is defined as ground that keeps frozen for at least two consecutive years. Freezing of groundwater is an integral part of the physical processes occurring in the geosphere under cold climates and has a direct or indirect impact on its thermal, hydrochemical and mechanical behaviour. Since the thermal regime of the ground does not involve any heat sinks that can cool the ground temperature below 0° C, freezing of the soil and bedrock can only develop from the ground surface and downwards. Freezing of groundwater may results in that the ground becoming nearly impermeable, which in cases of widespread permafrost strongly reduces the regional groundwater flow and changes the overall groundwater circulation. If future cold climate conditions result in that an ice sheet reach the Forsmark site, as exemplified in the Weichselian glacial cycle climate case (SR-PSU Climate report, SKB TR-13-05), it is highly likely that periglacial climate conditions prevail prior to the glacial period. In line with this, it is expected that the SFR repository typically would be frozen at the time of ice sheet overriding. During the time period when the repository is covered by the ice sheet, permafrost is likely to diminish due to the insulation effect of the overlying ice mass, especially if the ice sheet is warm-based (SR-PSU Climate report, SKB TR-13-05). It is thus expected that the site in general would not have permafrost and frozen repository conditions at the time of deglaciation. Furthermore, if the site is covered by the Baltic sea after deglaciation, due to the isostatic response to ice sheet loading, permafrost would not be able to form at the repository location during the submerged period.</t>
  </si>
  <si>
    <t>Modelled with coupled climate and 2D permafrost model. Considered in radionuclide transport calculations.</t>
  </si>
  <si>
    <r>
      <t xml:space="preserve">Excavation/operation: </t>
    </r>
    <r>
      <rPr>
        <sz val="11"/>
        <color theme="1"/>
        <rFont val="Calibri"/>
        <family val="2"/>
        <scheme val="minor"/>
      </rPr>
      <t>Not relevant.</t>
    </r>
  </si>
  <si>
    <r>
      <rPr>
        <b/>
        <sz val="11"/>
        <color theme="1"/>
        <rFont val="Calibri"/>
        <family val="2"/>
        <scheme val="minor"/>
      </rPr>
      <t xml:space="preserve">Temperate: </t>
    </r>
    <r>
      <rPr>
        <sz val="11"/>
        <color theme="1"/>
        <rFont val="Calibri"/>
        <family val="2"/>
        <scheme val="minor"/>
      </rPr>
      <t>Not relevant.</t>
    </r>
  </si>
  <si>
    <r>
      <rPr>
        <b/>
        <sz val="11"/>
        <color theme="1"/>
        <rFont val="Calibri"/>
        <family val="2"/>
        <scheme val="minor"/>
      </rPr>
      <t xml:space="preserve">Periglacial: </t>
    </r>
    <r>
      <rPr>
        <sz val="11"/>
        <color theme="1"/>
        <rFont val="Calibri"/>
        <family val="2"/>
        <scheme val="minor"/>
      </rPr>
      <t>Site-specific 2-D estimations of permafrost- and freezing depths.</t>
    </r>
  </si>
  <si>
    <t>E GEN-26</t>
  </si>
  <si>
    <t>Permafrost</t>
  </si>
  <si>
    <t>H 1.5.5</t>
  </si>
  <si>
    <t>Transport of chemically-active substances into the near-field</t>
  </si>
  <si>
    <t>H 3.1.2</t>
  </si>
  <si>
    <t>Climate change:  Natural</t>
  </si>
  <si>
    <t>J 5.17</t>
  </si>
  <si>
    <t>K 10.13</t>
  </si>
  <si>
    <t>K 10.16</t>
  </si>
  <si>
    <t>Ice sheet effects (loading, melt water recharge)</t>
  </si>
  <si>
    <t>S 059</t>
  </si>
  <si>
    <t>A 1.12</t>
  </si>
  <si>
    <t>Climate change</t>
  </si>
  <si>
    <t>A 1.41</t>
  </si>
  <si>
    <t>Hydraulic head</t>
  </si>
  <si>
    <t>A 1.67</t>
  </si>
  <si>
    <t>A 1.68</t>
  </si>
  <si>
    <t>Reflooding</t>
  </si>
  <si>
    <t>A 2.04</t>
  </si>
  <si>
    <t>Borehole seal failure</t>
  </si>
  <si>
    <t>A 2.06</t>
  </si>
  <si>
    <t>Cavitation</t>
  </si>
  <si>
    <t>A 2.17</t>
  </si>
  <si>
    <t>Discharge zones</t>
  </si>
  <si>
    <t>A 2.22</t>
  </si>
  <si>
    <t>Erosion</t>
  </si>
  <si>
    <t>A 2.27</t>
  </si>
  <si>
    <t>Gases and gas transport</t>
  </si>
  <si>
    <t>A 2.28</t>
  </si>
  <si>
    <t>Geothermal gradient effects</t>
  </si>
  <si>
    <t>A 2.30</t>
  </si>
  <si>
    <t>A 2.38</t>
  </si>
  <si>
    <t>Isostatic rebound</t>
  </si>
  <si>
    <t>A 2.48</t>
  </si>
  <si>
    <t>Ozone layer</t>
  </si>
  <si>
    <t>A 2.57</t>
  </si>
  <si>
    <t>Salinity effects on flow</t>
  </si>
  <si>
    <t>A 2.59</t>
  </si>
  <si>
    <t>Sea level change</t>
  </si>
  <si>
    <t>A 2.60</t>
  </si>
  <si>
    <t>Shaft seal failure</t>
  </si>
  <si>
    <t>A 2.71</t>
  </si>
  <si>
    <t>Vault heating effects</t>
  </si>
  <si>
    <t>A 2.73</t>
  </si>
  <si>
    <t>Wells</t>
  </si>
  <si>
    <t>A 2.74</t>
  </si>
  <si>
    <t>Wells (high-demand)</t>
  </si>
  <si>
    <t>E GEN-12</t>
  </si>
  <si>
    <t>Earth tides</t>
  </si>
  <si>
    <t>E GEN-16</t>
  </si>
  <si>
    <t>External flow boundary conditions</t>
  </si>
  <si>
    <t>E GEN-23</t>
  </si>
  <si>
    <t>E GEN-29</t>
  </si>
  <si>
    <t>Erosion and weathering</t>
  </si>
  <si>
    <t>E GEN-33</t>
  </si>
  <si>
    <t>Sea level changes</t>
  </si>
  <si>
    <t>E GEN-35</t>
  </si>
  <si>
    <t>Fast transport pathways</t>
  </si>
  <si>
    <t>H 1.5.3</t>
  </si>
  <si>
    <t>Unsaturated flow due to gas production</t>
  </si>
  <si>
    <t>H 1.5.4</t>
  </si>
  <si>
    <t>Saturated groundwater flow</t>
  </si>
  <si>
    <t>H 1.6.2</t>
  </si>
  <si>
    <t>Thermal effects:  Hydrogeological changes</t>
  </si>
  <si>
    <t>H 2.1.6</t>
  </si>
  <si>
    <t>Seismicity</t>
  </si>
  <si>
    <t>H 2.2.1</t>
  </si>
  <si>
    <t>Changes in geometry and driving forces of the flow system</t>
  </si>
  <si>
    <t>H 2.3.11</t>
  </si>
  <si>
    <t>Far-field transport:  Gas induced groundwater transport</t>
  </si>
  <si>
    <t>H 2.4.1</t>
  </si>
  <si>
    <t>Generalised denudation</t>
  </si>
  <si>
    <t>H 2.4.2</t>
  </si>
  <si>
    <t>Localised denudation</t>
  </si>
  <si>
    <t>H 4.1.1</t>
  </si>
  <si>
    <t>Groundwater discharge to soils and surface waters</t>
  </si>
  <si>
    <t>H 5.1.1</t>
  </si>
  <si>
    <t>Loss of integrity of borehole seals</t>
  </si>
  <si>
    <t>H 5.1.2</t>
  </si>
  <si>
    <t>Loss of integrity of shaft or access tunnel seals</t>
  </si>
  <si>
    <t>I 022</t>
  </si>
  <si>
    <t xml:space="preserve">Explosions/bombs/blasting/collision/impacts/vibration </t>
  </si>
  <si>
    <t>I 049</t>
  </si>
  <si>
    <t>I 143</t>
  </si>
  <si>
    <t xml:space="preserve">Groundwater (redirection of) </t>
  </si>
  <si>
    <t>I 266</t>
  </si>
  <si>
    <t>Sea level (rising)</t>
  </si>
  <si>
    <t>J 4.2.03</t>
  </si>
  <si>
    <t>Extreme channel flow of oxidants and nuclides</t>
  </si>
  <si>
    <t>J 4.2.04</t>
  </si>
  <si>
    <t>Thermal buoyancy</t>
  </si>
  <si>
    <t>J 4.2.06</t>
  </si>
  <si>
    <t>Faulting</t>
  </si>
  <si>
    <t>J 5.01</t>
  </si>
  <si>
    <t>Saline (or fresh) groundwater intrusion</t>
  </si>
  <si>
    <t>J 5.14</t>
  </si>
  <si>
    <t>Resaturation</t>
  </si>
  <si>
    <t>J 5.16</t>
  </si>
  <si>
    <t>Uplift and subsidence</t>
  </si>
  <si>
    <t>J 5.27</t>
  </si>
  <si>
    <t>Human induced actions on groundwater recharge</t>
  </si>
  <si>
    <t>J 5.31</t>
  </si>
  <si>
    <t>Change in sealevel</t>
  </si>
  <si>
    <t>J 5.42</t>
  </si>
  <si>
    <t>J 6.13</t>
  </si>
  <si>
    <t>Geothermally induced flow .</t>
  </si>
  <si>
    <t>J 7.07</t>
  </si>
  <si>
    <t>Human induced changes in surface hydrology</t>
  </si>
  <si>
    <t>K 10.14</t>
  </si>
  <si>
    <t>Glacial erosion/sedimentation</t>
  </si>
  <si>
    <t>K 4.07</t>
  </si>
  <si>
    <t>Water flow at the bentonite-host rock interface</t>
  </si>
  <si>
    <t>K 4.08</t>
  </si>
  <si>
    <t>Radionuclide migration</t>
  </si>
  <si>
    <t>K 5.12</t>
  </si>
  <si>
    <t>Density-driven groundwater flow (thermal)</t>
  </si>
  <si>
    <t>K 5.17</t>
  </si>
  <si>
    <t>Gas pressure effects</t>
  </si>
  <si>
    <t>K 5.18</t>
  </si>
  <si>
    <t>Hydraulic gradient changes (magnitude, direction)</t>
  </si>
  <si>
    <t>K 6.12</t>
  </si>
  <si>
    <t>Density-driven groundwater flows (thermal)</t>
  </si>
  <si>
    <t>K 6.17</t>
  </si>
  <si>
    <t>K 6.18</t>
  </si>
  <si>
    <t>K 7.11</t>
  </si>
  <si>
    <t>K 7.13</t>
  </si>
  <si>
    <t>Density-driven groundwater flows (temperature/salinity differences)</t>
  </si>
  <si>
    <t>K 9.06</t>
  </si>
  <si>
    <t>Stress changes - hydrogeological effects</t>
  </si>
  <si>
    <t>K 9.07</t>
  </si>
  <si>
    <t>Erosion/denudation</t>
  </si>
  <si>
    <t>M 1.3.01</t>
  </si>
  <si>
    <t>Precipitation, temperature and soil water balance</t>
  </si>
  <si>
    <t>M 1.4.03</t>
  </si>
  <si>
    <t>River, stream, channel erosion</t>
  </si>
  <si>
    <t>M 1.5.03</t>
  </si>
  <si>
    <t>Recharge to ground water</t>
  </si>
  <si>
    <t>M 1.5.04</t>
  </si>
  <si>
    <t>Ground water discharge</t>
  </si>
  <si>
    <t>M 1.5.05</t>
  </si>
  <si>
    <t>Ground water flow</t>
  </si>
  <si>
    <t>M 1.5.07</t>
  </si>
  <si>
    <t>Saline or freshwater intrusion</t>
  </si>
  <si>
    <t>M 3.1.04</t>
  </si>
  <si>
    <t>Induced hydrological changes</t>
  </si>
  <si>
    <t>S 028</t>
  </si>
  <si>
    <t>S 033</t>
  </si>
  <si>
    <t>S 036</t>
  </si>
  <si>
    <t>S 047</t>
  </si>
  <si>
    <t>S 049</t>
  </si>
  <si>
    <t>S 078</t>
  </si>
  <si>
    <t>Resaturation, near-field rock</t>
  </si>
  <si>
    <t>S 081</t>
  </si>
  <si>
    <t>W 1.024</t>
  </si>
  <si>
    <t>Unsaturated groundwater flow</t>
  </si>
  <si>
    <t>W 1.025</t>
  </si>
  <si>
    <t>Fracture flow</t>
  </si>
  <si>
    <t>W 1.026</t>
  </si>
  <si>
    <t>Density effects on groundwater flow</t>
  </si>
  <si>
    <t>W 1.028</t>
  </si>
  <si>
    <t>Thermal effects on groundwater flow</t>
  </si>
  <si>
    <t>W 1.029</t>
  </si>
  <si>
    <t>W 1.030</t>
  </si>
  <si>
    <t>W 1.031</t>
  </si>
  <si>
    <t>Hydrological response to earthquakes</t>
  </si>
  <si>
    <t>W 1.053</t>
  </si>
  <si>
    <t>Groundwater discharge</t>
  </si>
  <si>
    <t>W 1.056</t>
  </si>
  <si>
    <t>Changes in groundwater recharge and discharge</t>
  </si>
  <si>
    <t>W 2.042</t>
  </si>
  <si>
    <t>Fluid flow due to gas production</t>
  </si>
  <si>
    <t>W 2.043</t>
  </si>
  <si>
    <t>Convection</t>
  </si>
  <si>
    <t>Groundwater flow in the bedrock surrounding the repository during excavation, operation and the post-closure period.</t>
  </si>
  <si>
    <t>Groundwater is found in voids in soils and rocks beneath the ground surface regardless whether this is situated above sea level (terrestrial) or below sea level (aquatic), e.g. sea (marine). Below water and at depth below land, the voids generally contain only water – the subsurface is said to be saturated. Near the ground surface below land, there is generally a region where some of the voids contain air – the subsurface is said to be unsaturated. In the unsaturated region, the fraction of void containing groundwater generally increases with increasing depth. In fractured crystalline rock, the voids range in size from microscopic pores in the rock matrix to visible apertures in fractures and fissures. Groundwater flow occurs predominantly in the void space of the interconnected fractures and this flow plays a key role in the performance of a repository for radioactive waste. In the event of radionuclide release from the repository, the groundwater flow, transport and retention processes control the rate at which radionuclides move away from the repository and where they migrate. Furthermore, the flow affects the groundwater chemistry, which is a factor influencing the chemical environment of the repository, which affects corrosion and degradation of materials within the repository, as well as radionuclide migration.</t>
  </si>
  <si>
    <t>Groundwater flow under saturated conditions is modelled. Uniform groundwater density (i.e. not density-driven flow) is assumed at all times and in the permafrost modelling as well.</t>
  </si>
  <si>
    <r>
      <rPr>
        <b/>
        <sz val="11"/>
        <color theme="1"/>
        <rFont val="Calibri"/>
        <family val="2"/>
        <scheme val="minor"/>
      </rPr>
      <t xml:space="preserve">Excavation/operation: </t>
    </r>
    <r>
      <rPr>
        <sz val="11"/>
        <color theme="1"/>
        <rFont val="Calibri"/>
        <family val="2"/>
        <scheme val="minor"/>
      </rPr>
      <t>Modelling of inflow, water table drawdown and salt water upconing assuming saturated groundwater flow using DarcyTools. MIKE SHE used for simulating water table drawdown effects in detail.</t>
    </r>
  </si>
  <si>
    <r>
      <rPr>
        <b/>
        <sz val="11"/>
        <color theme="1"/>
        <rFont val="Calibri"/>
        <family val="2"/>
        <scheme val="minor"/>
      </rPr>
      <t xml:space="preserve">Temperate: </t>
    </r>
    <r>
      <rPr>
        <sz val="11"/>
        <color theme="1"/>
        <rFont val="Calibri"/>
        <family val="2"/>
        <scheme val="minor"/>
      </rPr>
      <t>Modelling of backfill resaturation using DarcyTools and saturated groundwater flow on different scales using ConnectFlow.</t>
    </r>
  </si>
  <si>
    <r>
      <rPr>
        <b/>
        <sz val="11"/>
        <color theme="1"/>
        <rFont val="Calibri"/>
        <family val="2"/>
        <scheme val="minor"/>
      </rPr>
      <t xml:space="preserve">Periglacial: </t>
    </r>
    <r>
      <rPr>
        <sz val="11"/>
        <color theme="1"/>
        <rFont val="Calibri"/>
        <family val="2"/>
        <scheme val="minor"/>
      </rPr>
      <t>Modelling of saturated groundwater flow on a super-regional scale using DarcyTools.</t>
    </r>
  </si>
  <si>
    <r>
      <rPr>
        <b/>
        <sz val="11"/>
        <color theme="1"/>
        <rFont val="Calibri"/>
        <family val="2"/>
        <scheme val="minor"/>
      </rPr>
      <t xml:space="preserve">Glacial: </t>
    </r>
    <r>
      <rPr>
        <sz val="11"/>
        <color theme="1"/>
        <rFont val="Calibri"/>
        <family val="2"/>
        <scheme val="minor"/>
      </rPr>
      <t>Modelling of groundwater flow on a super-regional scale during advance and retreat of ice sheets, with and without permafrost, using DarcyTools.</t>
    </r>
  </si>
  <si>
    <r>
      <rPr>
        <b/>
        <sz val="11"/>
        <color theme="1"/>
        <rFont val="Calibri"/>
        <family val="2"/>
        <scheme val="minor"/>
      </rPr>
      <t xml:space="preserve">Earthquakes: </t>
    </r>
    <r>
      <rPr>
        <sz val="11"/>
        <color theme="1"/>
        <rFont val="Calibri"/>
        <family val="2"/>
        <scheme val="minor"/>
      </rPr>
      <t>Impact on groundwater flow not specifically addressed but simplified calculations of radionuclide transport carried out (see Ge24).</t>
    </r>
  </si>
  <si>
    <t>Earthquakes</t>
  </si>
  <si>
    <t>Temperate conditions</t>
  </si>
  <si>
    <t>Periglacial conditions</t>
  </si>
  <si>
    <t>Glacial conditions</t>
  </si>
  <si>
    <t>Earthquake events</t>
  </si>
  <si>
    <t>Excavation/operation period</t>
  </si>
  <si>
    <t>The migration of species present in the geosphere that are generally considered to be gases; that is, species that would, if on their own, exist as free gases under the ranges of temperature and pressure found in the region of the geosphere of interest. Typical such gases include nitrogen, oxygen, hydrogen, methane, carbon dioxide, and the noble gases. In the geosphere, these gases may be present in a gaseous phase or dissolved in groundwater.</t>
  </si>
  <si>
    <t>This section is concerned with the migration of species present in the geosphere that are generally considered to be in the gas phase. These are species that would, if on their own, exist as free gases under the ranges of temperature and pressure found in the region of the geosphere of interest. Typical such gases include nitrogen, oxygen, hydrogen, methane, carbon dioxide, and the noble gases. In the geosphere, these gases may be present in a gaseous phase or dissolved in groundwater (or potentially sorbed on to rock, although this is neglected as of no significance for gases). It should be noted that the presence of a gas phase could generate some gases (not initially present in the gas phase) that would otherwise remain dissolved in the groundwater at the prevailing pressure to partially partition into the gas phase.  The quantities of radioactive gases that are originally present in the waste are expected to be far too small for them to form a gas phase on their own. Other gaseous compounds are needed to create the gas phase. In SFR, corroding metals generate sufficient amount of gases to form a free gas phase.</t>
  </si>
  <si>
    <r>
      <rPr>
        <b/>
        <sz val="11"/>
        <color theme="1"/>
        <rFont val="Calibri"/>
        <family val="2"/>
        <scheme val="minor"/>
      </rPr>
      <t xml:space="preserve">Excavation/operation: </t>
    </r>
    <r>
      <rPr>
        <sz val="11"/>
        <color theme="1"/>
        <rFont val="Calibri"/>
        <family val="2"/>
        <scheme val="minor"/>
      </rPr>
      <t xml:space="preserve">Neglected based on arguments supporting the assumption of small effects of unsaturated regions on inflows to tunnels. </t>
    </r>
  </si>
  <si>
    <r>
      <rPr>
        <b/>
        <sz val="11"/>
        <color theme="1"/>
        <rFont val="Calibri"/>
        <family val="2"/>
        <scheme val="minor"/>
      </rPr>
      <t>Periglacial:</t>
    </r>
    <r>
      <rPr>
        <sz val="11"/>
        <color theme="1"/>
        <rFont val="Calibri"/>
        <family val="2"/>
        <scheme val="minor"/>
      </rPr>
      <t xml:space="preserve"> Neglected in SR-Site based on considerations that gas that may be trapped below permafrost will have a similar effect on groundwater flow to a slightly thicker permafrost layer. Also, gas may escape through taliks if present.</t>
    </r>
  </si>
  <si>
    <r>
      <rPr>
        <b/>
        <sz val="11"/>
        <color theme="1"/>
        <rFont val="Calibri"/>
        <family val="2"/>
        <scheme val="minor"/>
      </rPr>
      <t>Glacial:</t>
    </r>
    <r>
      <rPr>
        <sz val="11"/>
        <color theme="1"/>
        <rFont val="Calibri"/>
        <family val="2"/>
        <scheme val="minor"/>
      </rPr>
      <t xml:space="preserve"> Neglected in SR-Site based on the assumption that gas generated in the repository can rapidly escape through the geosphere without causing a pressure build-up (if permafrost is not present).</t>
    </r>
  </si>
  <si>
    <r>
      <rPr>
        <b/>
        <sz val="11"/>
        <color theme="1"/>
        <rFont val="Calibri"/>
        <family val="2"/>
        <scheme val="minor"/>
      </rPr>
      <t>Earthquakes:</t>
    </r>
    <r>
      <rPr>
        <sz val="11"/>
        <color theme="1"/>
        <rFont val="Calibri"/>
        <family val="2"/>
        <scheme val="minor"/>
      </rPr>
      <t xml:space="preserve"> Not relevant.</t>
    </r>
  </si>
  <si>
    <r>
      <rPr>
        <b/>
        <sz val="11"/>
        <color theme="1"/>
        <rFont val="Calibri"/>
        <family val="2"/>
        <scheme val="minor"/>
      </rPr>
      <t>Temperate:</t>
    </r>
    <r>
      <rPr>
        <sz val="11"/>
        <color theme="1"/>
        <rFont val="Calibri"/>
        <family val="2"/>
        <scheme val="minor"/>
      </rPr>
      <t xml:space="preserve"> Included in a simplified manner in the backfill resaturation calculations. Neglected for other calculations based on the assumption that gas generated in the repository can rapidly escape through the geosphere without causing a pressure build-up.</t>
    </r>
  </si>
  <si>
    <t>Gas flow is fast compared to groundwater flow and hence gas dissolution is neglected. Gas transport is handled in Ge24. Natural (geothermal) gases from the deep geosphere are not expected at these superficial elevations.</t>
  </si>
  <si>
    <t>H 1.2.6</t>
  </si>
  <si>
    <t>Gas transport</t>
  </si>
  <si>
    <t>H 4.1.3</t>
  </si>
  <si>
    <t>Gas discharge</t>
  </si>
  <si>
    <t>J 5.22</t>
  </si>
  <si>
    <t>Accumulation of gases under permafrost</t>
  </si>
  <si>
    <t>J 5.43</t>
  </si>
  <si>
    <t>Methane intrusion</t>
  </si>
  <si>
    <t>J 6.02</t>
  </si>
  <si>
    <t>M 1.6.04</t>
  </si>
  <si>
    <t>Gas mediated transport</t>
  </si>
  <si>
    <t>M 3.3.06</t>
  </si>
  <si>
    <t>Gas effects</t>
  </si>
  <si>
    <t>S 042</t>
  </si>
  <si>
    <t>Gas flow and transport, near-field rock/far-field</t>
  </si>
  <si>
    <t>S 043</t>
  </si>
  <si>
    <t>Gas generation and gas sources, far-field</t>
  </si>
  <si>
    <t>S 046</t>
  </si>
  <si>
    <t>Gas generation, near-field rock</t>
  </si>
  <si>
    <t>W 1.032</t>
  </si>
  <si>
    <t>Displacement in intact rock surrounding the repository due to mechanical and thermal loads.</t>
  </si>
  <si>
    <t>Ge05 Deformation of intact rock</t>
  </si>
  <si>
    <r>
      <rPr>
        <b/>
        <sz val="11"/>
        <color theme="1"/>
        <rFont val="Calibri"/>
        <family val="2"/>
        <scheme val="minor"/>
      </rPr>
      <t xml:space="preserve">Excavation/operation: </t>
    </r>
    <r>
      <rPr>
        <sz val="11"/>
        <color theme="1"/>
        <rFont val="Calibri"/>
        <family val="2"/>
        <scheme val="minor"/>
      </rPr>
      <t>3DEC modelling of near-field effects of excavation of tunnels and deposition holes.</t>
    </r>
  </si>
  <si>
    <r>
      <rPr>
        <b/>
        <sz val="11"/>
        <color theme="1"/>
        <rFont val="Calibri"/>
        <family val="2"/>
        <scheme val="minor"/>
      </rPr>
      <t>Earthquakes:</t>
    </r>
    <r>
      <rPr>
        <sz val="11"/>
        <color theme="1"/>
        <rFont val="Calibri"/>
        <family val="2"/>
        <scheme val="minor"/>
      </rPr>
      <t xml:space="preserve"> Included in the modelling of shear movements.</t>
    </r>
  </si>
  <si>
    <r>
      <rPr>
        <b/>
        <sz val="11"/>
        <color theme="1"/>
        <rFont val="Calibri"/>
        <family val="2"/>
        <scheme val="minor"/>
      </rPr>
      <t>Temperate:</t>
    </r>
    <r>
      <rPr>
        <sz val="11"/>
        <color theme="1"/>
        <rFont val="Calibri"/>
        <family val="2"/>
        <scheme val="minor"/>
      </rPr>
      <t xml:space="preserve"> 3DEC modelling of thermal stresses and deformations in the near field and in the far field.</t>
    </r>
  </si>
  <si>
    <r>
      <rPr>
        <b/>
        <sz val="11"/>
        <color theme="1"/>
        <rFont val="Calibri"/>
        <family val="2"/>
        <scheme val="minor"/>
      </rPr>
      <t>Glacial:</t>
    </r>
    <r>
      <rPr>
        <sz val="11"/>
        <color theme="1"/>
        <rFont val="Calibri"/>
        <family val="2"/>
        <scheme val="minor"/>
      </rPr>
      <t xml:space="preserve"> 3DEC stress modelling of near field. ABAQUS modelling of far field.</t>
    </r>
  </si>
  <si>
    <r>
      <rPr>
        <b/>
        <sz val="11"/>
        <color theme="1"/>
        <rFont val="Calibri"/>
        <family val="2"/>
        <scheme val="minor"/>
      </rPr>
      <t>Periglacial:</t>
    </r>
    <r>
      <rPr>
        <sz val="11"/>
        <color theme="1"/>
        <rFont val="Calibri"/>
        <family val="2"/>
        <scheme val="minor"/>
      </rPr>
      <t xml:space="preserve"> 3DEC modelling of horizontal stress reduction caused by cooling.</t>
    </r>
  </si>
  <si>
    <t xml:space="preserve">Deformation of the intact rock, due to excavations, is included in stability modelling. Thermo-mechanical effects expected during the periglacial and glacial domains are neglected during the assessment period. </t>
  </si>
  <si>
    <t>H 1.6.1</t>
  </si>
  <si>
    <t>Thermal effects:  Rock-mass changes</t>
  </si>
  <si>
    <t>M 3.1.02</t>
  </si>
  <si>
    <t>Non-elastic reponse</t>
  </si>
  <si>
    <t>W 2.029</t>
  </si>
  <si>
    <t>Thermal effects on material properties</t>
  </si>
  <si>
    <t>W 2.030</t>
  </si>
  <si>
    <t>Thermally-induced stress changes</t>
  </si>
  <si>
    <t>A 1.29</t>
  </si>
  <si>
    <t>A 2.21</t>
  </si>
  <si>
    <t>A 2.24</t>
  </si>
  <si>
    <t>A 3.045</t>
  </si>
  <si>
    <t>E GEN-17</t>
  </si>
  <si>
    <t>H 2.1.7</t>
  </si>
  <si>
    <t>Faulting/fracturing</t>
  </si>
  <si>
    <t>J 4.2.01</t>
  </si>
  <si>
    <t>Mechanical failure of repository</t>
  </si>
  <si>
    <t>J 5.15</t>
  </si>
  <si>
    <t>M 1.2.09</t>
  </si>
  <si>
    <t>Fault activation</t>
  </si>
  <si>
    <t>M 3.3.04</t>
  </si>
  <si>
    <t xml:space="preserve">Subsidence/collapse	</t>
  </si>
  <si>
    <t>W 1.010</t>
  </si>
  <si>
    <t>Formation of new faults</t>
  </si>
  <si>
    <t>W 1.011</t>
  </si>
  <si>
    <t>Fault movement</t>
  </si>
  <si>
    <t>Normal and shear displacements in discontinuities in the bedrock in respons to various load conditions.</t>
  </si>
  <si>
    <t>Displacements along existing fractures refer to all reactivation and displacements associated to existing fractures in the rock in the initial state, including elastic movements and irreversible slip. Fracture sizes follows a continuous spectrum (e.g., Fox et al. 2007; Darcel et al. 2009). The smallest fractures, with equivalent radii ranging from mm to dm, are regarded as a constituent of the intact rock. Mesoscale fractures, which are considered here, range in size from some dm up to the size of minor deformation zones. Deformation zones are not included in this assessment as the facilities are purposely designed not to intersect these. Small fracture samples (50 mm to 200 mm) have been tested in the laboratory to determine properties such as the stiffness and shear strength. Fracture displacements are described in terms of normal displacement, i.e. opening or closing, and shear displacements, i.e. slip along the fractures. Normal stiffness and shear stiffness are the parameters used in simple models to predict fracture displacements. The stiffness of a fracture is usually stress dependent. The fracture shear strength may be described by a two parameter linear Mohr Coulomb model: cohesion and friction angle, or more elaborate nonlinear models.</t>
  </si>
  <si>
    <r>
      <rPr>
        <b/>
        <sz val="11"/>
        <color theme="1"/>
        <rFont val="Calibri"/>
        <family val="2"/>
        <scheme val="minor"/>
      </rPr>
      <t xml:space="preserve">Earthquakes: </t>
    </r>
    <r>
      <rPr>
        <sz val="11"/>
        <color theme="1"/>
        <rFont val="Calibri"/>
        <family val="2"/>
        <scheme val="minor"/>
      </rPr>
      <t>Apply design rules (respect distances and canister spacing). Assessment of residual probability for canister failure due to shear displacement.</t>
    </r>
  </si>
  <si>
    <r>
      <rPr>
        <b/>
        <sz val="11"/>
        <color theme="1"/>
        <rFont val="Calibri"/>
        <family val="2"/>
        <scheme val="minor"/>
      </rPr>
      <t>Excavation/operation:</t>
    </r>
    <r>
      <rPr>
        <sz val="11"/>
        <color theme="1"/>
        <rFont val="Calibri"/>
        <family val="2"/>
        <scheme val="minor"/>
      </rPr>
      <t xml:space="preserve"> 3DEC modelling of construction-induced reactivation. Construction-induced seismicity neglected since extraction rate is too small to generate anything but local and limited construction-induced potential instability.</t>
    </r>
  </si>
  <si>
    <r>
      <rPr>
        <b/>
        <sz val="11"/>
        <color theme="1"/>
        <rFont val="Calibri"/>
        <family val="2"/>
        <scheme val="minor"/>
      </rPr>
      <t>Temperate:</t>
    </r>
    <r>
      <rPr>
        <sz val="11"/>
        <color theme="1"/>
        <rFont val="Calibri"/>
        <family val="2"/>
        <scheme val="minor"/>
      </rPr>
      <t xml:space="preserve"> 3DEC modelling of reactivation due to thermal load (near field). Assessment of reactivation based on 3DEC stress evolution (far field). Estimation of earthquake probability (consequence analysis, see Earthquake).</t>
    </r>
  </si>
  <si>
    <r>
      <rPr>
        <b/>
        <sz val="11"/>
        <color theme="1"/>
        <rFont val="Calibri"/>
        <family val="2"/>
        <scheme val="minor"/>
      </rPr>
      <t>Periglacial:</t>
    </r>
    <r>
      <rPr>
        <sz val="11"/>
        <color theme="1"/>
        <rFont val="Calibri"/>
        <family val="2"/>
        <scheme val="minor"/>
      </rPr>
      <t xml:space="preserve"> 3DEC modelling of fracture reactivation caused by thermal stress reduction, forebulge stress conditions and pore overpressure under impermeable permafrost layer (near field). Assessment of reactivation based on ABAQUS stress evolution, 3DEC thermal stress reduction and pore overpressure estimates (far field). Estimation of earthquake probability (consequence analysis, see Earthquake).</t>
    </r>
  </si>
  <si>
    <r>
      <rPr>
        <b/>
        <sz val="11"/>
        <color theme="1"/>
        <rFont val="Calibri"/>
        <family val="2"/>
        <scheme val="minor"/>
      </rPr>
      <t>Glacial:</t>
    </r>
    <r>
      <rPr>
        <sz val="11"/>
        <color theme="1"/>
        <rFont val="Calibri"/>
        <family val="2"/>
        <scheme val="minor"/>
      </rPr>
      <t xml:space="preserve"> 3DEC modelling of ice-load induced reactivation. Assessment of reactivation based on ABAQUS stress model and pore overpressure estimates. Estimation of earthquake probability (consequence analysis, see Earthquake).</t>
    </r>
  </si>
  <si>
    <t>Fracture displacement is part of the stability modelling that is performed. Neglected in groundwater flow modelling. Influence on fracture geometry is negligible compared to the overall uncertainty and the simplifications of the fracture network in the models.</t>
  </si>
  <si>
    <t>A 1.08</t>
  </si>
  <si>
    <t>Cave ins</t>
  </si>
  <si>
    <t>E GEN-03</t>
  </si>
  <si>
    <t>Cave-in</t>
  </si>
  <si>
    <t>H 1.4.2</t>
  </si>
  <si>
    <t>Vault collapse</t>
  </si>
  <si>
    <t>J 4.2.08</t>
  </si>
  <si>
    <t>M 3.3.05</t>
  </si>
  <si>
    <t xml:space="preserve">Fracturing	</t>
  </si>
  <si>
    <t>W 1.008</t>
  </si>
  <si>
    <t>Formation of fractures</t>
  </si>
  <si>
    <t>W 2.022</t>
  </si>
  <si>
    <t>Roof falls</t>
  </si>
  <si>
    <t>Fracturing of bedrock due to high stresses or stress concentrations.</t>
  </si>
  <si>
    <r>
      <rPr>
        <b/>
        <sz val="11"/>
        <color theme="1"/>
        <rFont val="Calibri"/>
        <family val="2"/>
        <scheme val="minor"/>
      </rPr>
      <t xml:space="preserve">Excavation/operation: </t>
    </r>
    <r>
      <rPr>
        <sz val="11"/>
        <color theme="1"/>
        <rFont val="Calibri"/>
        <family val="2"/>
        <scheme val="minor"/>
      </rPr>
      <t>Assessment of EDZ. 3DEC modelling of potential for spalling. Observations of size and shape of fractured (spalled) zone around deposition holes.</t>
    </r>
  </si>
  <si>
    <r>
      <rPr>
        <b/>
        <sz val="11"/>
        <color theme="1"/>
        <rFont val="Calibri"/>
        <family val="2"/>
        <scheme val="minor"/>
      </rPr>
      <t xml:space="preserve">Glacial: </t>
    </r>
    <r>
      <rPr>
        <sz val="11"/>
        <color theme="1"/>
        <rFont val="Calibri"/>
        <family val="2"/>
        <scheme val="minor"/>
      </rPr>
      <t>3DEC modelling of potential for fracturing induced by ice load (near field). Assessment of risk of hydraulic fracturing.</t>
    </r>
  </si>
  <si>
    <r>
      <rPr>
        <b/>
        <sz val="11"/>
        <color theme="1"/>
        <rFont val="Calibri"/>
        <family val="2"/>
        <scheme val="minor"/>
      </rPr>
      <t>Temperate:</t>
    </r>
    <r>
      <rPr>
        <sz val="11"/>
        <color theme="1"/>
        <rFont val="Calibri"/>
        <family val="2"/>
        <scheme val="minor"/>
      </rPr>
      <t xml:space="preserve"> 3DEC modelling of potential for spalling. Observations of size and shape of fractured (spalled) zone around deposition holes.</t>
    </r>
  </si>
  <si>
    <r>
      <rPr>
        <b/>
        <sz val="11"/>
        <color theme="1"/>
        <rFont val="Calibri"/>
        <family val="2"/>
        <scheme val="minor"/>
      </rPr>
      <t>Periglacial:</t>
    </r>
    <r>
      <rPr>
        <sz val="11"/>
        <color theme="1"/>
        <rFont val="Calibri"/>
        <family val="2"/>
        <scheme val="minor"/>
      </rPr>
      <t xml:space="preserve"> Thermal effects modelled and neglected provided that only marginal changes in mechanical state occur. Assessment of hydraulic fracturing under impermeable permafrost layer.</t>
    </r>
  </si>
  <si>
    <r>
      <rPr>
        <b/>
        <sz val="11"/>
        <color theme="1"/>
        <rFont val="Calibri"/>
        <family val="2"/>
        <scheme val="minor"/>
      </rPr>
      <t>Earthquakes:</t>
    </r>
    <r>
      <rPr>
        <sz val="11"/>
        <color theme="1"/>
        <rFont val="Calibri"/>
        <family val="2"/>
        <scheme val="minor"/>
      </rPr>
      <t xml:space="preserve"> Neglected based on lack of observations at relevant distances from earthquake faults of earthquake-induced damage around open tunnels at shallow depth.</t>
    </r>
  </si>
  <si>
    <t>Neglected. The models assume an elastic rock block material.  The existing fractures are assumed to dominate the groundwater flow.</t>
  </si>
  <si>
    <t>Fracturing implies the creation of new fractures in intact rock and/or the propagation of existing fractures into intact rock. Fracturing is a non-reversible process in contrast to elastic displacements. The kind of time-dependent deformation and fracturing, that occurs as a result of long-term exposure to high levels of stress, if often denoted creep. Creep is here not treated as a separate mechanical process.</t>
  </si>
  <si>
    <t>Displacements in the bedrock that take place due to already active stresses without additional loading.</t>
  </si>
  <si>
    <r>
      <rPr>
        <b/>
        <sz val="11"/>
        <color theme="1"/>
        <rFont val="Calibri"/>
        <family val="2"/>
        <scheme val="minor"/>
      </rPr>
      <t>Earthquakes:</t>
    </r>
    <r>
      <rPr>
        <sz val="11"/>
        <color theme="1"/>
        <rFont val="Calibri"/>
        <family val="2"/>
        <scheme val="minor"/>
      </rPr>
      <t xml:space="preserve"> Not relevant</t>
    </r>
  </si>
  <si>
    <r>
      <rPr>
        <b/>
        <sz val="11"/>
        <color theme="1"/>
        <rFont val="Calibri"/>
        <family val="2"/>
        <scheme val="minor"/>
      </rPr>
      <t>Glacial:</t>
    </r>
    <r>
      <rPr>
        <sz val="11"/>
        <color theme="1"/>
        <rFont val="Calibri"/>
        <family val="2"/>
        <scheme val="minor"/>
      </rPr>
      <t xml:space="preserve"> Neglected because of insignificant convergence of deposition holes at expected rock stresses.</t>
    </r>
  </si>
  <si>
    <r>
      <rPr>
        <b/>
        <sz val="11"/>
        <color theme="1"/>
        <rFont val="Calibri"/>
        <family val="2"/>
        <scheme val="minor"/>
      </rPr>
      <t>Periglacial:</t>
    </r>
    <r>
      <rPr>
        <sz val="11"/>
        <color theme="1"/>
        <rFont val="Calibri"/>
        <family val="2"/>
        <scheme val="minor"/>
      </rPr>
      <t xml:space="preserve"> Neglected because of insignificant convergence of deposition holes at expected rock stresses.</t>
    </r>
  </si>
  <si>
    <r>
      <rPr>
        <b/>
        <sz val="11"/>
        <color theme="1"/>
        <rFont val="Calibri"/>
        <family val="2"/>
        <scheme val="minor"/>
      </rPr>
      <t>Temperate:</t>
    </r>
    <r>
      <rPr>
        <sz val="11"/>
        <color theme="1"/>
        <rFont val="Calibri"/>
        <family val="2"/>
        <scheme val="minor"/>
      </rPr>
      <t xml:space="preserve"> Neglected because of insignificant convergence of deposition holes at expected rock stresses.</t>
    </r>
  </si>
  <si>
    <r>
      <rPr>
        <b/>
        <sz val="11"/>
        <color theme="1"/>
        <rFont val="Calibri"/>
        <family val="2"/>
        <scheme val="minor"/>
      </rPr>
      <t>Excavation/operation:</t>
    </r>
    <r>
      <rPr>
        <sz val="11"/>
        <color theme="1"/>
        <rFont val="Calibri"/>
        <family val="2"/>
        <scheme val="minor"/>
      </rPr>
      <t xml:space="preserve"> Not relevant. Covered by construction-induced reactivation.</t>
    </r>
  </si>
  <si>
    <t>See SR-Site FEP Cli11</t>
  </si>
  <si>
    <t>Classified as a Climate (and Biosphere) process and included as a Climate (and Biosphere) FEP in the SR-Site FEP catalogue, see FEPs Cli11 and Bio38.</t>
  </si>
  <si>
    <t>The process of erosion and sedimentation in fractures depends mainly on two factors, the driving forces from the groundwater and the resistant force through the strength of the material in the fracture. The driving force from the groundwater flow is determined by the groundwater pressure gradients. During excavation and operation of the repository facility the local hydraulic gradient will be high close to the rock tunnels and caverns, while the hydraulic gradients after repository closure will be governed by the variation in surface elevation, and which can be emphasized by the passage of an ice front. The general mechanisms of erosion and sedimentation, and studies performed on the force from the groundwater and the strength of fracture filling/gauge are further described in (SKB TR-10-48).</t>
  </si>
  <si>
    <t xml:space="preserve">Insignificant impact in temperate and periglacial domain, compared with the process actions during periods of glacial climate domain. </t>
  </si>
  <si>
    <t>Erosion and sedimentation of materials (gauge and bentonite) in fractures in the rock by groundwater flowing in these fractures.</t>
  </si>
  <si>
    <r>
      <rPr>
        <b/>
        <sz val="11"/>
        <color theme="1"/>
        <rFont val="Calibri"/>
        <family val="2"/>
        <scheme val="minor"/>
      </rPr>
      <t>Excavation/operation:</t>
    </r>
    <r>
      <rPr>
        <sz val="11"/>
        <color theme="1"/>
        <rFont val="Calibri"/>
        <family val="2"/>
        <scheme val="minor"/>
      </rPr>
      <t xml:space="preserve"> Neglected because of too low flow rates in non-grouted fractures.</t>
    </r>
  </si>
  <si>
    <r>
      <rPr>
        <b/>
        <sz val="11"/>
        <color theme="1"/>
        <rFont val="Calibri"/>
        <family val="2"/>
        <scheme val="minor"/>
      </rPr>
      <t>Temperate:</t>
    </r>
    <r>
      <rPr>
        <sz val="11"/>
        <color theme="1"/>
        <rFont val="Calibri"/>
        <family val="2"/>
        <scheme val="minor"/>
      </rPr>
      <t xml:space="preserve"> Neglected because expected hydraulic gradients and shear stresses are too low to cause significant erosion. </t>
    </r>
  </si>
  <si>
    <r>
      <rPr>
        <b/>
        <sz val="11"/>
        <color theme="1"/>
        <rFont val="Calibri"/>
        <family val="2"/>
        <scheme val="minor"/>
      </rPr>
      <t>Glacial:</t>
    </r>
    <r>
      <rPr>
        <sz val="11"/>
        <color theme="1"/>
        <rFont val="Calibri"/>
        <family val="2"/>
        <scheme val="minor"/>
      </rPr>
      <t xml:space="preserve"> Neglected because expected hydraulic gradients and shear stresses are too low to cause significant erosion. </t>
    </r>
  </si>
  <si>
    <r>
      <rPr>
        <b/>
        <sz val="11"/>
        <color theme="1"/>
        <rFont val="Calibri"/>
        <family val="2"/>
        <scheme val="minor"/>
      </rPr>
      <t>Periglacial:</t>
    </r>
    <r>
      <rPr>
        <sz val="11"/>
        <color theme="1"/>
        <rFont val="Calibri"/>
        <family val="2"/>
        <scheme val="minor"/>
      </rPr>
      <t xml:space="preserve"> Neglected because expected hydraulic gradients and shear stresses are too low to cause significant erosion. </t>
    </r>
  </si>
  <si>
    <t>J 4.2.09</t>
  </si>
  <si>
    <t>Creeping of rock mass</t>
  </si>
  <si>
    <t>S 015</t>
  </si>
  <si>
    <t>Creeping of rock mass, near-field</t>
  </si>
  <si>
    <t>Inga</t>
  </si>
  <si>
    <t>E SFL-43</t>
  </si>
  <si>
    <t>Sedimentation of the buffer and backfill</t>
  </si>
  <si>
    <t>A 1.22</t>
  </si>
  <si>
    <t>A 1.28</t>
  </si>
  <si>
    <t>Dispersion</t>
  </si>
  <si>
    <t>A 2.11</t>
  </si>
  <si>
    <t>A 2.18</t>
  </si>
  <si>
    <t>E GEN-10</t>
  </si>
  <si>
    <t>Radionuclide dispersion</t>
  </si>
  <si>
    <t>E GEN-11</t>
  </si>
  <si>
    <t>Distribution and release of radionuclides from the far-field</t>
  </si>
  <si>
    <t>E GEN-24</t>
  </si>
  <si>
    <t>Interfaces between different waters</t>
  </si>
  <si>
    <t>J 6.04</t>
  </si>
  <si>
    <t>M 1.6.01</t>
  </si>
  <si>
    <t>Advection and dispersion</t>
  </si>
  <si>
    <t>S 026</t>
  </si>
  <si>
    <t>S 052</t>
  </si>
  <si>
    <t>Interface different waters</t>
  </si>
  <si>
    <t>W 2.090</t>
  </si>
  <si>
    <t>Advection</t>
  </si>
  <si>
    <t>A 1.36</t>
  </si>
  <si>
    <t>Galvanic coupling</t>
  </si>
  <si>
    <t>A 2.16</t>
  </si>
  <si>
    <t>A 2.41</t>
  </si>
  <si>
    <t>E GEN-02</t>
  </si>
  <si>
    <t>Anion exclusion</t>
  </si>
  <si>
    <t>E GEN-09</t>
  </si>
  <si>
    <t>E GEN-25</t>
  </si>
  <si>
    <t>H 2.3.2</t>
  </si>
  <si>
    <t>Far-field transport:  Diffusion</t>
  </si>
  <si>
    <t>J 3.2.10</t>
  </si>
  <si>
    <t>Soret effect</t>
  </si>
  <si>
    <t>K 5.05</t>
  </si>
  <si>
    <t>Radionuclide transport through LPD</t>
  </si>
  <si>
    <t>K 6.05</t>
  </si>
  <si>
    <t>Radionuclide transport through MWCF</t>
  </si>
  <si>
    <t>M 1.6.02</t>
  </si>
  <si>
    <t>M 1.6.03</t>
  </si>
  <si>
    <t>S 002</t>
  </si>
  <si>
    <t>Anion-exclusion</t>
  </si>
  <si>
    <t>S 083</t>
  </si>
  <si>
    <t>W 2.093</t>
  </si>
  <si>
    <t xml:space="preserve">Transport of solutes with groundwater flowing in fractures in connected flow paths the bedrock. These flowpaths meet, to a greater or lesser extent, so that water from different conductive fractures is mixed. Advection thereby leads to a situation where different water types replace each other and/or are mixed. </t>
  </si>
  <si>
    <t>Advection refers to the transport of a dissolved substance by the bulk flow of water. The evolution of the groundwater flow conditions in the geosphere will therefore have a direct and important impact on advective transport. Groundwater flow is diverted to paths with relatively low flow resistance. Therefore, the abundance and properties of rock fractures are important, such as their widths, porosities and connectivities.  While local groundwater flow is driven by pressure gradients, it is also affected by the density and viscosity of the fluid.
Advection is likely to be the dominant transport mechanism in the geosphere, although solute transport models include both advection and diffusion. The relative importance of the two mechanisms can be evaluated by means of the dimensionless Péclet number, which is the ratio of the rates of these two transport mechanisms. The Péclet number will vary between different parts of the geosphere, for example, advection is likely to dominate in fractures, while diffusion is likely to control solute movement in the rock matrix. However, as the fracture mineralogy changes over time and in response to the biogeochemical conditions, the hydraulic properties of the fractures will change. Therefore, the relative rates of advective and diffusive transport may change over time.
During the operational period, the zone of low pressure created by the pumping of the repository will draw water inwards (Ge03). When pumping ceases and the repository is being saturated, the advective transport will be directed from the surrounding rock into the repository, and hence dissolved species emanating from the waste forms are not expected to be discharged through the barriers to the geosphere.
Following this initial period, when the vaults, barriers, backfill, and waste packages have become saturated with groundwater, the extent and direction of advective transport of substances is governed by their dissolved concentrations and the local water flow field. The engineered barrier systems of SFR are designed to limit advective transport of materials from the BMA and Silo into the geosphere.
Climate changes during the first 1,000 years of repository post-closure are not expected to affect temperature to any significant degree; therefore no important temperature induced changes with influence on advective transport are expected. However, during periods of permafrost, and perhaps glaciation, the temperature will decrease to a point where the groundwater will freeze to repository depths, or deeper, and water flow and solute transport in the vicinity of SFR will be substantially decreased, (Ge03).
The transport of solutes by advection is also affected by hydrodynamic dispersion, which refers to the net effects of variations in the flow field, in combination with molecular diffusion and mechanical mixing. Dispersion results in a spread of dissolved substances relative to the advective bulk flow of water, and can occur both in the direction of flow and perpendicular to the flow direction. The dispersion effect is caused by different processes such as: 
- velocity distribution in single flow channels,
- mixing of water transported by different flow channels,
- distributed flow channel sizes leading to different velocity distributions in different flow channels,
- the presence of materials with different hydraulic conductivities giving rise to distributed flow velocities in different materials, and 
- the effects of diffusion processes caused by Brownian motion of dissolved substances in the water. 
In a single flow channel, typically the highest velocity is found in the centre of the flow channel and a velocity approaching zero near the channel wall. In materials with distributed channel sizes, the velocity distribution in each of the channels will be different, with the highest velocities expected in the largest channels. When materials with different hydraulic conductivities are present and water flow is parallel to the interface between the different material boundaries, the water flow will be distributed essentially in proportion to the hydraulic conductivity. For flow perpendicular to the material boundaries, the flow will be essentially equal in the different materials, governed by the least permeable material, and the impact on the dispersion processes will be small.
In solute transport modelling, dispersion effects are often represented mathematically by a dispersion factor, which intends to capture the dispersive effects on scales beneath that modelled explicitly by the flow field. Dispersion is sometimes represented using a Fickian approach in modelling, assuming diffusion-like behaviour (Ge11) with a flux proportional to the gradient in solute concentration. However, this approach is not necessarily accurate because it does not explain the observed scale-dependency of dispersivities. Quantifying dispersion for inclusion in simplified advection-dispersion transport models may therefore involve conceptual uncertainties.</t>
  </si>
  <si>
    <t xml:space="preserve">Advective transport is handled in SR-PSU. It is included in the modelling, both explicitly in the transport equations for radionuclides and implicitly through stream-line, one dimensional modelling for the evolution of the groundwater composition. </t>
  </si>
  <si>
    <r>
      <rPr>
        <b/>
        <sz val="11"/>
        <color theme="1"/>
        <rFont val="Calibri"/>
        <family val="2"/>
        <scheme val="minor"/>
      </rPr>
      <t>Excavation/operation:</t>
    </r>
    <r>
      <rPr>
        <sz val="11"/>
        <color theme="1"/>
        <rFont val="Calibri"/>
        <family val="2"/>
        <scheme val="minor"/>
      </rPr>
      <t xml:space="preserve"> Advection and dispersion of salt included in saturated groundwater flow modelling using DarcyTools. Composition of mixtures assessed based on the groundwater flow modelling and site understanding.</t>
    </r>
  </si>
  <si>
    <r>
      <rPr>
        <b/>
        <sz val="11"/>
        <color theme="1"/>
        <rFont val="Calibri"/>
        <family val="2"/>
        <scheme val="minor"/>
      </rPr>
      <t>Temperate:</t>
    </r>
    <r>
      <rPr>
        <sz val="11"/>
        <color theme="1"/>
        <rFont val="Calibri"/>
        <family val="2"/>
        <scheme val="minor"/>
      </rPr>
      <t xml:space="preserve"> Advection and dispersion of salt and reference waters included in saturated groundwater flow modelling using ConnectFlow. Composition of mixtures assessed based on the groundwater flow modelling and site understanding.</t>
    </r>
  </si>
  <si>
    <r>
      <rPr>
        <b/>
        <sz val="11"/>
        <color theme="1"/>
        <rFont val="Calibri"/>
        <family val="2"/>
        <scheme val="minor"/>
      </rPr>
      <t>Periglacial:</t>
    </r>
    <r>
      <rPr>
        <sz val="11"/>
        <color theme="1"/>
        <rFont val="Calibri"/>
        <family val="2"/>
        <scheme val="minor"/>
      </rPr>
      <t xml:space="preserve"> Advection and dispersion of salt included in saturated groundwater flow modelling using DarcyTools. Composition of mixtures assessed based on the groundwater flow modelling and site understanding.</t>
    </r>
  </si>
  <si>
    <r>
      <rPr>
        <b/>
        <sz val="11"/>
        <color theme="1"/>
        <rFont val="Calibri"/>
        <family val="2"/>
        <scheme val="minor"/>
      </rPr>
      <t>Glacial:</t>
    </r>
    <r>
      <rPr>
        <sz val="11"/>
        <color theme="1"/>
        <rFont val="Calibri"/>
        <family val="2"/>
        <scheme val="minor"/>
      </rPr>
      <t xml:space="preserve"> Advection and dispersion of salt included in saturated groundwater flow modelling using DarcyTools. Composition of mixtures assessed based on the groundwater flow modelling and site understanding. Modelling of oxygen penetration based on the groundwater flow modelling, matrix diffusion and reactions with matrix minerals.</t>
    </r>
  </si>
  <si>
    <r>
      <t>Diffusive transport</t>
    </r>
    <r>
      <rPr>
        <sz val="11"/>
        <color rgb="FFFF0000"/>
        <rFont val="Calibri"/>
        <family val="2"/>
        <scheme val="minor"/>
      </rPr>
      <t xml:space="preserve"> of dissolved species in fractures and rock matrix</t>
    </r>
  </si>
  <si>
    <t>Diffusion in groundwater in fractures where transport with flowing water, advection, is small and diffusion in the pores of the rock matrix, including anion exclusion and surface diffusion.</t>
  </si>
  <si>
    <r>
      <rPr>
        <b/>
        <sz val="11"/>
        <color theme="1"/>
        <rFont val="Calibri"/>
        <family val="2"/>
        <scheme val="minor"/>
      </rPr>
      <t>Excavation/operation:</t>
    </r>
    <r>
      <rPr>
        <sz val="11"/>
        <color theme="1"/>
        <rFont val="Calibri"/>
        <family val="2"/>
        <scheme val="minor"/>
      </rPr>
      <t xml:space="preserve"> Diffusion of salt between mobile and immobile groundwater included in saturated groundwater flow modelling using DarcyTools.</t>
    </r>
  </si>
  <si>
    <r>
      <rPr>
        <b/>
        <sz val="11"/>
        <color theme="1"/>
        <rFont val="Calibri"/>
        <family val="2"/>
        <scheme val="minor"/>
      </rPr>
      <t>Temperate:</t>
    </r>
    <r>
      <rPr>
        <sz val="11"/>
        <color theme="1"/>
        <rFont val="Calibri"/>
        <family val="2"/>
        <scheme val="minor"/>
      </rPr>
      <t xml:space="preserve"> Diffusion of salt between mobile and immobile groundwater included in saturated groundwater flow modelling using ConnectFlow.</t>
    </r>
  </si>
  <si>
    <r>
      <rPr>
        <b/>
        <sz val="11"/>
        <color theme="1"/>
        <rFont val="Calibri"/>
        <family val="2"/>
        <scheme val="minor"/>
      </rPr>
      <t>Periglacial:</t>
    </r>
    <r>
      <rPr>
        <sz val="11"/>
        <color theme="1"/>
        <rFont val="Calibri"/>
        <family val="2"/>
        <scheme val="minor"/>
      </rPr>
      <t xml:space="preserve"> Diffusion of salt between mobile and immobile groundwater included in saturated groundwater flow modelling using DarcyTools.</t>
    </r>
  </si>
  <si>
    <r>
      <rPr>
        <b/>
        <sz val="11"/>
        <color theme="1"/>
        <rFont val="Calibri"/>
        <family val="2"/>
        <scheme val="minor"/>
      </rPr>
      <t>Glacial:</t>
    </r>
    <r>
      <rPr>
        <sz val="11"/>
        <color theme="1"/>
        <rFont val="Calibri"/>
        <family val="2"/>
        <scheme val="minor"/>
      </rPr>
      <t xml:space="preserve"> Diffusion of salt between mobile and immobile groundwater included in saturated groundwater flow modelling using DarcyTools. Modelling of oxygen penetration based on the groundwater flow modelling, matrix diffusion and reactions with matrix minerals.</t>
    </r>
  </si>
  <si>
    <t>Liquid phase diffusion, as described in this section, takes on importance where advective transport with flowing water is small. Such conditions prevail in the micropores of the rock matrix, where the water flow is insignificant. Solutes transported in discrete fractures by flowing water may enter these micropores through diffusion, a phenomenon known as matrix diffusion.
Matrix diffusion is a very important retention mechanism in the geosphere, both for sorbing and non-sorbing radionuclides, as well as for other species in tracer amounts. Matrix diffusion also evens out concentration differences of major groundwater constituents along flow paths. This is of importance for the groundwater salinity, as an example. In case of intruding waters of elevated solute concentrations, the micropores of the rock matrix function as a sink whereto the surplus of solutes can diffuse. Conversely, in the case of an intrusion of dilute water, the micropores function as a source of solutes. Matrix diffusion also plays an important role in the long-term evolution of hydrogeochemical conditions of the repository host rock, by way of bringing reactants in the fracture water into the rock matrix where reaction can occur. This is especially of importance for the redox conditions at SFR. For example, dissolved oxygen that infiltrates the host rock in hydraulically conductive fractures will diffuse into the rock matrix where reaction can occur. Consequently, matrix diffusion aids in the buffering against changes in redox conditions (e.g. SKB TR-10-57).
Substantial areas within individual water-conducting fractures may contain effectively stagnant water. It has been suggested that if these zones are sufficiently large and accessible by diffusion from flow channels of limited width, the overall retardation effect may be some orders of magnitude greater than that predicted in their absence (SKB R-08-94).
Diffusion may also occur into stagnant water of fractures intersecting the flow path. Based on data from the Forsmark and Laxemar site investigations, it may be suggested that the diffusion capacity into intersecting fractures, where no flow can be detected, would be on the same order of magnitude as diffusion into the rock matrix.</t>
  </si>
  <si>
    <t>Diffusive exchange between the flow path and the surrounding stagnant water is included in the equations in the models.</t>
  </si>
  <si>
    <t>A 1.14</t>
  </si>
  <si>
    <t>Complexation by organics</t>
  </si>
  <si>
    <t>A 1.37</t>
  </si>
  <si>
    <t>Geochemical pump</t>
  </si>
  <si>
    <t>A 1.77</t>
  </si>
  <si>
    <t>Speciation</t>
  </si>
  <si>
    <t>A 2.09</t>
  </si>
  <si>
    <t>A 2.26</t>
  </si>
  <si>
    <t>Fulvic acid</t>
  </si>
  <si>
    <t>A 2.34</t>
  </si>
  <si>
    <t>Humic acid</t>
  </si>
  <si>
    <t>A 2.58</t>
  </si>
  <si>
    <t>A 2.62</t>
  </si>
  <si>
    <t>Sorption</t>
  </si>
  <si>
    <t>A 2.63</t>
  </si>
  <si>
    <t>Sorption - nonlinear</t>
  </si>
  <si>
    <t>A 2.64</t>
  </si>
  <si>
    <t>E GEN-04</t>
  </si>
  <si>
    <t>Colloid behaviour in the host rock</t>
  </si>
  <si>
    <t>E GEN-27</t>
  </si>
  <si>
    <t>Radionuclide precipitation and dissolution</t>
  </si>
  <si>
    <t>E GEN-31</t>
  </si>
  <si>
    <t>Radionuclide reconcentration</t>
  </si>
  <si>
    <t>E GEN-34</t>
  </si>
  <si>
    <t>Radionuclide sorption</t>
  </si>
  <si>
    <t>H 2.3.12</t>
  </si>
  <si>
    <t>Far-field transport:  Thermal effects on hydrochemistry</t>
  </si>
  <si>
    <t>H 2.3.4</t>
  </si>
  <si>
    <t>Far-field transport:  Solubility constraints</t>
  </si>
  <si>
    <t>H 2.3.5</t>
  </si>
  <si>
    <t>Far-field transport:  Sorption including ion-exchange</t>
  </si>
  <si>
    <t>J 4.1.04</t>
  </si>
  <si>
    <t>J 4.1.06</t>
  </si>
  <si>
    <t>Reconcentration</t>
  </si>
  <si>
    <t>J 7.05</t>
  </si>
  <si>
    <t>Isotopic dilution</t>
  </si>
  <si>
    <t>K 0.2</t>
  </si>
  <si>
    <t>K 4.10</t>
  </si>
  <si>
    <t>Elemental solubility</t>
  </si>
  <si>
    <t>K 5.09</t>
  </si>
  <si>
    <t>K 5.10</t>
  </si>
  <si>
    <t>Non-linear sorption</t>
  </si>
  <si>
    <t>K 5.16</t>
  </si>
  <si>
    <t>Solubility limits/colloid formation</t>
  </si>
  <si>
    <t>K 5.22</t>
  </si>
  <si>
    <t>Microbial activity</t>
  </si>
  <si>
    <t>K 6.09</t>
  </si>
  <si>
    <t>K 6.10</t>
  </si>
  <si>
    <t>K 6.16</t>
  </si>
  <si>
    <t>K 7.09</t>
  </si>
  <si>
    <t>S 060</t>
  </si>
  <si>
    <t>Precipitation/dissolution</t>
  </si>
  <si>
    <t>S 073</t>
  </si>
  <si>
    <t>S 084</t>
  </si>
  <si>
    <t>W 2.056</t>
  </si>
  <si>
    <t>W 2.057</t>
  </si>
  <si>
    <t>Kinetics of speciation</t>
  </si>
  <si>
    <t>W 2.060</t>
  </si>
  <si>
    <t>Kinetics of precipitation and dissolution</t>
  </si>
  <si>
    <t>W 2.061</t>
  </si>
  <si>
    <t>Actinide sorption</t>
  </si>
  <si>
    <t>W 2.062</t>
  </si>
  <si>
    <t>Kinetics of sorption</t>
  </si>
  <si>
    <t>W 2.071</t>
  </si>
  <si>
    <t>Kinetics of organic complexation</t>
  </si>
  <si>
    <t xml:space="preserve">Speciation of solutes and sorption of solutes onto surfaces of water-bearing fractures in the rock and on the surfaces of the microfractures inside the rock matrix, where the water is more or less stagnant. </t>
  </si>
  <si>
    <t>The term “sorption” is a broad concept that describes the processes by which dissolved solutes are sorbed (adsorbed or absorbed) on or in another substance. In the context of radionuclide transport processes relevant for safety assessment, however, adsorption of dissolved species to mineral surfaces is mainly by way of electrostatic and covalent chemical bonding (surface complexation). Groundwater solutes are frequently in the form of ionic, charged species and will tend to sorb on mineral surfaces that possess a net charge of opposite sign. Such interactions are well described in the scientific literature and the most important interaction mechanisms are considered to be ion-exchange (a purely electrostatic adsorption process) and surface complexation (involving covalent bonding to chemically reactive surface groups).
Sorption can take place directly on the outer surfaces of flow-bearing fractures or on grain-boundary surfaces and microfractures within the rock matrix, where the porewater is effectively stagnant. Sorption can also take place on other materials, such as secondary clay minerals in fracture-surface coatings. Generally, sorption processes result in the retardation of solute transport along a flow path, although when radionuclides sorb on mobile solid materials such as colloids, the effectiveness of the retardation may decrease, see also GE17. There are other processes apart from sorption, such as precipitation and co-precipitation, which can give rise to additional retardation effects for transported solutes (Ge14). However, owing to the difficulties in adequately quantifying and modelling these processes, they are not usually considered to contribute significantly to retardation in safety assessments.
Although the master variables pH, redox, and concentration of complexing ligands in the groundwater largely determine the speciation (distribution of an element amongst different chemical species) of chemical elements, temperature and pressure also play a minor role by way of the effect that these variables can have upon the thermodynamics of chemical reactions. The importance of chemical speciation in safety assessments lies in its impact on the geochemical retention and immobilisation reactions likely to occur and their consequences for radionuclide mobility.
The existence of an alkaline pH plume (i.e. OPC leachate, Ordinary Portland Cement) emanating from the SFR repository may influence the retardation of radionuclide transport in a number of ways. The high pH plume may enhance sorption by promoting sorption reactions involving hydrolysed radionuclide species. At the same time it may reduce sorption by way of increased hydrolysis of radionuclide species in the aqueous phase. The net effect depends on the balance between the binding to surface reactive groups and the binding by the hydroxyl ligand in the aqueous phase. Sorption of some actinides and lanthanides may also be significantly reduced at high pH in the presence of an atmospheric partial pressure of carbon dioxide due to complexation by dissolved carbonate ligands (i.e. HCO3-). At the same time, sorption may be promoted by increased carbonate concentrations due to ternary sorption reactions involving radionuclides and carbonate. Similarly to the reactions involving hydroxyl-surface complexes, the net effect depends on the balance between binding by free carbonate ligands in the aqueous phase and reactive groups in the solid surfaces. In the groundwater surrounding the SFR repository, however, equilibrium with a fixed partial pressure of CO2 is unlikely and the dissolved carbonate concentration is then limited by calcite equilibrium. In the presence of elevated Ca2+ concentrations, calcite precipitation will scavenge carbonate from the aqueous phase, giving very low effective CO2 partial pressures (on the order of 10-12 atm., or less).
Another way in which an alkaline pH plume may influence retardation of migrating radionuclides is by way of altering the material properties of the rock matrix. In the immediate vicinity of the repository, high pH conditions may promote the dissolution of quartz and precipitation of secondary Ca-silicate crystalline or gel phases. Similarly the dissolution of plagioclase may result in the precipitation of Mg-saponites. Since these secondary minerals typically have a larger molar volume than the primary quartz dissolved from the rock matrix, the net effect is a decrease in porosity, both in the rock matrix and in the fractures immediately adjacent to SFR. Although this is an effect which might be expected to primarily influence the rock matrix effective diffusivity, it may also influence sorptivity, as secondary precipitates would cover the surface of other minerals in such a way that the overall sorptive retardation effect is altered.</t>
  </si>
  <si>
    <r>
      <rPr>
        <b/>
        <sz val="11"/>
        <color theme="1"/>
        <rFont val="Calibri"/>
        <family val="2"/>
        <scheme val="minor"/>
      </rPr>
      <t>Excavation/operation:</t>
    </r>
    <r>
      <rPr>
        <sz val="11"/>
        <color theme="1"/>
        <rFont val="Calibri"/>
        <family val="2"/>
        <scheme val="minor"/>
      </rPr>
      <t xml:space="preserve"> Not relevant.</t>
    </r>
  </si>
  <si>
    <r>
      <rPr>
        <b/>
        <sz val="11"/>
        <color theme="1"/>
        <rFont val="Calibri"/>
        <family val="2"/>
        <scheme val="minor"/>
      </rPr>
      <t>Temperate:</t>
    </r>
    <r>
      <rPr>
        <sz val="11"/>
        <color theme="1"/>
        <rFont val="Calibri"/>
        <family val="2"/>
        <scheme val="minor"/>
      </rPr>
      <t xml:space="preserve"> Simplified Kd-approach for modelling sorption of radionuclides. Speciation considered in the selection of Kd values.</t>
    </r>
  </si>
  <si>
    <r>
      <rPr>
        <b/>
        <sz val="11"/>
        <color theme="1"/>
        <rFont val="Calibri"/>
        <family val="2"/>
        <scheme val="minor"/>
      </rPr>
      <t>Periglacial:</t>
    </r>
    <r>
      <rPr>
        <sz val="11"/>
        <color theme="1"/>
        <rFont val="Calibri"/>
        <family val="2"/>
        <scheme val="minor"/>
      </rPr>
      <t xml:space="preserve"> Simplified Kd-approach for modelling sorption of radionuclides. Speciation considered in the selection of Kd values.</t>
    </r>
  </si>
  <si>
    <r>
      <rPr>
        <b/>
        <sz val="11"/>
        <color theme="1"/>
        <rFont val="Calibri"/>
        <family val="2"/>
        <scheme val="minor"/>
      </rPr>
      <t>Glacial:</t>
    </r>
    <r>
      <rPr>
        <sz val="11"/>
        <color theme="1"/>
        <rFont val="Calibri"/>
        <family val="2"/>
        <scheme val="minor"/>
      </rPr>
      <t xml:space="preserve"> Simplified Kd-approach for modelling sorption of radionuclides. Speciation considered in the selection of Kd values.</t>
    </r>
  </si>
  <si>
    <t>Kd data, with uncertainty ranges, are assumed to be approximately valid, or conservative, for in-situ groundwater composition ranges. Different Kd values are given for different speciations as a result of different redox potential ranges, but the most conservative values are chosen.</t>
  </si>
  <si>
    <t>Chemical reactions between stagnant groundwater and minerals in the matrix of the bedrock.</t>
  </si>
  <si>
    <t>Stagnant groundwater with a long residence time, like preglacial, will eventually approach chemical equilibrium by reactions with the different minerals in the bedrock. However, most reactions between water and minerals are so slow that complete equilibrium will never be reached, at ambient temperatures, even if the water’s flux in the bedrock is very slow. If there is a considerable groundwater flow, a groundwater far from equilibrium may be introduced, which can by advection of solutes in the groundwater promote the dissolution of minerals by removing the reaction products. In the rock matrix, the dissolution products first have to diffuse towards a flowing fracture. Alteration and larger porosity of the rock minerals as demonstrated in Forsmark usually occur at short distances from the fracture surface (SKB TR-10-57). However, locally the extent of the altered rock can be much greater, especially within modelled fracture zones where more than 40% of the total borehole length has been affected by alteration in the regional SFR model volume (SKB R-10-49).
Ever since the rocks at SFR were formed between 1.9 and 1.8 billion years ago, chemical reactions have affected the rock. During rock formation, fluids were released which contained residual products, such as excess chloride, sodium and calcium, that did not fit into the crystal lattices. This water is called juvenile. Remnants of these fluids are hosted in fluid inclusions and usually contain large quantities of dissolved salts. Furthermore, during events of fracturing and reactivation of existing fractures, fluids of different character and origin have circulated through the rock episodically in the area, resulting in different precipitates.</t>
  </si>
  <si>
    <t>Not deemed to lead to appreciable changes in rock matrix porosity or mineralogy. Indirectly considered by use of equilibrated groundwater compositions in the solute transport modelling. The fate of matrix minerals is not assessed in SR-PSU.</t>
  </si>
  <si>
    <r>
      <rPr>
        <b/>
        <sz val="11"/>
        <color theme="1"/>
        <rFont val="Calibri"/>
        <family val="2"/>
        <scheme val="minor"/>
      </rPr>
      <t>Excavation/operation:</t>
    </r>
    <r>
      <rPr>
        <sz val="11"/>
        <color theme="1"/>
        <rFont val="Calibri"/>
        <family val="2"/>
        <scheme val="minor"/>
      </rPr>
      <t xml:space="preserve"> Neglected since reactions are considered to be insignificant compared with the effects of reactions with fracture-filling minerals.</t>
    </r>
  </si>
  <si>
    <r>
      <rPr>
        <b/>
        <sz val="11"/>
        <color theme="1"/>
        <rFont val="Calibri"/>
        <family val="2"/>
        <scheme val="minor"/>
      </rPr>
      <t>Temperate:</t>
    </r>
    <r>
      <rPr>
        <sz val="11"/>
        <color theme="1"/>
        <rFont val="Calibri"/>
        <family val="2"/>
        <scheme val="minor"/>
      </rPr>
      <t xml:space="preserve"> Neglected since reactions are considered to be insignificant compared with the effects of reactions with fracture-filling minerals.</t>
    </r>
  </si>
  <si>
    <r>
      <rPr>
        <b/>
        <sz val="11"/>
        <color theme="1"/>
        <rFont val="Calibri"/>
        <family val="2"/>
        <scheme val="minor"/>
      </rPr>
      <t>Periglacial:</t>
    </r>
    <r>
      <rPr>
        <sz val="11"/>
        <color theme="1"/>
        <rFont val="Calibri"/>
        <family val="2"/>
        <scheme val="minor"/>
      </rPr>
      <t xml:space="preserve"> Neglected since reactions are considered to be insignificant compared with the effects of reactions with fracture-filling minerals.</t>
    </r>
  </si>
  <si>
    <r>
      <rPr>
        <b/>
        <sz val="11"/>
        <color theme="1"/>
        <rFont val="Calibri"/>
        <family val="2"/>
        <scheme val="minor"/>
      </rPr>
      <t>Glacial:</t>
    </r>
    <r>
      <rPr>
        <sz val="11"/>
        <color theme="1"/>
        <rFont val="Calibri"/>
        <family val="2"/>
        <scheme val="minor"/>
      </rPr>
      <t xml:space="preserve"> Modelling of oxygen penetration based on the groundwater flow modelling, matrix diffusion and reactions with matrix minerals.</t>
    </r>
  </si>
  <si>
    <t>J 6.06</t>
  </si>
  <si>
    <t>Weathering of flow paths</t>
  </si>
  <si>
    <t>K 4.05</t>
  </si>
  <si>
    <t>Geochemical alteration</t>
  </si>
  <si>
    <t>W 2.065</t>
  </si>
  <si>
    <t>Reduction-oxidation fronts</t>
  </si>
  <si>
    <t>A 2.29</t>
  </si>
  <si>
    <t>Geochemical interactions</t>
  </si>
  <si>
    <t>A 2.33</t>
  </si>
  <si>
    <t>Groundwater - evolution</t>
  </si>
  <si>
    <t>A 2.49</t>
  </si>
  <si>
    <t>Precipitation and dissolution</t>
  </si>
  <si>
    <t>M 1.6.11</t>
  </si>
  <si>
    <t>Fracture mineralisation and weathering</t>
  </si>
  <si>
    <t>Dissolution of minerals on fracture surfaces and precipitation of solutes in the groundwater on fracture surfaces including coprecipitation of radionuclides.</t>
  </si>
  <si>
    <t>Minerals on fracture surfaces can dissolve in the groundwater and, conversely, solutes in the groundwater can precipitate on fracture surfaces. These processes are in general controlled by the advection of solutes and mixing of groundwaters. Products from the dissolution reactions are either removed, and this promotes further dissolution, or new reactants are brought in contact with the solid phases. In addition to advection/mixing, other factors that may induce dissolution or precipitation of fracture infillings are diffusion, changes in temperature, pressure, pH, redox conditions and salt exclusion induced by freezing. Microbial activity can also have a significant influence on these processes. For example, sulphide may precipitate due to microbial reduction of sulphate in the groundwater, and calcite may dissolve/precipitate due to microbial production of carbon dioxide during decomposition of organic matter (Ge15).
Under steady-state conditions, these processes are as a rule quite slow. In the case of transient processes, e.g. infiltration (inflow) of acidic or oxygenated water in the bedrock, the capacity of the fracture-filling minerals to buffer (counteract) chemical changes is important. In the case of radionuclide transport, the interaction between dissolved radionuclides and fracture surfaces is important.
Detailed fracture mineralogical studies of fracture minerals have been carried out on selected drill cores within the SFR site investigation. The data are presented in (SKP P-11-01, SKB R-12-11).
Reactions between water and fracture-filling minerals give rise to conversion (alteration) of the mineral phases. At the ground surface, this phenomenon is called chemical weathering, and the mineral phases formed consist e.g. of different kinds of clay minerals and iron(oxy)hydroxides. Many bedrock fractures have experienced complex sequences of  alterations and in many cases an evolution with repeated reactivation and dissolution/precipitation of fracture minerals. Most fracture-filling minerals at Forsmark have originated under hydrothermal conditions (temperatures above 200 °C) during the Precambrian (&gt;540 Ma) or from brine-type fluids at temperatures between 60 and 190 °C during the Palaeozoic (&gt;250 Ma). Subsequently, minerals in water-conductive fractures have been subjected to alteration on several different occasions under low-temperature conditions.
Precipitated fracture minerals, such as calcite, pyrite, zeolites and iron oxides, make it possible to draw conclusions concerning the water chemistry that prevailed when the minerals were formed. By contrast, the opposite reaction, dissolution of fracture-filling minerals, is difficult to identify and quantify. Rapid transport of carbon dioxide-rich water can, for example, dissolve calcite in a flow path relatively rapidly, and subsequently cause precipitation of calcite on fracture surfaces further down the flow path when mixing with other types of water.
Human activities such as drilling may influence the groundwater composition by short-circuiting groundwaters with different hydrochemistry, as will the construction of a repository. This may to some extent cause changes in the fracture mineral population of the affected flow paths.</t>
  </si>
  <si>
    <r>
      <rPr>
        <b/>
        <sz val="11"/>
        <color theme="1"/>
        <rFont val="Calibri"/>
        <family val="2"/>
        <scheme val="minor"/>
      </rPr>
      <t>Excavation/operation:</t>
    </r>
    <r>
      <rPr>
        <sz val="11"/>
        <color theme="1"/>
        <rFont val="Calibri"/>
        <family val="2"/>
        <scheme val="minor"/>
      </rPr>
      <t xml:space="preserve"> Composition of groundwater in fractures modelled based on results of the groundwater flow modelling, assumed local mineral equilibria and site understanding.</t>
    </r>
  </si>
  <si>
    <r>
      <rPr>
        <b/>
        <sz val="11"/>
        <color theme="1"/>
        <rFont val="Calibri"/>
        <family val="2"/>
        <scheme val="minor"/>
      </rPr>
      <t>Temperate:</t>
    </r>
    <r>
      <rPr>
        <sz val="11"/>
        <color theme="1"/>
        <rFont val="Calibri"/>
        <family val="2"/>
        <scheme val="minor"/>
      </rPr>
      <t xml:space="preserve"> Composition of groundwater in fractures modelled based on results of the groundwater flow modelling, assumed local mineral equilibria and site understanding.</t>
    </r>
  </si>
  <si>
    <r>
      <rPr>
        <b/>
        <sz val="11"/>
        <color theme="1"/>
        <rFont val="Calibri"/>
        <family val="2"/>
        <scheme val="minor"/>
      </rPr>
      <t>Periglacial:</t>
    </r>
    <r>
      <rPr>
        <sz val="11"/>
        <color theme="1"/>
        <rFont val="Calibri"/>
        <family val="2"/>
        <scheme val="minor"/>
      </rPr>
      <t xml:space="preserve"> Composition of groundwater in fractures modelled based on results of the groundwater flow modelling, assumed local mineral equilibria and site understanding.</t>
    </r>
  </si>
  <si>
    <r>
      <rPr>
        <b/>
        <sz val="11"/>
        <color theme="1"/>
        <rFont val="Calibri"/>
        <family val="2"/>
        <scheme val="minor"/>
      </rPr>
      <t>Glacial:</t>
    </r>
    <r>
      <rPr>
        <sz val="11"/>
        <color theme="1"/>
        <rFont val="Calibri"/>
        <family val="2"/>
        <scheme val="minor"/>
      </rPr>
      <t xml:space="preserve"> Composition of groundwater in fractures modelled based on results of the groundwater flow modelling, assumed local mineral equilibria and site understanding. Reactions with oxygen are considered in the analyses of oxygen penetration.</t>
    </r>
  </si>
  <si>
    <t>Not accounted for in radionuclide transport modelling. Included in the thermodynamic analysis of groundwater composition.</t>
  </si>
  <si>
    <t>Microbial processes comprise the decomposition and the production of organic molecules with different electron donors, energy sources and electron acceptors. Organic carbon, including methane, and reduced inorganic molecules, including hydrogen, are possible electron donors and energy sources for microbial processes in the geosphere.</t>
  </si>
  <si>
    <t>Microorganisms are ubiquitous in the environment and comprise a vast number of different species. Different microbial species are able to metabolise a wide range of energy sources and use a range of terminal electron acceptors during respiration. These metabolic processes are important geochemically, as they enhance the rate of kinetically hindered but thermodynamically favourable reactions. Different species are also able to tolerate different geochemical conditions and microbial diversity is maintained through the ability to enter a dormant state with low metabolic activity when external conditions become unfavourable. Therefore, as the biogeochemical conditions of a system change, the microbial population can change in composition and/or size.
The different metabolic pathways utilised by different types of microorganisms are detailed in the Barrier process report (SKB TR-14-04) and will not be described in detail here. However, to summarise, respiration yields the most energy during aerobic respiration, in which oxygen is reduced as the terminal electron acceptor. The energy yield during anaerobic respiration decreases as the following terminal electron acceptors are used: nitrate, manganese, iron and then sulphate. The relative energy yields mean that when oxygen is available, for example, aerobic species dominate. Additionally, some bacteria use fermentative metabolism, which avoids the need for a terminal electron acceptor, and others are autotrophic, i.e. able to synthesise their own organic nutrients from inorganic H2 and CO2. Since microbial processes alter the chemical form of each species they utilise, they affect the water composition and the biogeochemical conditions of the subsurface environment. The development of biofilms may also alter the properties of the rock surfaces. Microbial population diversity is affected by the chemical and redox conditions, thus the natural microbial community in the vicinity of SFR may also be affected in terms of composition and/or cell number by the materials released from SFR.
Microbial cell numbers in deep granitic systems tend to be low, due to the low availability of nutrients. The dissolved organic carbon (DOC) concentrations in the shallow groundwater (4 – 119 m) of Forsmark have been found to be 1.1 – 1.4 mg/L (SKB P-10-02), which are within the range expected for typical Swedish deep granitic groundwaters (SKB TR 91-50). Likewise, the bacterial numbers of 103 –105 per mL  are similar to those found in the Fennoscandian Shield in general.
SFR represents an important potential source of nutrients, electron donors and electron acceptors to the surrounding geosphere. These include organic materials in the waste and in cement additives in the concrete structures and grout, and hydrogen from anaerobic metal corrosion. The amounts of cellulose and organic complexing agents that will be deposited in SFR have been re-assessed (SKB R-14-03). The formation of ISA, the main cellulose alkaline degradation product, was then calculated over time and its solution phase concentration was calculated taking sorption to the available hydrated cement into account. The ISA and organic complexing agent concentrations provide an indication of the organic material that could be in solution. Although the DOC concentration would be expected to decrease during diffusion or advection from these repository parts into the geosphere, it is feasible that the organics released will enhance the amount of dissolved organic material in the geosphere close to the repository.
Radionuclides can be affected by microorganisms in a number of ways. For redox-sensitive radionuclides, microbially-mediated changes in the redox conditions can have an important influence on the radionuclide solubility and sorption characteristics. Some bacterial species can even use certain radionuclides in respiration processes. Radionuclides are also known to interact with microbial cells and biofilm surfaces. Biofilms can therefore modify the radionuclide sorption properties of fracture minerals. Active microorganisms can also produce and release organic chelators to mobilise essential trace elements. These can also interact with radionuclides and increase radionuclide mobility.</t>
  </si>
  <si>
    <r>
      <rPr>
        <b/>
        <sz val="11"/>
        <color theme="1"/>
        <rFont val="Calibri"/>
        <family val="2"/>
        <scheme val="minor"/>
      </rPr>
      <t>Excavation/operation:</t>
    </r>
    <r>
      <rPr>
        <sz val="11"/>
        <color theme="1"/>
        <rFont val="Calibri"/>
        <family val="2"/>
        <scheme val="minor"/>
      </rPr>
      <t xml:space="preserve"> Modelling of diffusive transport of methane and hydrogen, mass balance calculations of organic matter and assessment of potential for microbial processes.</t>
    </r>
  </si>
  <si>
    <r>
      <rPr>
        <b/>
        <sz val="11"/>
        <color theme="1"/>
        <rFont val="Calibri"/>
        <family val="2"/>
        <scheme val="minor"/>
      </rPr>
      <t>Temperate:</t>
    </r>
    <r>
      <rPr>
        <sz val="11"/>
        <color theme="1"/>
        <rFont val="Calibri"/>
        <family val="2"/>
        <scheme val="minor"/>
      </rPr>
      <t xml:space="preserve"> Modelling of diffusive transport of methane and hydrogen, mass balance calculations of organic matter and assessment of potential for microbial processes.</t>
    </r>
  </si>
  <si>
    <r>
      <rPr>
        <b/>
        <sz val="11"/>
        <color theme="1"/>
        <rFont val="Calibri"/>
        <family val="2"/>
        <scheme val="minor"/>
      </rPr>
      <t>Periglacial:</t>
    </r>
    <r>
      <rPr>
        <sz val="11"/>
        <color theme="1"/>
        <rFont val="Calibri"/>
        <family val="2"/>
        <scheme val="minor"/>
      </rPr>
      <t xml:space="preserve"> Modelling of diffusive transport of methane and hydrogen, mass balance calculations of organic matter and assessment of potential for microbial processes.</t>
    </r>
  </si>
  <si>
    <r>
      <rPr>
        <b/>
        <sz val="11"/>
        <color theme="1"/>
        <rFont val="Calibri"/>
        <family val="2"/>
        <scheme val="minor"/>
      </rPr>
      <t>Glacial:</t>
    </r>
    <r>
      <rPr>
        <sz val="11"/>
        <color theme="1"/>
        <rFont val="Calibri"/>
        <family val="2"/>
        <scheme val="minor"/>
      </rPr>
      <t xml:space="preserve"> Modelling of diffusive transport of methane and hydrogen, mass balance calculations of organic matter and assessment of potential for microbial processes.</t>
    </r>
  </si>
  <si>
    <t>The microbial population is expected to remove oxygen in the post-closure phase and lead to anaerobic conditions. Following this, microbial activity is considered to be limited (inhospitable conditions, high pH, low amounts of dissolved organic matter in geosphere) and to have a negligible influence on radionuclide transport.</t>
  </si>
  <si>
    <t>A 1.03</t>
  </si>
  <si>
    <t>Biological activity</t>
  </si>
  <si>
    <t>A 1.53</t>
  </si>
  <si>
    <t>Methylation</t>
  </si>
  <si>
    <t>A 1.54</t>
  </si>
  <si>
    <t>Microbes</t>
  </si>
  <si>
    <t>A 1.55</t>
  </si>
  <si>
    <t>Microorganisms</t>
  </si>
  <si>
    <t>A 2.45</t>
  </si>
  <si>
    <t>E GEN-19</t>
  </si>
  <si>
    <t>Gas generation in the far-field</t>
  </si>
  <si>
    <t>E GEN-20</t>
  </si>
  <si>
    <t>Gas generation in the near-field rock</t>
  </si>
  <si>
    <t>E SFL-32</t>
  </si>
  <si>
    <t>H 2.3.9</t>
  </si>
  <si>
    <t>Far-field transport:  Transport of radionuclides bound to microbes</t>
  </si>
  <si>
    <t>I 012</t>
  </si>
  <si>
    <t xml:space="preserve">Biological activity (bacteria &amp; microbes) </t>
  </si>
  <si>
    <t>I 015</t>
  </si>
  <si>
    <t>Gas generation (CH4, CO2, H2)</t>
  </si>
  <si>
    <t xml:space="preserve">J 2.1.10 </t>
  </si>
  <si>
    <t>K 3.17</t>
  </si>
  <si>
    <t>K 6.22</t>
  </si>
  <si>
    <t>M 3.2.07</t>
  </si>
  <si>
    <t>Microbiological effects</t>
  </si>
  <si>
    <t>S 057</t>
  </si>
  <si>
    <t>W 2.044</t>
  </si>
  <si>
    <t>Degradation of organic material</t>
  </si>
  <si>
    <t>W 2.048</t>
  </si>
  <si>
    <t>Effect of biofilms on microbial gas generation</t>
  </si>
  <si>
    <t>W 2.076</t>
  </si>
  <si>
    <t>Microbial growth on concrete</t>
  </si>
  <si>
    <t>W 2.087</t>
  </si>
  <si>
    <t>Microbial transport</t>
  </si>
  <si>
    <t>W 2.088</t>
  </si>
  <si>
    <t>Biofilms</t>
  </si>
  <si>
    <t>Degradation of rock bolts, shotcrete and grout in fractures.</t>
  </si>
  <si>
    <t>Concerns the degradation of the grout that is injected into rock fractures to reduce groundwater flow (during repository operation) and used to secure rock bolts. Degradation of the grout may influence the pH of its pore waters, which may diffuse into the surrounding groundwaters, and thus contribute to alkaline conditions at the repository vicinity. The impact of the plume of alkaline water on reactions in the groundwater/rock matrix and dissolution precipitation reactions of fracture-filling materials are covered by Ge13 and Ge14, respectively.
In many aspects the chemical processes in the degradation of grout are similar to those occurring in the concrete barriers, concrete packaging and cement waste matrices at SFR. Essential parts of the process are therefore presented in the engineered barrier process report (TR-14-04) and the waste process report (TR-14-03) for SFR and also in the “Buffer, backfill and closure process report” for the safety assessment SR-Site (SKB TR-10-47). The grouting material comprises a small proportion of the total concrete and cement in SFR and therefore is expected to make only a small contribution to the overall effect of cement leachates on the geosphere.
Grout degradation may occur as a result of dissolution, precipitation and recrystallisation reactions, driven by interactions with groundwater and/or effluent from the SFR barriers. Concentration gradients between the grout porewater and the dilute groundwater at the rock interface will induce diffusive mass transport (of mainly Na+, K+, Ca2+ and OH− ions) out from the porous grout.
Cement degradation is often described in three stages, as follows:
During stage I of cement degradation, the pore water will be dominated by the leaching of alkali metal (K+, Na+) hydroxides, producing highly alkaline conditions with a pH of about 13. Alkali metal hydroxides are generally soluble but chemical interactions with the solid phases retard their leaching from concrete (SKB TR 95-21). Leaching of alkali metal hydroxides ions therefore decreases gradually, rather than in a stepwise manner. 
During Stage II of cement degradation, the pH decreases sufficiently to enhance the solubility of calcium hydroxide (portlandite) in the cement. Equilibrium with portlandite buffers the porewater pH to 12.5.
During Stage III, incongruent dissolution of the CSH-gel takes place. This is accompanied by a gradually lowering of the pH down to about 10 (SKB R-08-130).
The dissolution of CSH is accompanied by the leaching of other minerals in the cement. AFm dissolution releases Al(OH)4−, which will also diffuse out and could induce precipitation of secondary AFm. However, groundwater components can influence the minerals precipitated, for example, ettringite forms in the presence of excess sulphate, and Friedelsalts (i.e. calcium-aluminium chlorides) form in the presence of chloride. Additionally, a combined attack by sulphate and carbonate at low temperature may lead to precipitation of thaumasite (Ca3Si(OH)6(SO4)(CO3)·12H2O) by reaction with AFm/AFt phases where silica from CSH-gel has replaced aluminate.
Waste components such as sulphate are expected to react with the conditioning cement or concrete barrier minerals before reaching the grout (SKB R-08-130). These secondary minerals can enhance grout degradation due to their large molar volumes and crystalline morphologies. Therefore, unless sufficient pore volume is available to accommodate the mineral formed, formation could result in cracking and mechanical deterioration of the grout (SKB R-01-08, SKB TR-01-27).
If the external groundwater contains dissolved carbon dioxide, precipitation of calcite might occur. Brucite may also be prone to precipitation at the grout-groundwater interface, due to its low solubility at high pH.
Organic chemicals are used as cement additives, including lignosulphonate-based plasticizers (used to increase flow properties and workability of the fresh concrete mix before hardening) and retarders that may include sugar, sucrose, sodium gluconate, glucose, citric acid, and tartaric acid (used to slow down the early hydration). Concrete additives are not known to cause degradation of the hardened concrete, and macromolecular additives tend to be strongly sorbed to the concrete minerals.</t>
  </si>
  <si>
    <r>
      <rPr>
        <b/>
        <sz val="11"/>
        <color theme="1"/>
        <rFont val="Calibri"/>
        <family val="2"/>
        <scheme val="minor"/>
      </rPr>
      <t>Excavation/operation:</t>
    </r>
    <r>
      <rPr>
        <sz val="11"/>
        <color theme="1"/>
        <rFont val="Calibri"/>
        <family val="2"/>
        <scheme val="minor"/>
      </rPr>
      <t xml:space="preserve"> Neglected since expected effects will occur during Temperate period.</t>
    </r>
  </si>
  <si>
    <r>
      <rPr>
        <b/>
        <sz val="11"/>
        <color theme="1"/>
        <rFont val="Calibri"/>
        <family val="2"/>
        <scheme val="minor"/>
      </rPr>
      <t>Temperate:</t>
    </r>
    <r>
      <rPr>
        <sz val="11"/>
        <color theme="1"/>
        <rFont val="Calibri"/>
        <family val="2"/>
        <scheme val="minor"/>
      </rPr>
      <t xml:space="preserve"> Generic modelling of effects on chemistry of fractures and changes of hydraulic conductivity in grouting boreholes.</t>
    </r>
  </si>
  <si>
    <r>
      <rPr>
        <b/>
        <sz val="11"/>
        <color theme="1"/>
        <rFont val="Calibri"/>
        <family val="2"/>
        <scheme val="minor"/>
      </rPr>
      <t>Glacial:</t>
    </r>
    <r>
      <rPr>
        <sz val="11"/>
        <color theme="1"/>
        <rFont val="Calibri"/>
        <family val="2"/>
        <scheme val="minor"/>
      </rPr>
      <t xml:space="preserve"> Not specifically handled. Extrapolation of results from Temperate period.</t>
    </r>
  </si>
  <si>
    <r>
      <rPr>
        <b/>
        <sz val="11"/>
        <color theme="1"/>
        <rFont val="Calibri"/>
        <family val="2"/>
        <scheme val="minor"/>
      </rPr>
      <t>Periglacial:</t>
    </r>
    <r>
      <rPr>
        <sz val="11"/>
        <color theme="1"/>
        <rFont val="Calibri"/>
        <family val="2"/>
        <scheme val="minor"/>
      </rPr>
      <t xml:space="preserve"> Not specifically handled. Extrapolation of results from Temperate period.</t>
    </r>
  </si>
  <si>
    <t>Degradation of the grout can affect the pH of the groundwater. However, the amount of cement in the waste and barrier system greatly exceeds that in the grout; hence, the grout is considered to have a negligible influence.</t>
  </si>
  <si>
    <t>A 1.71</t>
  </si>
  <si>
    <t>Seal evolution</t>
  </si>
  <si>
    <t>A 1.72</t>
  </si>
  <si>
    <t>Seal failure</t>
  </si>
  <si>
    <t>E GEN-08</t>
  </si>
  <si>
    <t>Degradation of the rock reinforcement and grout</t>
  </si>
  <si>
    <t>H 1.1.2</t>
  </si>
  <si>
    <t>Physico-chemical degradation of concrete</t>
  </si>
  <si>
    <t xml:space="preserve">J 1.2.07 </t>
  </si>
  <si>
    <t>Recrystallization</t>
  </si>
  <si>
    <t>J 4.1.08</t>
  </si>
  <si>
    <t>Change of groundwater chemistry in nearby rock</t>
  </si>
  <si>
    <t>M 3.2.02</t>
  </si>
  <si>
    <t>Interactions of host materials and ground water with repository materials</t>
  </si>
  <si>
    <t>M 3.2.03</t>
  </si>
  <si>
    <t>Interactions of waste and repository materials with host materials</t>
  </si>
  <si>
    <t>S 021</t>
  </si>
  <si>
    <t>Degradation of rock reinforcement and grout</t>
  </si>
  <si>
    <t>W 2.037</t>
  </si>
  <si>
    <t>Mechanical degradation of seals</t>
  </si>
  <si>
    <t>A 1.13</t>
  </si>
  <si>
    <t>Colloids</t>
  </si>
  <si>
    <t>A 1.63</t>
  </si>
  <si>
    <t>Psuedo-colloids</t>
  </si>
  <si>
    <t>A 2.08</t>
  </si>
  <si>
    <t>Colloid formation</t>
  </si>
  <si>
    <t>A 2.50</t>
  </si>
  <si>
    <t>Pseudo-colloids</t>
  </si>
  <si>
    <t>H 2.3.8</t>
  </si>
  <si>
    <t>Far-field transport:  Colloid transport</t>
  </si>
  <si>
    <t>I 058</t>
  </si>
  <si>
    <t xml:space="preserve">Colloid formation (natural and vault generated) </t>
  </si>
  <si>
    <t>J 5.45</t>
  </si>
  <si>
    <t>Colloid generation and transport</t>
  </si>
  <si>
    <t>K 4.12</t>
  </si>
  <si>
    <t>K 5.15</t>
  </si>
  <si>
    <t>Natural colloids</t>
  </si>
  <si>
    <t>K 6.15</t>
  </si>
  <si>
    <t>S 008</t>
  </si>
  <si>
    <t>W 2.078</t>
  </si>
  <si>
    <t>Colloid transport</t>
  </si>
  <si>
    <t>W 2.079</t>
  </si>
  <si>
    <t>Colloid formation and stability</t>
  </si>
  <si>
    <t>W 2.080</t>
  </si>
  <si>
    <t>Colloid filtration</t>
  </si>
  <si>
    <t>W 2.081</t>
  </si>
  <si>
    <t>Colloid sorption</t>
  </si>
  <si>
    <t>The formation, concentration, stability and transport of colloids in the geosphere, including aggregation of radionuclides and sorption of radionuclides onto colloidal particles.</t>
  </si>
  <si>
    <t xml:space="preserve">The term colloidal refers to a state of subdivision, in which molecules or polymolecular particles dispersed in a medium have at least one dimension between 1 nm and 1 μm, and colloids can be inorganic or organic in nature. They tend to form through physical erosion or chemical precipitation processes. Their small size is important for two reasons: 1) colloids can be transported through many fractured or porous media, and 2) colloids have very high surface area to mass ratios. The high surface area to mass ratio gives the colloidal form of a material a much higher sorption capacity per unit mass than the bulk material. Therefore, relatively low concentrations of colloids can compete effectively with the solid phase for contaminant sorption. The impact of this process on contaminant transport depends on whether sorption is reversible or effectively irreversible over time scales associated with groundwater transport. Effectively irreversible sorption can therefore be required for colloids to have a significant impact on contaminant transport in slow flow regimes with relatively low colloid concentrations.
The potential sources of colloids in the geosphere surrounding SFR include the following:
- Natural inorganic groundwater colloids include metal oxides, silica, carbonate, sulphide and clay minerals. Colloids have been characterised in the vicinity of SFR but not in detail at the relevant depth. Natural colloids are generated from the erosion of solid matrices or chemical reactions, and colloid concentrations are sensitive to changes in groundwater flow or chemistry.
- Organic colloids including humic and fulvic acids, highly branched macromolecules or aggregated smaller units with a capacity for reversible and effectively irreversible binding of radionuclides.
- Colloids from SFR wastes; the waste process report (SKB TR-14-03) and engineered barrier process report (SKB TR-14-04) suggest that most colloids, including cement colloids, will be unstable during the period of repository barrier function, however, there is less evidence for bitumen colloid instability. Any stable colloids may also be transported out of BLA and BRT, which have no engineered barriers and no safety function for restricted flow. Radionuclide intrinsic colloids are unlikely to form in any significant amounts in SFR due to the relatively low concentrations of radionuclides. 
- Colloids from the bentonite in the Silo; the engineered barrier process report (SKB TR-14-04) suggests that these colloids will be unstable (see below) during the period of repository barrier function.
- Microbial cells fall into the colloidal size range, thus are also potential colloidal vectors of radionuclides (Ge15).
- Colloids that form at the front of migrating plume emanating from SFR, due to sharp gradients in the chemical conditions.
- Colloids that form at the redox front, due to sharp gradients in the chemical conditions. During temperate conditions, reducing conditions are expected at repository depth and so this redox front will lie above the repository.
Not all of these colloids are expected to come into contact with radionuclides, and are therefore of low relevance for radionuclide transport. Therefore, colloids formed downstream of SFR are of low relevance to the safety assessment. </t>
  </si>
  <si>
    <t>Low concentrations of colloids are expected; hence, the influence of colloids on radionuclide transport has been neglected in the main scenario.</t>
  </si>
  <si>
    <r>
      <rPr>
        <b/>
        <sz val="11"/>
        <color theme="1"/>
        <rFont val="Calibri"/>
        <family val="2"/>
        <scheme val="minor"/>
      </rPr>
      <t>Earthquakes:</t>
    </r>
    <r>
      <rPr>
        <sz val="11"/>
        <color theme="1"/>
        <rFont val="Calibri"/>
        <family val="2"/>
        <scheme val="minor"/>
      </rPr>
      <t xml:space="preserve"> Impact of earthquakes on colloidal processes not addressed, but simplified calculations of radionuclide transport carried out (see Ge24).</t>
    </r>
  </si>
  <si>
    <r>
      <rPr>
        <b/>
        <sz val="11"/>
        <color theme="1"/>
        <rFont val="Calibri"/>
        <family val="2"/>
        <scheme val="minor"/>
      </rPr>
      <t>Excavation/operation:</t>
    </r>
    <r>
      <rPr>
        <sz val="11"/>
        <color theme="1"/>
        <rFont val="Calibri"/>
        <family val="2"/>
        <scheme val="minor"/>
      </rPr>
      <t xml:space="preserve"> Neglected because of insignificant impact on geochemical conditions. Impact on radionuclide transport not relevant because of intact barriers.</t>
    </r>
  </si>
  <si>
    <r>
      <rPr>
        <b/>
        <sz val="11"/>
        <color theme="1"/>
        <rFont val="Calibri"/>
        <family val="2"/>
        <scheme val="minor"/>
      </rPr>
      <t>Temperate:</t>
    </r>
    <r>
      <rPr>
        <sz val="11"/>
        <color theme="1"/>
        <rFont val="Calibri"/>
        <family val="2"/>
        <scheme val="minor"/>
      </rPr>
      <t xml:space="preserve"> Neglected because of insignificant impact on geochemical conditions. Bounding calculations of colloid-facilitated radionuclide transport performed.</t>
    </r>
  </si>
  <si>
    <r>
      <rPr>
        <b/>
        <sz val="11"/>
        <color theme="1"/>
        <rFont val="Calibri"/>
        <family val="2"/>
        <scheme val="minor"/>
      </rPr>
      <t>Glacial:</t>
    </r>
    <r>
      <rPr>
        <sz val="11"/>
        <color theme="1"/>
        <rFont val="Calibri"/>
        <family val="2"/>
        <scheme val="minor"/>
      </rPr>
      <t xml:space="preserve"> Neglected because of insignificant impact on geochemical conditions. Bounding calculations of colloid-facilitated radionuclide transport performed.</t>
    </r>
  </si>
  <si>
    <r>
      <rPr>
        <b/>
        <sz val="11"/>
        <color theme="1"/>
        <rFont val="Calibri"/>
        <family val="2"/>
        <scheme val="minor"/>
      </rPr>
      <t>Periglacial:</t>
    </r>
    <r>
      <rPr>
        <sz val="11"/>
        <color theme="1"/>
        <rFont val="Calibri"/>
        <family val="2"/>
        <scheme val="minor"/>
      </rPr>
      <t xml:space="preserve"> Neglected because of insignificant impact on geochemical conditions. Bounding calculations of colloid-facilitated radionuclide transport performed.</t>
    </r>
  </si>
  <si>
    <t>The chemical and dissolution processes in which the gases found in the geosphere may be involved. Gaseous species are taken to be substances that exist as gases under the range of temperatures and pressures that include those of the repository and ambient conditions.</t>
  </si>
  <si>
    <r>
      <rPr>
        <b/>
        <sz val="11"/>
        <color theme="1"/>
        <rFont val="Calibri"/>
        <family val="2"/>
        <scheme val="minor"/>
      </rPr>
      <t>Excavation/operation:</t>
    </r>
    <r>
      <rPr>
        <sz val="11"/>
        <color theme="1"/>
        <rFont val="Calibri"/>
        <family val="2"/>
        <scheme val="minor"/>
      </rPr>
      <t xml:space="preserve"> Composition of mixtures modelled based on the groundwater flow modelling, assumed local mineral equilibria and site understanding. This affects the concentrations of dissolved CO2.</t>
    </r>
  </si>
  <si>
    <r>
      <rPr>
        <b/>
        <sz val="11"/>
        <color theme="1"/>
        <rFont val="Calibri"/>
        <family val="2"/>
        <scheme val="minor"/>
      </rPr>
      <t>Periglacial:</t>
    </r>
    <r>
      <rPr>
        <sz val="11"/>
        <color theme="1"/>
        <rFont val="Calibri"/>
        <family val="2"/>
        <scheme val="minor"/>
      </rPr>
      <t xml:space="preserve"> Modelling of diffusive transport of methane and hydrogen.</t>
    </r>
  </si>
  <si>
    <r>
      <rPr>
        <b/>
        <sz val="11"/>
        <color theme="1"/>
        <rFont val="Calibri"/>
        <family val="2"/>
        <scheme val="minor"/>
      </rPr>
      <t>Temperate:</t>
    </r>
    <r>
      <rPr>
        <sz val="11"/>
        <color theme="1"/>
        <rFont val="Calibri"/>
        <family val="2"/>
        <scheme val="minor"/>
      </rPr>
      <t xml:space="preserve"> Modelling of diffusive transport of methane and hydrogen.</t>
    </r>
  </si>
  <si>
    <r>
      <rPr>
        <b/>
        <sz val="11"/>
        <color theme="1"/>
        <rFont val="Calibri"/>
        <family val="2"/>
        <scheme val="minor"/>
      </rPr>
      <t>Glacial:</t>
    </r>
    <r>
      <rPr>
        <sz val="11"/>
        <color theme="1"/>
        <rFont val="Calibri"/>
        <family val="2"/>
        <scheme val="minor"/>
      </rPr>
      <t xml:space="preserve"> Included in modelling of oxygen consumption. Modelling of diffusive transport of methane and hydrogen.</t>
    </r>
  </si>
  <si>
    <t>Formation and stability of methane hydrate.</t>
  </si>
  <si>
    <t>Methane hydrates form under low-temperature, high-pressure conditions, both above and below the freezing point of water. They comprise solid crystalline compounds composed of molecules of methane trapped in cages of hydrogen-bonded water molecules (i.e. clathrates). Four conditions are required to form hydrates:
- low temperature (usually &lt; 300 K),
- high pressure (&gt; 38 bar hydrostatic pressure at 277 K),
- non-polar guest molecule smaller than 0.9 nm (i.e. methane), and,
- presence of water.
In the following, the four conditions in the above bullet list of formation requirements are discussed in the context of SFR; with emphasis on the fact that SFR is a shallow repository. Low temperatures are expected in the SFR repository and its surrounding host rock during periods of periglacial and glacial climate domains. However, the repository is situated in too shallow rock to facilitate the pressures required for methane hydrates to form, unless there is an extensive ice sheet above the repository. This means that for the repository, at the depth of the rock vaults, the process is only of interest during glacial periods. For the SFR site, during the SR-PSU assessment time scale, it can be questioned whether an ice sheet will form ( SKB TR-13-05).
In the rock mass deeper than 200 m, methane hydrates can also form during periods of periglacial climate conditions without the presence of an ice sheet, as a result of the increased hydrostatic pressure at depth. For SFR, at least for the initial phase, the presence of methane in the repository and its surroundings predominantly originates from the decomposition of the waste (SKB TR-14-03). In the host rock, minor amounts of methane may also originate from natural sources. In comparison with the KBS-3 repository, it is safe to say that there may be a larger amount of methane gas associated with SFR. Concerning the presence of water, this is a prerequisite normally fulfilled in SFR and its host rock.
The formation of methane hydrates in porous spaces, such as fractures, upon lowering the temperature or increasing the pressure, may block flow paths. This may lead to an altered flow pattern. The formation of the hydrates may also lead to mechanical alteration of the pore space and surrounding material (e.g. fracturing). This would have a similar effect as the formation of regular ice (H2O) during permafrost conditions. Although the hydrate structure looks like ice and has a similar density, methane is concentrated to the extent that 1 m3 of hydrate contains as much as 163 m3 of methane gas at 1 atm and 273 K. Upon decreasing the pressure or increasing the temperature to certain values, the hydrates become unstable. Where dissociation of the solid methane ice occurs, giving rise to methane gas, there will be a volume change that may affect conditions in the rock and in the repository, especially if large quantities are transformed at the same time.
In the perspective of SFR, the temperature in the repository will during permafrost conditions decrease to such levels that water will freeze (SKB TR-13-05). The freezing of water may also occur in the porous system of structural material such as concrete, if the temperature is well below zero. The effect will be structural degradation, which below a certain temperature may be extensive. Glacial periods, where the increased pressure from the ice sheet would allow for the formation of methane hydrates, are preceded by permafrost conditions (SKB TR-13-05). Therefore, structural degradation similar to that associated with methane hydrate formation will likely already have occurred, by the formation of regular ice. Similar reasoning applies for the fracture system of the host rock surrounding SFR. Possibly, at larger depths to which permafrost does not reach, additional fracturing due to hydrate formations is conceivable. However, at such depths the host rock experiences little effect from the methane production in the repository and should resemble the rock discussed in the SR-Site geosphere process report (SKB TR-10-47). There it was concluded that hydrate formation is not possible at the reported natural methane concentrations and water salinities.
In the SFR repository, methane hydrates may form and subsequently become unstable, leading to dissociation of methane gas. As discussed above, the formation requires high pressures, which in the case of SFR could be achieved by the hydrostatic pressure from an ice sheet, in addition to the regular hydrostatic pressure at repository depth. When the ice sheet melts, and the pressure decreases below a certain value, the hydrates become unstable and it is conceivable that large amounts of gas will form, which may in turn affect the water flow out of the repository and into the geosphere. At this point in time, that is when the ice sheet is melting; the repository would likely be covered by a warm based ice sheet. In such a case, the presence of the melting ice sheet would anyhow increase the water flow rate through the repository and geosphere. Consequently, the melting of the ice sheet and the resulting melt water flow would likely overshadow the effect on the groundwater flow imposed by dissociation of methane hydrates. Furthermore, if the methane gas production would lead to an increased rate of radionuclide transport out of the repository, such a release would be much diluted by the glacial melt water. It is conceivable that gaseous radionuclides, predominantly 14C-methane, can be carried with the presumed methane gas pulse out of the geosphere system. If so, the gas pulse is likely to dissipate into the atmosphere without the methane being incorporated in the biomass at the surface (as this is during the glacial period). Furthermore, a glacial period would be so far in the future that most of the C-14 would have decayed.</t>
  </si>
  <si>
    <t>Neglected. Unfavourable conditions for formation of methane hydrates, hence not expected to be present.</t>
  </si>
  <si>
    <r>
      <rPr>
        <b/>
        <sz val="11"/>
        <color theme="1"/>
        <rFont val="Calibri"/>
        <family val="2"/>
        <scheme val="minor"/>
      </rPr>
      <t>Glacial:</t>
    </r>
    <r>
      <rPr>
        <sz val="11"/>
        <color theme="1"/>
        <rFont val="Calibri"/>
        <family val="2"/>
        <scheme val="minor"/>
      </rPr>
      <t xml:space="preserve"> Neglected based on site understanding coupled with assessment of the potential for hydrate formation.</t>
    </r>
  </si>
  <si>
    <r>
      <rPr>
        <b/>
        <sz val="11"/>
        <color theme="1"/>
        <rFont val="Calibri"/>
        <family val="2"/>
        <scheme val="minor"/>
      </rPr>
      <t>Periglacial:</t>
    </r>
    <r>
      <rPr>
        <sz val="11"/>
        <color theme="1"/>
        <rFont val="Calibri"/>
        <family val="2"/>
        <scheme val="minor"/>
      </rPr>
      <t xml:space="preserve"> Neglected based on site understanding coupled with assessment of the potential for hydrate formation.</t>
    </r>
  </si>
  <si>
    <r>
      <rPr>
        <b/>
        <sz val="11"/>
        <color theme="1"/>
        <rFont val="Calibri"/>
        <family val="2"/>
        <scheme val="minor"/>
      </rPr>
      <t>Temperate:</t>
    </r>
    <r>
      <rPr>
        <sz val="11"/>
        <color theme="1"/>
        <rFont val="Calibri"/>
        <family val="2"/>
        <scheme val="minor"/>
      </rPr>
      <t xml:space="preserve"> Not relevant.</t>
    </r>
  </si>
  <si>
    <t>A 1.64</t>
  </si>
  <si>
    <t>Radiation damage</t>
  </si>
  <si>
    <t>A 2.52</t>
  </si>
  <si>
    <t>Radiation effects</t>
  </si>
  <si>
    <t>M 3.4.02</t>
  </si>
  <si>
    <t>Material propertiy changes</t>
  </si>
  <si>
    <t>E GEN-13</t>
  </si>
  <si>
    <t>Electrochemical effects</t>
  </si>
  <si>
    <t>J 2.1.06.2</t>
  </si>
  <si>
    <t>Natural telluric electrochemical reactions</t>
  </si>
  <si>
    <t>S 029</t>
  </si>
  <si>
    <t>Electrochemical effects/gradients</t>
  </si>
  <si>
    <t>W 2.094</t>
  </si>
  <si>
    <t>W 2.096</t>
  </si>
  <si>
    <t>Electrophoresis</t>
  </si>
  <si>
    <t>A 1.65</t>
  </si>
  <si>
    <t>A 2.51</t>
  </si>
  <si>
    <t>E GEN-28</t>
  </si>
  <si>
    <t>H 1.3.1</t>
  </si>
  <si>
    <t>Radioactive decay and ingrowth</t>
  </si>
  <si>
    <t>H 2.3.1</t>
  </si>
  <si>
    <t>Far-field transport:  Advection</t>
  </si>
  <si>
    <t>H 2.3.3</t>
  </si>
  <si>
    <t>Far-field transport:  Hydrodynamic dispersion</t>
  </si>
  <si>
    <t>I 045</t>
  </si>
  <si>
    <t xml:space="preserve">Progency nuclides (critical radionuclides) </t>
  </si>
  <si>
    <t>K 0.1</t>
  </si>
  <si>
    <t>K 4.09</t>
  </si>
  <si>
    <t>Radionuclide retardation</t>
  </si>
  <si>
    <t>M 3.4.04</t>
  </si>
  <si>
    <t>Radioactive decay ingrowth</t>
  </si>
  <si>
    <t>S 070</t>
  </si>
  <si>
    <t>Radioactive decay of mobile nuclides</t>
  </si>
  <si>
    <t>S 098</t>
  </si>
  <si>
    <t>Transport and release of nuclides, near-field rock</t>
  </si>
  <si>
    <t>A 1.88</t>
  </si>
  <si>
    <t>Unsaturated transport</t>
  </si>
  <si>
    <t>H 1.2.4</t>
  </si>
  <si>
    <t>Radioactive gases</t>
  </si>
  <si>
    <t>H 2.3.10</t>
  </si>
  <si>
    <t>Far-field transport:  Transport of radioactive gases</t>
  </si>
  <si>
    <t>K 0.3</t>
  </si>
  <si>
    <t>Gaseous and volatile isotopes</t>
  </si>
  <si>
    <t>W 2.055</t>
  </si>
  <si>
    <t>W 2.089</t>
  </si>
  <si>
    <t>Transport of radioactive gases</t>
  </si>
  <si>
    <t>When water freezes slowly, the solutes present in the water will not be incorporated in the crystal lattice of the ice. This slow and continuous freezing process will accompany the onset and evolution of permafrost conditions at the surface and in the bedrock in advance of ice cover during future glaciation events. During this process, salts that have been present in the surface waters and groundwaters will tend to accumulate at the propagating freeze-out front.</t>
  </si>
  <si>
    <t>When water freezes slowly, the solutes present in the water will not be incorporated in the crystal lattice of the ice. As a consequence, the water surrounding the forming ice will increase in solute concentration. The efficiency of the freeze-out process is dependent on e.g. the available amounts of solutes in the unfrozen water and the efficiency of the freezing process. When permafrost (i.e. the 0C isotherm) and perennially frozen ground form, they develop from the ground surface and downwards (Ge02). In this process, a propagating freezing zone constitutes a gradual transition from unfrozen conditions to conditions with progressively smaller unfrozen water content, resulting in a vertical distribution of unfrozen water within the permafrost.
The occurrence of this freezing zone is due to the fact that freezing of water takes place over a range of temperatures, depending on groundwater salinity, ambient hydrostatic pressure, and the aperture of the water-containing pores and fractures.
During freezing, salts that have been present in the surface waters and groundwaters may accumulate in and below the propagating freezing zone. The freezing process could, under certain circumstances and if repeated a number of times to a similar depth, give rise to a boundary between fresh and saline water at the depth to which freezing has reached. However, such a boundary is not expected to appear at the Forsmark site (SKB TR-13-05).
Modelling results from SR-Site indicate that when the salt transport occurs more slowly than the freezing zone advances, salinity concentrations are increased within the perennially frozen ground (SKB TR-09-17). Depending on the general gradual character of the propagating freezing zone, and on the geometry of the groundwater-containing fracture system, pockets of unfrozen saline waters could, at least temporarily, become confined within the perennially frozen bedrock.
At the shallow depth of SFR, permafrost is assumed to develop repeatedly in several of the climate cases (SKB TR-13-05). Depending on the extent of the permafrost, this may cause the freeze-out zone to be above, at, or below repository depth at different time periods.
Studies made for SR-Site showed that freezing can induce salt exclusion and transport at the Forsmark site when perennially frozen ground develops deeper than ~200 m (SKB TR-09-17). However, the results further showed that at more shallow depths, the impacts of freezing in terms of salt-exclusion are difficult to see because of the low salinity content of the shallow groundwater prior to the development of perennially frozen ground.
The results further show that the climate required to make the freeze-out process efficient needs to be considerably colder than the one reconstructed for the last glacial cycle (SKB TR-09-17). Furthermore, generic simulations carried out by (SKB R-06-101) suggest that a regional groundwater flow beneath a permafrost layer would cause a “flushing” of the rejected salt and hence dilute the salinity. Based on the above discussions and results, the effect of salt exclusion is considered negligible for the shallow SFR repository at Forsmark.</t>
  </si>
  <si>
    <t>Neglected. No density-driven flow, low initial salinities at depths above 200 m, not likely to be induced. .</t>
  </si>
  <si>
    <r>
      <rPr>
        <b/>
        <sz val="11"/>
        <color theme="1"/>
        <rFont val="Calibri"/>
        <family val="2"/>
        <scheme val="minor"/>
      </rPr>
      <t>Glacial:</t>
    </r>
    <r>
      <rPr>
        <sz val="11"/>
        <color theme="1"/>
        <rFont val="Calibri"/>
        <family val="2"/>
        <scheme val="minor"/>
      </rPr>
      <t xml:space="preserve"> Not relevant.</t>
    </r>
  </si>
  <si>
    <r>
      <rPr>
        <b/>
        <sz val="11"/>
        <color theme="1"/>
        <rFont val="Calibri"/>
        <family val="2"/>
        <scheme val="minor"/>
      </rPr>
      <t>Periglacial:</t>
    </r>
    <r>
      <rPr>
        <sz val="11"/>
        <color theme="1"/>
        <rFont val="Calibri"/>
        <family val="2"/>
        <scheme val="minor"/>
      </rPr>
      <t xml:space="preserve"> Modelling of transport of outfrozen salt.</t>
    </r>
  </si>
  <si>
    <t>Effects of radiation from the spent fuel on surrounding rock and grout in fractures in the rock.</t>
  </si>
  <si>
    <r>
      <rPr>
        <b/>
        <sz val="11"/>
        <color theme="1"/>
        <rFont val="Calibri"/>
        <family val="2"/>
        <scheme val="minor"/>
      </rPr>
      <t>Glacial:</t>
    </r>
    <r>
      <rPr>
        <sz val="11"/>
        <color theme="1"/>
        <rFont val="Calibri"/>
        <family val="2"/>
        <scheme val="minor"/>
      </rPr>
      <t xml:space="preserve"> Neglected because of too low radiation fluxes.</t>
    </r>
  </si>
  <si>
    <r>
      <rPr>
        <b/>
        <sz val="11"/>
        <color theme="1"/>
        <rFont val="Calibri"/>
        <family val="2"/>
        <scheme val="minor"/>
      </rPr>
      <t>Periglacial:</t>
    </r>
    <r>
      <rPr>
        <sz val="11"/>
        <color theme="1"/>
        <rFont val="Calibri"/>
        <family val="2"/>
        <scheme val="minor"/>
      </rPr>
      <t xml:space="preserve"> Neglected because of too low radiation fluxes.</t>
    </r>
  </si>
  <si>
    <r>
      <rPr>
        <b/>
        <sz val="11"/>
        <color theme="1"/>
        <rFont val="Calibri"/>
        <family val="2"/>
        <scheme val="minor"/>
      </rPr>
      <t>Temperate:</t>
    </r>
    <r>
      <rPr>
        <sz val="11"/>
        <color theme="1"/>
        <rFont val="Calibri"/>
        <family val="2"/>
        <scheme val="minor"/>
      </rPr>
      <t xml:space="preserve"> Neglected because of too low radiation fluxes.</t>
    </r>
  </si>
  <si>
    <r>
      <rPr>
        <b/>
        <sz val="11"/>
        <color theme="1"/>
        <rFont val="Calibri"/>
        <family val="2"/>
        <scheme val="minor"/>
      </rPr>
      <t>Excavation/operation:</t>
    </r>
    <r>
      <rPr>
        <sz val="11"/>
        <color theme="1"/>
        <rFont val="Calibri"/>
        <family val="2"/>
        <scheme val="minor"/>
      </rPr>
      <t xml:space="preserve"> Neglected because of too low radiation fluxes.</t>
    </r>
  </si>
  <si>
    <t>Earth (or telluric) currents from natural or anthropogenic sources and their effects on geochemical processes in the geosphere.</t>
  </si>
  <si>
    <t>Earth currents, that is electric currents, are common in natural systems such as soil and rock. Such currents may have both a natural cause and may result from anthropogenic activity. A number of natural and anthropogenic sources are listed in the SR-Site geosphere process report (SKB TR-10-47) and references therein. While earth currents from natural sources are direct, or have very low frequencies, anthropogenic earth currents may be both direct and alternating.
Earth currents may affect the transport of solutes, particles, colloids, and macromolecules in water saturated natural systems. They may also enhance the corrosion of metallic components in the repository and its surroundings, such as rock reinforcements. Both from the perspective of transport and corrosion (that also involves transport); direct currents are of much greater consequence than alternating currents. The reason is that direct currents can aid the transport of solutes, particles, etc. over long distances, which may also facilitate reaction. Alternating currents, on the other hand, may only cause the solutes, particles, etc. to “vibrate” on the same location. Consequently, this present section has direct currents as a focus of attention.
For the Forsmark site, the presence of the nuclear power plant and the closely located Fenno-Skan High Voltage Direct Current (HVDC) transmission creates a situation of relatively large earth currents, with a significant direct component. This creates measurable electrical potential gradients in the host rock, even at depth. In (SKB P-05-265), local electrical potential gradients in the range of about 10 to 100 mV/m were measured at a depth of about 200 m at the Forsmark site. In the same report, it is stated that in the surroundings of Forsmark, the (large-scale) potential gradient is believed to be 300 mV/km.
It is wide-spread knowledge that earth currents may cause extensive corrosion (e.g. SKB TR-10-46, SKB TR-10-48). For the SR-PSU safety assessment, enhanced corrosion rates of engineered metallic components in the geosphere (i.e. rock reinforcements) are of little consequence, as those components are assumed to corrode quickly even in the absence of earth currents (SKB R-08-130). Accordingly an enhanced corrosion of the rock reinforcements, which may potentially results in quicker rock fallout, would have little consequence for the safety assessment.
For the evaluation of the geosphere in the SR-PSU safety assessment, the direct consequence of earth currents, if any, would be associated with enhanced transport of charged solutes, complexes, and colloids in the groundwater and pore water. Such transport would occur through three different processes.
- Electromigration, where ionic solutes migrate in the electric field.
- Electrophoresis, where electrically charged particles, colloids, and macromolecules migrate in the electric field.
- Electro-osmosis, where ionic solutes, charged particles, etc. drag water molecules with them in the electric field. This induces a water flow that may also cause transport of non-charged solutes.
All of these processes may influence the transport of radionuclides, either as dissolved or as associated with complexes or colloids. Except for the direct influence on radionuclide transport, earth currents facilitate transport of non-active solutes, complexes, and colloids. In the context of the main constituents of the groundwater, the overall transport is too minute to be of consequence for the repository safety. However, the process may affect the distribution of tracer elements between the fracture water and pore water of the rock matrix.</t>
  </si>
  <si>
    <t xml:space="preserve">Earth currents (from e.g. electrochemical reactions) are neglected. Surface conductivity effects are indirectly accounted for in assessing site-specific diffusivities. And there are no ore bodies found in the area (i.e. no potential electroferric content). </t>
  </si>
  <si>
    <r>
      <rPr>
        <b/>
        <sz val="11"/>
        <color theme="1"/>
        <rFont val="Calibri"/>
        <family val="2"/>
        <scheme val="minor"/>
      </rPr>
      <t>Glacial:</t>
    </r>
    <r>
      <rPr>
        <sz val="11"/>
        <color theme="1"/>
        <rFont val="Calibri"/>
        <family val="2"/>
        <scheme val="minor"/>
      </rPr>
      <t xml:space="preserve"> Neglected since expected electrical potential fields are too small to affect groundwater flow or solute transport.</t>
    </r>
  </si>
  <si>
    <r>
      <rPr>
        <b/>
        <sz val="11"/>
        <color theme="1"/>
        <rFont val="Calibri"/>
        <family val="2"/>
        <scheme val="minor"/>
      </rPr>
      <t>Periglacial:</t>
    </r>
    <r>
      <rPr>
        <sz val="11"/>
        <color theme="1"/>
        <rFont val="Calibri"/>
        <family val="2"/>
        <scheme val="minor"/>
      </rPr>
      <t xml:space="preserve"> Neglected since expected electrical potential fields are too small to affect groundwater flow or solute transport.</t>
    </r>
  </si>
  <si>
    <r>
      <rPr>
        <b/>
        <sz val="11"/>
        <color theme="1"/>
        <rFont val="Calibri"/>
        <family val="2"/>
        <scheme val="minor"/>
      </rPr>
      <t>Temperate:</t>
    </r>
    <r>
      <rPr>
        <sz val="11"/>
        <color theme="1"/>
        <rFont val="Calibri"/>
        <family val="2"/>
        <scheme val="minor"/>
      </rPr>
      <t xml:space="preserve"> Neglected since expected electrical potential fields are too small to affect groundwater flow or solute transport.</t>
    </r>
  </si>
  <si>
    <r>
      <rPr>
        <b/>
        <sz val="11"/>
        <color theme="1"/>
        <rFont val="Calibri"/>
        <family val="2"/>
        <scheme val="minor"/>
      </rPr>
      <t>Excavation/operation:</t>
    </r>
    <r>
      <rPr>
        <sz val="11"/>
        <color theme="1"/>
        <rFont val="Calibri"/>
        <family val="2"/>
        <scheme val="minor"/>
      </rPr>
      <t xml:space="preserve"> Neglected since expected electrical potential fields are too small to affect groundwater flow or solute transport.</t>
    </r>
  </si>
  <si>
    <t>The integrated aspects of processes involved in transport of radionuclides in the water phase, i.e. advection and dispersion (mixing), diffusion and rock-matrix diffusion, sorption and speciation, colloid transport and radioactive decay.</t>
  </si>
  <si>
    <t>A number of processes will, or could, influence the transport of radionuclides in the water phase: advective transport and mixing of dissolved species; diffusive transport in stagnant water volumes in fractures and rock matrix; sorption; colloid transport; and radioactive decay.
The dominating transport mechanism for solutes in fractured rock is with the flowing groundwater. Since water flow is restricted to the fractures, the dimensions, shape, orientation and connectivity of the fractures determine the properties of the flow paths in the rock. Very small-scale features of the fractures, such as aperture variations, may have an important influence on the flow paths. Preferential flow paths or channels may develop through parts of the fractures with larger aperture. Of special interest are fast flow channels with a very small interaction area with the rock.
The migration rate of a radionuclide is usually much lower than the velocity of water. This is due to two general retention mechanisms: first, radionuclides in the fracture network enter the internal porous network of the rock matrix by diffusion, and second, radionuclides are removed from the aqueous phase by adsorption, surface precipitation and co-precipitation, and deposited onto the mineral surfaces of the rock or fracture fillings.
Matrix diffusion is caused by solute random movement, which, in the presence of concentration gradients, causes a net movement of solute. In SR-PSU it is assumed that the connectivity of the matrix pore space is not physically limited beyond the limitation imposed by the spacing between adjacent flow bearing fractures. Thus, it is the fracture spacing (strictly half-spacing) that governs the maximum penetration depth. Depths of a few centimetres are frequently sufficient to make matrix diffusion an effective retarding process provided the F-factor is sufficiently high that diffusive uptake to the rock matrix is significant. After entering the pore system, the solutes may sorb on the extensive pore surfaces. For non-sorbing species, it is also important that matrix diffusion extends the residence time, increasing the time for radioactive decay. Since the mineral surfaces are most often negatively charged under natural conditions, there is a repulsion of negatively charged ions close to the surfaces, which can decrease matrix diffusion. Another process which could potentially decrease matrix uptake is pore clogging caused by the precipitation of secondary minerals due to reactive processes involving cementitious leachate from the engineered barriers. An analogous effect in fractures, fracture clogging, would reduce the water flow and thus increase the travel times. It is noted that sorption includes several different mechanisms, e.g. ion-exchange, physical adsorption and surface complexation.
The radionuclides can be dissolved in groundwater in ionic form, as constituents of chemical compounds, or attached to various waterborne particles such as colloids or microbes. The number of chemical factors affecting concentrations of radionuclides in groundwaters is large. Mineralogy, aqueous speciation and the solubility of derived phases are likely to constitute the major controls. The potential of geologic formations to provide reactants is vast, but the groundwater brings reactants also from the repository near field and from the ground surface. The conditions at repository depth in the bedrock are normally mildly to moderately reducing. If the redox potential is sufficiently reducing the retention of some redox-sensitive radioelements may be enhanced owing to the reduced mobility of these substances under such conditions.
If a radionuclide is present at concentrations exceeding the solubility of a solid phase, it precipitates from solution. The solubility depends strongly on the existence of complexing agents and solubility-limiting solid phases. The concentrations of the radionuclides in the far-field groundwaters are negligible with regard to their impact on groundwater bulk chemistry. This is also largely true for uranium despite the significant inventory in the waste. The large reducing capacity of iron oxides, such as magnetite, and the low oxidative capacity of the groundwater for the hydrogeochemical conditions expected at the site, results in only a very small release of uranium into the far field. As a consequence, the influence of radionuclides on other substances in the geosphere is negligible.
In some cases, it should be taken into account that a radioelement can migrate together with much more abundant inactive isotopes of the same element (i.e. 90Sr with 88Sr). It is possible that radionuclides first precipitate and later, following a change in groundwater chemistry, rapidly dissolve. However, owing to the geochemical stability (through the buffering capacity of the geosphere), the potential for such transient episodes decreases with increasing depth.
The attachment of radionuclides to minute particles, or carrier colloids, in groundwater involves a large variety of possible processes. Site investigations have revealed typically low concentrations of natural carrier colloids and other particles suspended in groundwater, suggesting only minor relevance for migration of radionuclides in natural groundwaters. A more important concern is the possibility of bentonite colloids formed by erosion of backfill and buffer materials. The attachment can be reversible or irreversible, and the particles can be mobile or immobile. Furthermore, the size and composition of particles can change with time, and microbes add complexity to the system with their metabolic processes. The largest particles are mechanically filtered within a fracture, whereas the smallest ones are transported with the water flow. Owing to the existence of a hydrodynamic boundary layer in the fracture (and the preferential transport of colloids in the non-boundary layer fluid), this can result in radioelements being advected at a faster rate than would be predicted for purely dissolved concentrations in flowing water.</t>
  </si>
  <si>
    <t xml:space="preserve">Included in radionuclide transport modelling. In some calculation cases, the transport resistance in the geosphere is not taken into account. </t>
  </si>
  <si>
    <r>
      <rPr>
        <b/>
        <sz val="11"/>
        <color theme="1"/>
        <rFont val="Calibri"/>
        <family val="2"/>
        <scheme val="minor"/>
      </rPr>
      <t>Earthquakes:</t>
    </r>
    <r>
      <rPr>
        <sz val="11"/>
        <color theme="1"/>
        <rFont val="Calibri"/>
        <family val="2"/>
        <scheme val="minor"/>
      </rPr>
      <t xml:space="preserve"> No credit taken for radionuclide retention in the geosphere i.e.geosphere far field is short-circuited.</t>
    </r>
  </si>
  <si>
    <r>
      <rPr>
        <b/>
        <sz val="11"/>
        <color theme="1"/>
        <rFont val="Calibri"/>
        <family val="2"/>
        <scheme val="minor"/>
      </rPr>
      <t>Excavation/operation:</t>
    </r>
    <r>
      <rPr>
        <sz val="11"/>
        <color theme="1"/>
        <rFont val="Calibri"/>
        <family val="2"/>
        <scheme val="minor"/>
      </rPr>
      <t xml:space="preserve"> Not relevant since engineered barriers are intact.</t>
    </r>
  </si>
  <si>
    <r>
      <rPr>
        <b/>
        <sz val="11"/>
        <color theme="1"/>
        <rFont val="Calibri"/>
        <family val="2"/>
        <scheme val="minor"/>
      </rPr>
      <t>Glacial:</t>
    </r>
    <r>
      <rPr>
        <sz val="11"/>
        <color theme="1"/>
        <rFont val="Calibri"/>
        <family val="2"/>
        <scheme val="minor"/>
      </rPr>
      <t xml:space="preserve"> Advection, dispersion, matrix diffusion, sorption, and radioactive decay included in integrated modelling using FARF31 and MARFA.</t>
    </r>
  </si>
  <si>
    <r>
      <rPr>
        <b/>
        <sz val="11"/>
        <color theme="1"/>
        <rFont val="Calibri"/>
        <family val="2"/>
        <scheme val="minor"/>
      </rPr>
      <t>Temperate:</t>
    </r>
    <r>
      <rPr>
        <sz val="11"/>
        <color theme="1"/>
        <rFont val="Calibri"/>
        <family val="2"/>
        <scheme val="minor"/>
      </rPr>
      <t xml:space="preserve"> Advection, dispersion, matrix diffusion, sorption, and radioactive decay included in integrated modelling using FARF31 and MARFA.</t>
    </r>
  </si>
  <si>
    <r>
      <rPr>
        <b/>
        <sz val="11"/>
        <color theme="1"/>
        <rFont val="Calibri"/>
        <family val="2"/>
        <scheme val="minor"/>
      </rPr>
      <t>Periglacial:</t>
    </r>
    <r>
      <rPr>
        <sz val="11"/>
        <color theme="1"/>
        <rFont val="Calibri"/>
        <family val="2"/>
        <scheme val="minor"/>
      </rPr>
      <t xml:space="preserve"> Advection, dispersion, matrix diffusion, sorption, and radioactive decay included in integrated modelling using FARF31 and MARFA.</t>
    </r>
  </si>
  <si>
    <t>How radionuclides can be transported by a gas phase.</t>
  </si>
  <si>
    <t>At the pore-fluid pressure prevailing in a geological repository, some radionuclides or compounds containing radionuclides that would exist in gaseous form at atmospheric pressure will be dissolved in the aqueous phase. These radionuclides are then transported as solutes (Ge23).
If a free-gas phase is present, gaseous radionuclides or radionuclides in molecules that are present in volatile or gaseous compounds can partition into the gas phase and be transported with the gas. The natural concentrations of dissolved gases are not expected to be sufficient in themselves to form a gas phase at the water pressure prevailing at repository depth. A scenario in which a free-gas phase might form is where the corrosion of metal parts generates bubbles of free gas. Only radionuclides that can exist in the gas phase, either in their own right (e.g. noble gases) or as part of a gaseous compound (e.g. 14CH4) can be transported directly with the migrating free gas. This applies only to a few radionuclides. The concentrations of these radionuclides in the gas are controlled by the partial pressures, solubilities, and rates of generation of the gaseous species containing the radionuclides.
Colloidal particles can also be transported with gas bubbles. The concentration of colloids in groundwaters at repository depth is low and of no importance in this context, but experiments show that colloidal particles arising from bentonite buffer material can also attach to gas bubbles. If this is correct, it means that bentonite particles, including contaminated bentonite particles, could accompany gas bubbles. Colloids may also be generated in the bituminised waste. There is thus a possibility of indirect transport of radionuclides with gas bubbles generated in or near the Silo where there is a large amount of bentonite that conceivably could release colloidal particles.</t>
  </si>
  <si>
    <t>The gas (mainly due to corrosion of steel in the waste) is assumed to escape through the geosphere, without any delay and without causing any damage.</t>
  </si>
  <si>
    <r>
      <rPr>
        <b/>
        <sz val="11"/>
        <color theme="1"/>
        <rFont val="Calibri"/>
        <family val="2"/>
        <scheme val="minor"/>
      </rPr>
      <t>Glacial:</t>
    </r>
    <r>
      <rPr>
        <sz val="11"/>
        <color theme="1"/>
        <rFont val="Calibri"/>
        <family val="2"/>
        <scheme val="minor"/>
      </rPr>
      <t xml:space="preserve"> Assessed by neglecting the geosphere as a barrier.</t>
    </r>
  </si>
  <si>
    <r>
      <rPr>
        <b/>
        <sz val="11"/>
        <color theme="1"/>
        <rFont val="Calibri"/>
        <family val="2"/>
        <scheme val="minor"/>
      </rPr>
      <t>Temperate:</t>
    </r>
    <r>
      <rPr>
        <sz val="11"/>
        <color theme="1"/>
        <rFont val="Calibri"/>
        <family val="2"/>
        <scheme val="minor"/>
      </rPr>
      <t xml:space="preserve"> Assessed by neglecting the geosphere as a barrier.</t>
    </r>
  </si>
  <si>
    <r>
      <rPr>
        <b/>
        <sz val="11"/>
        <color theme="1"/>
        <rFont val="Calibri"/>
        <family val="2"/>
        <scheme val="minor"/>
      </rPr>
      <t>Periglacial:</t>
    </r>
    <r>
      <rPr>
        <sz val="11"/>
        <color theme="1"/>
        <rFont val="Calibri"/>
        <family val="2"/>
        <scheme val="minor"/>
      </rPr>
      <t xml:space="preserve"> Assessed by neglecting the geosphere as a barrier.</t>
    </r>
  </si>
  <si>
    <t>Data from influence tables in TR-21-04</t>
  </si>
  <si>
    <t>Displacements in intact rock</t>
  </si>
  <si>
    <t>Reactivation - Displacement along existing discontinuities</t>
  </si>
  <si>
    <t>Diffusive transport of dissolved species in fractures and rock matrix</t>
  </si>
  <si>
    <t>Colloid formation and transport</t>
  </si>
  <si>
    <t>Buffer</t>
  </si>
  <si>
    <t>Biosphere</t>
  </si>
  <si>
    <t>Backfill in tunnels</t>
  </si>
  <si>
    <t>Surroundings</t>
  </si>
  <si>
    <t>Temperature in bedock</t>
  </si>
  <si>
    <t>Temperature gradients are the driving force for heat transport. Thermal conductivity and heat capacity are temperature dependent.</t>
  </si>
  <si>
    <t xml:space="preserve">Affects viscosity, which affects flow. Affects also density, which may lead to buoyancy forces driving flow. </t>
  </si>
  <si>
    <t xml:space="preserve">Affects gas viscosity. </t>
  </si>
  <si>
    <t>Determines thermal expansion.</t>
  </si>
  <si>
    <t>But indirectly via stresses.</t>
  </si>
  <si>
    <t>But indirectly via thermal stress.</t>
  </si>
  <si>
    <t>But indirectly through groundwater flow.</t>
  </si>
  <si>
    <t>But the variation is small in the expected temperature range</t>
  </si>
  <si>
    <t>A temperature dependence exists (2nd and 3rd laws of thermodynamics).</t>
  </si>
  <si>
    <t>By changes in reaction types and rates</t>
  </si>
  <si>
    <t>Reaction rates and solubilities are temperature dependent</t>
  </si>
  <si>
    <t>The rate of microbial processes generally increases with increasing
temperature.</t>
  </si>
  <si>
    <t>Mineral-water reactions are temperature dependent.</t>
  </si>
  <si>
    <t>Preliminary laboratory studies show that bentonite colloid stability is temperature dependent.</t>
  </si>
  <si>
    <t>The solubility of gases is temperature dependent.  The reaction/formation of gases is temperature dependent as well.</t>
  </si>
  <si>
    <t>The amount and composition of the saline water is temperature-dependent.</t>
  </si>
  <si>
    <t>Since temperature affects the type and extent of the chemical and physical retardation processes, and also indirectly through viscosity and density, which affects flow.</t>
  </si>
  <si>
    <t>But indirectly through gas flow and gas composition since temperature affects viscosity, density, and gas solubility.</t>
  </si>
  <si>
    <t>Site-specific temperature
and thermal properties.
Dependence of thermal
properties on T accounted
for in dimensioning calculations. Otherwise thermal properties for constant T.</t>
  </si>
  <si>
    <t>Temperature from model calculations of heat transport.</t>
  </si>
  <si>
    <t>Effect of geothermal gradient on density and viscosity considered in main calculations.
Impact of thermal effects from waste addressed in scoping calculations for SRCan. Effect negligible and so not considered for SR-Site.</t>
  </si>
  <si>
    <t>Air flow down into the region where the water table is drawn down and subsequent flow back is not modelled explicitly but taken into account through models in which the water table is treated as a free surface. No repository generated gas is included.</t>
  </si>
  <si>
    <t>Temperature evolution is part of thermo-mechanical analyses.
Temperature input to stress analyses.</t>
  </si>
  <si>
    <t>See Ge05.</t>
  </si>
  <si>
    <t>Covered by processes Ge06 and Ge07.</t>
  </si>
  <si>
    <t>Diffusion coefficients at constant temperature.</t>
  </si>
  <si>
    <t>Use of Kd approach.
Temperature effects are
neglected owing to lack of internally consistent data sets for chemical reactions of sorbing radionuclide species.</t>
  </si>
  <si>
    <t>Little expected impact compared with the effects
of reactions with fracture-filling minerals and with other influences.</t>
  </si>
  <si>
    <t>Of little significance compared with other influences.</t>
  </si>
  <si>
    <t>Little significance compared with other influences.</t>
  </si>
  <si>
    <t>Little significance compared with other influences in expected temperature range.</t>
  </si>
  <si>
    <t>Process neglected; insignificant impact on geochemical conditions.</t>
  </si>
  <si>
    <t>Process neglected; no significant generation of gaseous species expected.
Reactions including CO2 and H2S are included in the geochemical calculations.</t>
  </si>
  <si>
    <t>Generic calculations to assess the possibility of methane hydrate formation.</t>
  </si>
  <si>
    <t>Simplified and pessimistic assumption regarding the quantity of out-frozen salt.</t>
  </si>
  <si>
    <t>Process neglected; too small electrical potential fields to affect groundwater flow or solute transport.</t>
  </si>
  <si>
    <t>Sorption coefficients and matrix diffusivities are chosen for relevant temperature conditions.</t>
  </si>
  <si>
    <t>Through the release of latent heat in the freezing process.</t>
  </si>
  <si>
    <t>But minor. In principle, heat is transported by flowing groundwater, as well as by conduction through the rock.However, the former is only significant in highly permeable rocks.</t>
  </si>
  <si>
    <t>In principle, but heat transport through gas flow negligible compared with heat transport by conduction, see FEP Ge01.</t>
  </si>
  <si>
    <t>But indirectly minor influence through flow of groundwaters with different temperatures.</t>
  </si>
  <si>
    <t>By producing or consuming heat.</t>
  </si>
  <si>
    <t>Reactions can produce or consume heat.</t>
  </si>
  <si>
    <t>But the effect of heats of solution/reaction is negligible.</t>
  </si>
  <si>
    <t>By latent heat of melting/freezing.</t>
  </si>
  <si>
    <t>But indirectly through the groundwater flow created by electro-osmosis. The effect is negligible. See row Groundwater flow.</t>
  </si>
  <si>
    <t>Output from calculations.</t>
  </si>
  <si>
    <t>Included in permafrost models.</t>
  </si>
  <si>
    <t>The effect is small.
Effect allowed for in the
scoping calculations of the
impact of the heat from the waste carried out for SRCan, but effect negligible.</t>
  </si>
  <si>
    <t>Very small and gas flow minor process.</t>
  </si>
  <si>
    <t>Effect on temperature is negligible</t>
  </si>
  <si>
    <t>Process neglected; little heat effect from most gaseous processes except
perhaps combustion.</t>
  </si>
  <si>
    <t>The influence of methane hydrate formation on the temperature of the rock has not been evaluated but it should be similar to that of ice formation, see FEP Ge02.</t>
  </si>
  <si>
    <t>Process neglected; too low radiation fluxes</t>
  </si>
  <si>
    <t>But mainy in highly conductive fractures with large flow.</t>
  </si>
  <si>
    <t>Groundwater flow and gas flow are coupled and flowing groundwater can transport dissolved gas, which may subsequently come out of solution.</t>
  </si>
  <si>
    <t>But indirectly through groundwater composition (sustaining a concentration gradient between the water in the fracture and in the matrix porosity).</t>
  </si>
  <si>
    <t xml:space="preserve">But indirectly by affecting water composition. </t>
  </si>
  <si>
    <t>But indirectly by keeping groundwater concentrations at a "constant" level.</t>
  </si>
  <si>
    <t>But indirectly through advection of solutes, necessary to the precipitation and dissolution reactions.</t>
  </si>
  <si>
    <t>Biofilm formation processes are stimulated by increasing flow rate.</t>
  </si>
  <si>
    <t xml:space="preserve">Mechanical erosion is possible. Also indirectly through groundwater composition by renewal of the groundwater in contact with cement. </t>
  </si>
  <si>
    <t>Gravitational settling will be affected by flow velocities. Colloid filtration will be highly dependent on the flow. Furthermore, although the flow will not affect colloids in itself, colloids might form when groundwaters mix and by erosion.</t>
  </si>
  <si>
    <t>Flowing groundwater carries dissolved gases.</t>
  </si>
  <si>
    <t>But indirectly by advection of methane.</t>
  </si>
  <si>
    <t>Although groundwater flow under the permafrost layer may remove the accumulating salts.</t>
  </si>
  <si>
    <t>Groundwater flow governs transport.</t>
  </si>
  <si>
    <t>But indirectly through gas flow since groundwater flow affects gas flow and through changes in water composition since dissolved gases may come out of solution.</t>
  </si>
  <si>
    <t>Influence of convection of little significance.</t>
  </si>
  <si>
    <t>Included in 2D permafrost
model.</t>
  </si>
  <si>
    <t>Gas flow not modelled explicitly (see row Temperature above) except for resaturation
phase. No repository generated gas.</t>
  </si>
  <si>
    <t>Although the flow in large fractures at depth might be significant the shear force is still very low.</t>
  </si>
  <si>
    <t xml:space="preserve">Transport of salinity and reference waters included in groundwater flow modelling (Ge03).
Flow field from hydrogeological modelling
used in calculations of advective transport of radionuclides (Ge24)
</t>
  </si>
  <si>
    <t>Biofilms in excavated areas can be removed before closure.
Low flow rates and during glacial conditions, low levels of nutrients.</t>
  </si>
  <si>
    <t>Mechanical erosion not specifically addressed. Grouting procedures
and specifications will
prevent erosion.</t>
  </si>
  <si>
    <t>Process neglected; insignificant impact on geochemical conditions.
For radionuclide transport, se FEP Ge24.</t>
  </si>
  <si>
    <t>Reactions including CO2 and H2S are included in the geochemical calculations.
Evaluation of the influence of inflow of oxygen with glacial melt waters.</t>
  </si>
  <si>
    <t>Flow paths, Darcy velocity, transport resistance, advective travel time from site-specific groundwater flow modelling.</t>
  </si>
  <si>
    <t>But indirectly through temperature</t>
  </si>
  <si>
    <t>Groundwater flow and gas flow are coupled.</t>
  </si>
  <si>
    <t>But indirectly through fracture geometry.</t>
  </si>
  <si>
    <t>But indirectly through changes in fracture geometry.</t>
  </si>
  <si>
    <t>But, indirectly by rearrangement of material in fractures changing the fracture geometry.</t>
  </si>
  <si>
    <t>But indirectly by affecting groundwater composition (salinity).</t>
  </si>
  <si>
    <t>But indirectly through groundwater composition and density effects.</t>
  </si>
  <si>
    <t>But indirectly by changing fracture geometry and matrix porosity.</t>
  </si>
  <si>
    <t>Through biofilm formation.
Indirectly; microbial activity may over time contribute to the generation of fracture minerals that eventually seal a fracture.</t>
  </si>
  <si>
    <t>By changing permeability of grouted fractures.</t>
  </si>
  <si>
    <t>But indirectly if a sufficient amount of gaseous species are produced so that a gas phase is created.
A trapped gas phase, the migration of gas bubbles, and instabilities in gas flow could affect groundwater flow.</t>
  </si>
  <si>
    <t>But indirectly by changing fracture geometries.</t>
  </si>
  <si>
    <t>Saline waters have higher density and will influence groundwater flow by gravitational effects.</t>
  </si>
  <si>
    <t>See Ge03.</t>
  </si>
  <si>
    <t>Included in 2D permafrost model. See also Ge03.</t>
  </si>
  <si>
    <t>Effect of gas bubble flow on the water flow (by entrainment of water) is taken into account.</t>
  </si>
  <si>
    <t>All groundwater data obtained at the site already include the presence of biofilms.
Effects from changes in biofilm thickness are deemed negligible.</t>
  </si>
  <si>
    <t>Included in a generic model of groundwater flow under permafrost.</t>
  </si>
  <si>
    <t>Pressure gradient is one driving force for groundwater flow.</t>
  </si>
  <si>
    <t>See row Groundwater flow above.</t>
  </si>
  <si>
    <t>But indirectly through stresses according to effective stress concept.</t>
  </si>
  <si>
    <t>Effective stress reduction has influence on shear strength.</t>
  </si>
  <si>
    <t>Hydraulic fracturing at high pressures.</t>
  </si>
  <si>
    <t>Affects fracture strength.</t>
  </si>
  <si>
    <t>Strong coupling to flow</t>
  </si>
  <si>
    <t>But the effect is very small.</t>
  </si>
  <si>
    <t>Affects chemical speciation, solubilities of gases and minerals.</t>
  </si>
  <si>
    <t>But the effect of pressure on reaction rates is negligible</t>
  </si>
  <si>
    <t>Changes in pressure may
change solubility.</t>
  </si>
  <si>
    <t>But indirectly via the influence of pressure on groundwater and gas composition.</t>
  </si>
  <si>
    <t>But, the effect of pressure on chemical reactions is minor. Homogeneous hydrostatic pressure should not affect the mechanical integrity of concrete.</t>
  </si>
  <si>
    <t>The solubility of gases is pressure dependent.</t>
  </si>
  <si>
    <t>Pressure affects the freezing temperature of water, and thus the exclusion of salts.</t>
  </si>
  <si>
    <t>But indirectly since pressure affects flow.</t>
  </si>
  <si>
    <t>But indirectly since pressure affects groundwater flow, and hence transport as above.</t>
  </si>
  <si>
    <t>Of little significance.</t>
  </si>
  <si>
    <t>Included in the model.</t>
  </si>
  <si>
    <t>Included in the model as fracture pore pressure.</t>
  </si>
  <si>
    <t>Process neglected; see row Groundwater flow above</t>
  </si>
  <si>
    <t>Diffusion coefficients at constant pressure.</t>
  </si>
  <si>
    <t>Little significance
compared with other
influences</t>
  </si>
  <si>
    <t>Effect on reaction rates and solubilities is negligibl</t>
  </si>
  <si>
    <t>Of little significance</t>
  </si>
  <si>
    <t>Simplified and pessimistic assumption regarding the quantity of out-frozen salt</t>
  </si>
  <si>
    <t>By partial freezing of water in the pore space under over-burden pressure.</t>
  </si>
  <si>
    <t>Pressure and flow are coupled.</t>
  </si>
  <si>
    <t>Groundwater flow (which determines the groundwater pressure) and gas flow are coupled.</t>
  </si>
  <si>
    <t>But only for rapid displacements.</t>
  </si>
  <si>
    <t>The production of gases from corrosion, microbial processes and decomposition of construction and stray materials could raise groundwater pressure locally.</t>
  </si>
  <si>
    <t>By expansion of the ice.</t>
  </si>
  <si>
    <t>Determined from groundwater flow calculations.</t>
  </si>
  <si>
    <t>The influence on groundwater pressure from
the generation of gaseous species in the geosphere will be negligible.</t>
  </si>
  <si>
    <t>The influence of methane hydrate formation on the groundwater pressure has not been evaluated but it should be similar to that of ice formation, see FEP Ge02.</t>
  </si>
  <si>
    <t>But only in highly conductive fractures with large groundwater flow.</t>
  </si>
  <si>
    <t>But expected gas flow is too low to accomplish erosion.</t>
  </si>
  <si>
    <t>But indirectly through
water composition
(dissolution of gas in
water).</t>
  </si>
  <si>
    <t>But coupled through groundwater flow.</t>
  </si>
  <si>
    <t>But indirectly a gas phase flowing in a fracture will dissolve into the pore waters of the rock matrix and diffuse in the pore water. Dissolved reactive gases such as O2 and CO2 will react with the rock minerals..</t>
  </si>
  <si>
    <t>But indirectly by providing nutrients for microbially mediated reactions that change the stability of fracture filling minerals.</t>
  </si>
  <si>
    <t>Large gas flows may affect the mechanical stability of the grouting.</t>
  </si>
  <si>
    <t>Colloids do not form in a gas phase. Even though it cannot be excluded that colloids are transported by aerosols, the effect may be neglected. Indirectly, flow of a reactive gas phase, e.g. air, will result in the oxidation of any dissolved Fe(II) and in the sub-sequent precipitation of Fe(III)-oxyhydroxide colloids.</t>
  </si>
  <si>
    <t>A gas phase flow would influence the dissolution of the gaseous components in a water phase.</t>
  </si>
  <si>
    <t>But indirectly by bringing methane in contact with ice.</t>
  </si>
  <si>
    <t>Only by the temperature of the gas phase.</t>
  </si>
  <si>
    <t>But indirectly, since gas flow affects groundwater flow.</t>
  </si>
  <si>
    <t>Gas flow governs transport in gas phase.</t>
  </si>
  <si>
    <t>Effect of the gas phase taken into account implicitly for the excavation/operation phase using a model that
represents the water table by a free surface.
Neglected in main flow
calculations; small volume
of gas generated and
effects localised and effect secondary to effect of permafrost and ice sheet.</t>
  </si>
  <si>
    <t>No gas flow sufficiently strong is expected, see row Groundwater flow above</t>
  </si>
  <si>
    <t>Not specifically addressed.
Grouting procedures
and specifications will
prevent erosion.</t>
  </si>
  <si>
    <t>Influence neglected; little significance. Main gas would be hydrogen released from corrosion
in the repository. This is considered when estimating bacterial sulphate reduction.</t>
  </si>
  <si>
    <t>Not considered since geosphere is short circuited and release of radionuclides in gas phase is assumed to occur from the near-field to the biosphere.</t>
  </si>
  <si>
    <t>But, indirectly by changing the fracture geometry.</t>
  </si>
  <si>
    <t>But indirectly by changing groundwater composition (dissolved gas which may subsequently come out of solution).</t>
  </si>
  <si>
    <t>But indirectly through water composition (dissolved gases which may subsequently come out of solution.</t>
  </si>
  <si>
    <t>But indirectly via the porewater contents of dissolved reactive gases such as O2 and CO2, which subsequently may come out of solution</t>
  </si>
  <si>
    <t>But indirectly by changes in fracture geometry (aperture).</t>
  </si>
  <si>
    <t>Degraded cement grout might be more permeable for a gas phase flow.</t>
  </si>
  <si>
    <t>Colloids in themselves do not affect the gas phase. The reactions producing colloids might affect the composition of the gas phase, e.g. the oxidation of dissolved Fe(II) by air will deplete oxygen from the gas phase. The gas flow should remain mainly unchanged.</t>
  </si>
  <si>
    <t>The generation of large amounts of gas would increase the flow of the gas phase.</t>
  </si>
  <si>
    <t>Radiolysis may generate gas.</t>
  </si>
  <si>
    <t>Does not affect gas flow (per definition).</t>
  </si>
  <si>
    <t>See Ge04</t>
  </si>
  <si>
    <t>See Ge04.</t>
  </si>
  <si>
    <t>Drawdown and inflows can be determined from a model with the water table treated as a free surface.
See also FEP Ge04.</t>
  </si>
  <si>
    <t>See FEPs Ge04 and Ge19</t>
  </si>
  <si>
    <t>Considered in scoping calculations of the capability of the geosphere to transport gas, see Ge04.</t>
  </si>
  <si>
    <t>Affects heat flux from repository. Canister spacing particularly important in the near field.</t>
  </si>
  <si>
    <t>But indirectly through heat transport and temperature.</t>
  </si>
  <si>
    <t>Repository geometry affects distribution and characteristics of flow paths.</t>
  </si>
  <si>
    <t>Affects the distribution of gas flow paths in the geosphere.</t>
  </si>
  <si>
    <t>But indirectly through stresses.</t>
  </si>
  <si>
    <t>As long as the design
aims at avoiding
larger zones at great
depths where erosion
can be an issue.</t>
  </si>
  <si>
    <t>But indirectly through changes in groundwater flow induced by the repository geometry.</t>
  </si>
  <si>
    <t>But indirectly via changes in flow through hydraulically active fracture zones that become short-circuited and subsequent changes in water composition. This effect is minor.</t>
  </si>
  <si>
    <t>But indirectly via changes in flow through hydraulically active fracture zones that become short-circuited and subsequent changes in water composition.</t>
  </si>
  <si>
    <t>But indirectly through changes in groundwater flow.</t>
  </si>
  <si>
    <t>But indirectly by affecting the gas release to the geosphere.</t>
  </si>
  <si>
    <t>But indirectly by the heat flow from the repository, and by affecting the flow of methane.</t>
  </si>
  <si>
    <t>Will affect the spatial disposition of the radial flux in relation to rock and grout.</t>
  </si>
  <si>
    <t>Repository geometry affects distribution and characteristics of flow paths, and hence transport, to the surface.</t>
  </si>
  <si>
    <t>Could influence radionuclides in gas phase leaving the near-field.</t>
  </si>
  <si>
    <t>Included in models.</t>
  </si>
  <si>
    <t>A detailed representation of repository tunnels included in model.</t>
  </si>
  <si>
    <t>See row Temperature above.
Deposition tunnel geometry considered in estimates of the capability of the geosphere to transport gas.</t>
  </si>
  <si>
    <t>Process neglected; too low radiation fluxes.</t>
  </si>
  <si>
    <t>Flow paths and characteristics from site-specific groundwater flow modelling where tunnel layout is implemented in the models.</t>
  </si>
  <si>
    <t>Does not change repository geometry</t>
  </si>
  <si>
    <t xml:space="preserve">Does not directly affect the geometry of deposition holes and tunnels. </t>
  </si>
  <si>
    <t>No effect on geometry of deposition holes or tunnels is expected, but indirectly if a sufficient amount of gaseous species are produced so that a gas phase is created. Elevated gas pressure could disrupt
the buffer or backfill.</t>
  </si>
  <si>
    <t>The amount of freezing water is related to fracture geometry.</t>
  </si>
  <si>
    <t>The fracture aperture, geometry and connectivity determine how permeable the rock is. The geometry of the pore space in the matrix will affect rock matrix diffusion, which may affect the groundwater composition (in particular the salinity) and hence the flow.</t>
  </si>
  <si>
    <t>Geometrical configuration of fractures governs the gas flow.</t>
  </si>
  <si>
    <t>Maximum possible shear displacement depends on fracture size.</t>
  </si>
  <si>
    <t>Deviatoric stress state is
necessary for the process.</t>
  </si>
  <si>
    <t>Fracture/pore geometry influences the overall pathway for solutes - diffusing towards the fractures and also from the fractures into the rock matrix.
The fracture frequency enhances the area subject to diffusion.</t>
  </si>
  <si>
    <t>Fracture aperture determines surface retardation coefficient (and access to matrix for subsequent sorption).</t>
  </si>
  <si>
    <t>Porosity affects mineral surfaces accessible to reactions.</t>
  </si>
  <si>
    <t>But indirectly via changes in the flow that could induce changes in chemistries/ reactions.</t>
  </si>
  <si>
    <t>Cavities smaller than 0.2 micrometres in diameter
are not accessible to microbes.</t>
  </si>
  <si>
    <t>It will affect the amount and distribution of grouting.</t>
  </si>
  <si>
    <t>The geometry of the fractures will affect the colloid transport and their retention mechanisms. In finer fractures, the colloids will interact to a greater extent with the fracture surfaces by physical filtration and electrostatic attachment than in larger fractures.</t>
  </si>
  <si>
    <t>But indirectly if a sufficient amount of gaseous species are produced so that a gas phase is created.
Fracture geometry/
connectivity controls gas migration.</t>
  </si>
  <si>
    <t>Location of hydrate formation and also through the adsorptive capacity of the porous medium. In addition, influences the overall pathway for methane transport.</t>
  </si>
  <si>
    <t>Fracture geometry influences the overall pathway for the freeze-out front and the accumulating salts.</t>
  </si>
  <si>
    <t>The processes take place in fractures. Their geometry will affect the direction of groundwater flow and solute transport</t>
  </si>
  <si>
    <t>Fracture network geometry governs flow and hence non-reactive transport characteristics.</t>
  </si>
  <si>
    <t>Fracture network governs flow and hence transport.</t>
  </si>
  <si>
    <t>Continuum porous medium models adopted. Detailed fracture geometry neglected; low-porosity rocks.</t>
  </si>
  <si>
    <t>Site-specific descriptions of geometry of fractures and fracture zones.
Impact of EDZ by assigning elevated hydraulic conductivity relative to the host rock.
Changes over time neglected; small and within the uncertainties.</t>
  </si>
  <si>
    <t>See row Temperature above.
Site-specific DFN model in estimates of the capability of the geosphere to transport gas.</t>
  </si>
  <si>
    <t>Generic fracture systems.</t>
  </si>
  <si>
    <t>See Ge06.</t>
  </si>
  <si>
    <t>Process neglected; see row Groundwater flow above.</t>
  </si>
  <si>
    <t>Site-specific descriptions
of fracture and fracture zone geometry in groundwater flow modelling
including diffusion of
salt between mobile and
immobile groundwater.
Geometry of flow paths
and matrix porosity, see Ge24.</t>
  </si>
  <si>
    <t>Geometry of flow paths,
see FEP Ge24
Site-specific porosities, BET surfaces and stress effects considered in the selection of Kd. Surface retardation neglected.</t>
  </si>
  <si>
    <t>Porosity included in the modelling of the consumption of O2  in infiltrating glacial meltwaters.</t>
  </si>
  <si>
    <t>Negligible effect on the overall microbial activities in the rock volume around the repository.</t>
  </si>
  <si>
    <t>Generic fracture parameters used in modelling the influence of grout on groundwater compositions.</t>
  </si>
  <si>
    <t>The influence of fracture geometry has been evaluated in SRSite. The generic model calculations indicate that the formation of methane hydrates may
be disregarded.</t>
  </si>
  <si>
    <t>Transport resistance from site-specific groundwater flow modelling.
Site-specific porosities and formation factors considered in the selection of matrix porosity and diffusivity.
Site-specific porosities, BET surfaces and stress effects considered in the selection of Kd values.</t>
  </si>
  <si>
    <t>But indirectly through rock stresses and temperature.</t>
  </si>
  <si>
    <t>By volume increase going from liquid to solid state.</t>
  </si>
  <si>
    <t>But indirectly through changes in groundwater composition affecting rock-water interactions.
Also indirectly through changes to fracture apertures as a result of changes in groundwater pressure associated with groundwater flow, and possibly also glaciation.</t>
  </si>
  <si>
    <t>In principle, gas pressure could induce rock fracturing.</t>
  </si>
  <si>
    <t>But changes will be modest compared with existing fractures.</t>
  </si>
  <si>
    <t xml:space="preserve">Only if precipitation is considered, aperture could be changed. </t>
  </si>
  <si>
    <t>Weathering reaction may increase or decrease the porosity of the rock matrix.</t>
  </si>
  <si>
    <t>Geometry might be changed by the sealing or opening of some fractures.</t>
  </si>
  <si>
    <t>But indirectly fracture sealing might result from formation of fracture-filling minerals resulting from microbial activity.</t>
  </si>
  <si>
    <t>Purpose of grouting is to reduce fracture porosity and permeability. Grout degradation reopens fractures.</t>
  </si>
  <si>
    <t>But indirectly if a sufficient amount of gaseous species are produced so that a gas phase is created and if the gas pressure rises enough to dilate/induce fractures.</t>
  </si>
  <si>
    <t>By affecting porosity, and potentially methane hydrate may open up or expand fractures.</t>
  </si>
  <si>
    <t>But indirectly since deposition of transported material may change fracture geometry. Also, reactions may change geometry by surface alteration (precipitation etc).</t>
  </si>
  <si>
    <t>But indirectly since deposition of transported material could in principle block minor flow paths but no volatile species have been identified that could do this to a significant degree.</t>
  </si>
  <si>
    <t>See FEPs Ge05 - Ge08</t>
  </si>
  <si>
    <t>Indirect changes resulting from precipitation/ dissolution not addressed because they are expected to be long-term and relatively very small.
The changes to fracture
aperture as a result of groundwater flow are not
considered because they
are considered to be small. The effect of possible high pore pressure beneath an ice sheet and ‘hydraulic jacking’ of fractures are addressed, see FEP Ge07.</t>
  </si>
  <si>
    <t>Neglected; scoping calculations show that gas can be transported away from the repository without requiring a larger overpressure.</t>
  </si>
  <si>
    <t>Aperture changes evaluated from fracture stress results.</t>
  </si>
  <si>
    <t>Scope and extent of fracturing in near-field rock evaluated from stress results and observations from the APSE experiment.
Risk of hydraulic fracturing evaluated from stress results.</t>
  </si>
  <si>
    <t>Process neglected; effect is small and cannot be separated from direct effects of other stress changes.</t>
  </si>
  <si>
    <t>Process neglected based on site observations indicating limited significance at repository depth.</t>
  </si>
  <si>
    <t>Little expected impact.</t>
  </si>
  <si>
    <t>Generic modelling that indicates that this influence is negligible.</t>
  </si>
  <si>
    <t>Of little significance, see also FEP Ge02.</t>
  </si>
  <si>
    <t>But indirectly through fracture geometry and groundwater pressure.</t>
  </si>
  <si>
    <t xml:space="preserve">But indirectly through changes in fracture geometry. </t>
  </si>
  <si>
    <t>But indirectly through changes in fracture geometry and transmissivity.</t>
  </si>
  <si>
    <t>According to stress-strain relation.</t>
  </si>
  <si>
    <t>Deviatoric stress state is necessary for the process.</t>
  </si>
  <si>
    <t>But, indirectly if fracture apertures are affected.</t>
  </si>
  <si>
    <t>But indirectly through changes in fracture/pore geometry.</t>
  </si>
  <si>
    <t>But indirectly through changes in fracture/ pore geometry.</t>
  </si>
  <si>
    <t>But indirectly by affecting matrix porosity.</t>
  </si>
  <si>
    <t>But indirectly if previously sealed fractures become reopened, followed by healing.</t>
  </si>
  <si>
    <t>Rock stress might physically break the grouting</t>
  </si>
  <si>
    <t>But indirectly through the effect of rock stresses on fracture properties/geometry</t>
  </si>
  <si>
    <t>But indirectly by affecting porosity.</t>
  </si>
  <si>
    <t>Only indirectly if they affect fracture geometry.</t>
  </si>
  <si>
    <t>But indirectly since stress affects fracture aperture and flow.</t>
  </si>
  <si>
    <t>Not addressed. However the effects of the changes in the rock stresses during repository excavation operation and resaturation on the properties of the fractures in the vicinity of the repository taken into account through modelling of the EDZ.
Stress changes are expected to be relatively small, apart from changes due to repository construction, thermal fluxes from the spent fuel, ice-loading, tectonic changes at very long times and earthquakes.</t>
  </si>
  <si>
    <t>Site-specific rock stresses as input to calculations and zero normal stress at ground surface and peripheries of tunnel openings.
Thermal stresses calculated in model. Zero normal stress at ground surface.
Stresses at repository depth from ice/crust/mantle model.</t>
  </si>
  <si>
    <t>Site-specific rock stresses. Zero normal stress at ground surface and peripheries of tunnel openings.
Thermal stresses are calculated in the model.
Stresses at repository depth from ice/crust/mantle model.</t>
  </si>
  <si>
    <t>Site-specific rock stresses.
Stresses at repository
depth from ice/crust/
mantle model.
Stresses calculated in
model.</t>
  </si>
  <si>
    <t>Not specifically addressed.
Even crushed grout will
effectively reduce groundwater flow.</t>
  </si>
  <si>
    <t>But groundwater flow affects rock stresses indirectly through the contribution of the groundwater pressure to the effective stress. However, the changes in groundwater pressure are generally so small as to have negligible effect on
the rock stresses, except for repository desaturation and resaturation and possibly ice-loading.</t>
  </si>
  <si>
    <t>Gas pressure could affect the stress conditions in the rock</t>
  </si>
  <si>
    <t>But indirectly by changing porosity.</t>
  </si>
  <si>
    <t>But indirectly if a sufficient amount of gaseous species are produced so that a gas phase is created. An elevated gas pressure could affect rock stresses,
but not expected to be
significant in fractured
rock.</t>
  </si>
  <si>
    <t>See row Fracture geometry above</t>
  </si>
  <si>
    <t>Output from calculations</t>
  </si>
  <si>
    <t xml:space="preserve">Output from calculations, which shows that stress relaxation effects of fracturing are limited to small volumes. </t>
  </si>
  <si>
    <t>Determines thermal properties.</t>
  </si>
  <si>
    <t>But indirectly through thermal properties affecting heat transport and temperature.</t>
  </si>
  <si>
    <t>But indirectly through groundwater composition and diffusion out through the rock matrix.</t>
  </si>
  <si>
    <t>Mineral composition does not affect flow.</t>
  </si>
  <si>
    <t>Controls stress-strain relation</t>
  </si>
  <si>
    <t>Affects mechanical properties of fracture surfaces.</t>
  </si>
  <si>
    <t>Affects rock strength.</t>
  </si>
  <si>
    <t>Strength of asperities has impact on fracture properties.</t>
  </si>
  <si>
    <t>Bonding with fracture fillings depends on the matrix minerals.</t>
  </si>
  <si>
    <t>Groundwater in the matrix is immobile.</t>
  </si>
  <si>
    <t>But indirectly by acting as sorbing media and thereby affecting porewater concentrations or by changes in pore geometry.</t>
  </si>
  <si>
    <t>Mineralogy important for sorption mechanisms.</t>
  </si>
  <si>
    <t>But indirectly by the release of ionic species that may be incorporated in fracture precipitating phases.</t>
  </si>
  <si>
    <t>Weathering reactions will decrease the amount of dissolved O2 and CO2.</t>
  </si>
  <si>
    <t>But, indirectly through thermal properties of rock matrix.</t>
  </si>
  <si>
    <t>There is no evidence so far to indicate that the freeze-out front passes through the rock matrix.</t>
  </si>
  <si>
    <t>Rock composition would affect the decomposition products due to radiation.</t>
  </si>
  <si>
    <t>For diffusing species, matrix minerals affect sorption behaviour in matrix and also the extent of diffusion.</t>
  </si>
  <si>
    <t>For diffusing species, matrix minerals affect sorption behaviour in matrix.</t>
  </si>
  <si>
    <t>Use of site-specific thermal properties.</t>
  </si>
  <si>
    <t>Site-specific rock mechanics property data.</t>
  </si>
  <si>
    <t>The bonding strength is
much larger than the erosive force.</t>
  </si>
  <si>
    <t>Site-specific minerals and BET surfaces considered in the selection of Kd values.</t>
  </si>
  <si>
    <t>Included in the modelling of the consumption in the rock matrix of O2 infiltrating in glacial melt waters.</t>
  </si>
  <si>
    <t>The geochemical models consider some reactions with carbon dioxide.
Reactions of dissolved O2 with matrix minerals are considered during glacial periods.</t>
  </si>
  <si>
    <t>Site-specific rock mineralogy considered in the selection of sorption data</t>
  </si>
  <si>
    <t>But indirectly through matrix diffusion from flowing groundwater.</t>
  </si>
  <si>
    <t>But indirectly through groundwater composition, but insignificant effect for relevant gases.</t>
  </si>
  <si>
    <t>But indirectly by affecting porewater concentrations and subsequent long term porewater - mineral interactions resulting in some alteration.</t>
  </si>
  <si>
    <t>Precipitation/co-precipitation may change matrix properties when trace elements are incorporated into matrix mineral structure (lattice).</t>
  </si>
  <si>
    <t>The dissolution of O2 and CO2 will induce reactions with minerals in the rock matrix. This process is however slow.</t>
  </si>
  <si>
    <t>The matrix simply undergoes in-situ freezing.</t>
  </si>
  <si>
    <t>But the effect may be neglected</t>
  </si>
  <si>
    <t>If reactions occur, mineral changes could occur, but considered to be of negligible significance.</t>
  </si>
  <si>
    <t>If reactions occur, mineral changes could occur, but considered second order effect.</t>
  </si>
  <si>
    <t>See FEPs Ge11 to Ge23</t>
  </si>
  <si>
    <t>See FEP Ge14</t>
  </si>
  <si>
    <t>Precipitation effects not accounted for.</t>
  </si>
  <si>
    <t>Observations of drillcores
show that the matrix minerals are negligibly influenced by reactions with gaseous species.</t>
  </si>
  <si>
    <t>Marginally and locally.</t>
  </si>
  <si>
    <t>Affects water adsorption capacity.</t>
  </si>
  <si>
    <t>But indirectly by affecting fracture geometry.</t>
  </si>
  <si>
    <t>Affects stress-deformation relations.</t>
  </si>
  <si>
    <t>Strength of individual fractures depends on fracture minerals and will contribute to determine extent of fracture growth.</t>
  </si>
  <si>
    <t>Mineral-filled fractures will probably exhibit more creep than clean fractures.</t>
  </si>
  <si>
    <t>They are potentially eroded away. Their nature will influence the process.</t>
  </si>
  <si>
    <t>But indirectly, precipitation of mineral phases (e.g. calcite) may cause clogging thus altering fracture aperture and groundwater flow.</t>
  </si>
  <si>
    <t>But indirectly by acting as sorbing media and thereby affecting porewater concentrations or by changes in fracture/pore geometry.</t>
  </si>
  <si>
    <t>But indirectly by hindering matrix diffusion.</t>
  </si>
  <si>
    <t>Several microbial respiration processes depend on solid electron donors present in some minerals.</t>
  </si>
  <si>
    <t>Colloids might form by resuspension of e.g. clays in very diluted waters.
Attachment of colloids to fracture minerals is important.</t>
  </si>
  <si>
    <t>Water-rock interactions will decrease the amount of dissolved O2 and CO2.</t>
  </si>
  <si>
    <t>The adsorption of water molecules on mineral surfaces decreases the freezing temperature. However, this effect should be similar for different types of minerals.</t>
  </si>
  <si>
    <t>Fracture mineral composition would affect the decomposition products due to radiation.</t>
  </si>
  <si>
    <t>But indirectly through effects on groundwater composition.</t>
  </si>
  <si>
    <t>Fracture minerals affect fracture surface sorption and also access to matrix through diffusion.</t>
  </si>
  <si>
    <t>Site-specific fracture property data.</t>
  </si>
  <si>
    <t>Covered by
strength ranges applied
in fracturing assessment.</t>
  </si>
  <si>
    <t>Site-specific minerals and BET surfaces considered in the selection of Kd values. However, surface retardation neglected.</t>
  </si>
  <si>
    <t>Common fracture minerals (calcite, silica, etc) selected for generic equilibrium calculations.
Influence of Fe(II) fracture
filling minerals on O2
consumption evaluated.</t>
  </si>
  <si>
    <t>Process not handled in detail; variations in the amounts of fracture minerals have a low impact on the overall microbial processes.</t>
  </si>
  <si>
    <t>Site-specific fracture mineralogy considered in the selection of sorption data. However, surface sorption not invoked in SR-Site.</t>
  </si>
  <si>
    <t>But indirectly through temperature and groundwater composition.</t>
  </si>
  <si>
    <t>But indirectly through groundwater composition.</t>
  </si>
  <si>
    <t xml:space="preserve">Maybe, in case of fracture shear displacements under high normal stress with extensive damage done to asperities. </t>
  </si>
  <si>
    <t xml:space="preserve">Fracturing can create new fracture surfaces with different mineralogy. </t>
  </si>
  <si>
    <t>But indirectly through reactions between constituents of flowing groundwater.</t>
  </si>
  <si>
    <t>But indirectly by changing groundwater composition that may induce precipitation-dissolution of minerals.</t>
  </si>
  <si>
    <t>Precipitation/co-precipitation may change fracture surface properties when trace elements are incorporated into mineral structure. Also influences groundwater composition affecting sorption.</t>
  </si>
  <si>
    <t>But indirectly through porewater chemistry and matrix diffusion, but this is a very slow process.</t>
  </si>
  <si>
    <t>Biological weathering of specific mineral components; Formation and dissolution of metals sulphides and calcite; Stable isotope fractionation of fracture minerals; coverage with biofilms.</t>
  </si>
  <si>
    <t>But indirectly through changes in water composition, e.g. OH  ions released from cement might generate C-S-H in the fractures.</t>
  </si>
  <si>
    <t>Suspended colloids might sediment into fracture walls, e.g. when groundwaters mix.</t>
  </si>
  <si>
    <t>The dissolution of CH4, O2 or CO2 will induce microbial processes or reactions with minerals in the fracture surface.</t>
  </si>
  <si>
    <t>But indirectly through groundwater composition since production of saline waters may lead to precipitation of new phases.</t>
  </si>
  <si>
    <t>But the effect may be neglected.</t>
  </si>
  <si>
    <t>See FEPs Ge11 - Ge23</t>
  </si>
  <si>
    <t>The change in mineral composition following a shear deformation is judged to be of minor
importance to the mechanical behavior compared to the overall impact of the initial undisturbed composition.</t>
  </si>
  <si>
    <t>New fractures will contribute an insignificant portion of the total fracture area.</t>
  </si>
  <si>
    <t>Process neglected; see row Fracture geometry above.</t>
  </si>
  <si>
    <t>Direct effects
neglected (precipitation
effects not accounted
for). Also, sorption on fracture surfaces not accounted for.
Mineral equilibrium is considered for establishing
background concentration ranges of competing solutes.</t>
  </si>
  <si>
    <t>Process not handled in detail. The production- consumption of fracture
minerals by microbial processes have a low impact on the overall amounts of minerals.</t>
  </si>
  <si>
    <t>See row Groundwater composition below and Ge15.</t>
  </si>
  <si>
    <t>The fate of fracture filling minerals has not been evaluated directly in SR-Site. In geochemical calculations the amounts of minerals precipitating
or dissolving have been calculated, and found to be of no significance.</t>
  </si>
  <si>
    <t>Variable 10</t>
  </si>
  <si>
    <t>Rel infl var 10</t>
  </si>
  <si>
    <t>Comment rel infl var 10</t>
  </si>
  <si>
    <t>Groundwater salinity affects its density and viscosity.</t>
  </si>
  <si>
    <t>If groundwater contains
dissolved gas, this could come out of solution if the pressure falls, and contribute to gas flow.</t>
  </si>
  <si>
    <t>But indirectly via properties of fracture filling materials affected by changes in groundwater composition.</t>
  </si>
  <si>
    <t>Very diluted waters will favour the re-suspension (erosion) of colloidal-sized materials in fractures</t>
  </si>
  <si>
    <t>But indirectly through groundwater flow (density gradients).</t>
  </si>
  <si>
    <t>Concentration gradients are the driving force for diffusion.</t>
  </si>
  <si>
    <t>Speciation, pH effects, salinity effects etc.</t>
  </si>
  <si>
    <t>Groundwater provides nutrients for microbial metabolism.</t>
  </si>
  <si>
    <t>Affects chemical degradation. E.g. high concentrations of sulphate and chloride ions are detrimental for cement stability. High concentrations of carbonate reduce the rate of cement degradation.</t>
  </si>
  <si>
    <t xml:space="preserve">Concentration of dissolved salt affects the stability of colloids. pH  and the presence of organic materials can affect the stability of colloids. Colloids might form by precipitation from oversaturated solutions. </t>
  </si>
  <si>
    <t>Biological gas formation depends on groundwater chemistry and gas solubility depends on salinity.</t>
  </si>
  <si>
    <t>The freezing temperature of water to ice decreases as the salt content increases.</t>
  </si>
  <si>
    <t>Affects the salts that may be frozen out.</t>
  </si>
  <si>
    <t>Groundwater composition would affect the products from radiolysis.</t>
  </si>
  <si>
    <t>Electrophoresis acts on groundwater components</t>
  </si>
  <si>
    <t>Composition affects speciation of radionuclides, and hence their transport characteristics.</t>
  </si>
  <si>
    <t>Groundwater composition affects gas composition, and hence transport in gas phase.</t>
  </si>
  <si>
    <t>Judg infl var 10</t>
  </si>
  <si>
    <t>Motiv infl var 10</t>
  </si>
  <si>
    <t>Use of site-specific groundwater salinities in modelling studies.</t>
  </si>
  <si>
    <t>Site-specific variations in and distribution of salinity and reference waters accounted for in the models.</t>
  </si>
  <si>
    <t>See row Temperature above.
Minor process.</t>
  </si>
  <si>
    <t>Included in groundwater flow modelling (salinity) and modelling of RN transport, see FEP Ge24.</t>
  </si>
  <si>
    <t>pH, redox, complexing
ligands, salinity (ionic
strength), organic acids,
microbes considered in the selection of Kd values.</t>
  </si>
  <si>
    <t>Generic modelling of
precipitation-dissolution
of minerals.</t>
  </si>
  <si>
    <t>Process not handled in detail; sulphate reduction
assumed to proceed to
completion.</t>
  </si>
  <si>
    <t>Site-specific Forsmark groundwater composition used in generic modelling of impact of grout on water chemistry.</t>
  </si>
  <si>
    <t>Generic model of groundwater flow under permafrost assumes present day depth profile for salinity.</t>
  </si>
  <si>
    <t>Site-specific water salinity, pH, redox, organic acids, microbes considered in the selection of sorption and diffusion data.</t>
  </si>
  <si>
    <t>Rel affect var 10</t>
  </si>
  <si>
    <t>Comment rel aff var 10</t>
  </si>
  <si>
    <t>By exclusion of salt.</t>
  </si>
  <si>
    <t>Also affected by dispersion/ diffusion and matrix diffusion.</t>
  </si>
  <si>
    <t>Constituents transported in gas phase may dissolve in water.</t>
  </si>
  <si>
    <t>But indirectly by the creation of new fracture surfaces.</t>
  </si>
  <si>
    <t>Mechanical erosion may increase the concentration of colloids. Indirectly the exposure of new mineral surfaces will induce reactions between groundwater and minerals.</t>
  </si>
  <si>
    <t>Groundwater composition depends on advection and mixing of different constituents.</t>
  </si>
  <si>
    <t>Diffusion affects
the concentration
of species in the
groundwater.</t>
  </si>
  <si>
    <t>Uptake of trace elements controls concentration in water phase.</t>
  </si>
  <si>
    <t>Microbial processes will influence concentrations of groundwater components, dissolved gases, Eh and to some extent pH.</t>
  </si>
  <si>
    <t>Release of OH  ions from cement will increase groundwater pH locally.</t>
  </si>
  <si>
    <t>Precipitation of colloids from oversaturated solutions will change the composition of the groundwater.</t>
  </si>
  <si>
    <t>Gaseous components are an integral part of groundwater composition.</t>
  </si>
  <si>
    <t>The formation of methane hydrates would deplete surrounding groundwater from methane; and salt exclusion may occur.</t>
  </si>
  <si>
    <t>Groundwater salinities evaluated through a generic model of density-driven flow under permafrost.</t>
  </si>
  <si>
    <t>Electrophoresis affects the transport of groundwater components.</t>
  </si>
  <si>
    <t>Transport of dissolved species affects the water composition, but radionuclide transport is not of importance to understand major chemistry.</t>
  </si>
  <si>
    <t>Solutes transported in gas phase may later dissolve, and hence affect groundwater composition.</t>
  </si>
  <si>
    <t>Judg affect var 10</t>
  </si>
  <si>
    <t>Motiv affect var 10</t>
  </si>
  <si>
    <t>Included in 2D permafrost modelling. See also FEPs GE21 and Ge04.</t>
  </si>
  <si>
    <t>Transport of salinity and
reference waters by advection and matrix diffusion is modelled.</t>
  </si>
  <si>
    <t>Minor process, see FEP Ge19.</t>
  </si>
  <si>
    <t>Transport of salinity included in groundwater flow modelling. Modelling of water composition based on output from hydrogeology modelling</t>
  </si>
  <si>
    <t>Sorption of radionuclides and trace elements not accounted for when main elements determined, but considered for radionuclides, see also Ge25.</t>
  </si>
  <si>
    <t>Sulphate-sulphide
equilibrium calculations
assuming microbial
mediation. Sulphide
contribution from possible
CH4+H2 accounted for.</t>
  </si>
  <si>
    <t>Generic modelling to evaluate changes in composition of groundwater circulating around a grouted fracture and consequent precipitation-dissolution of minerals.</t>
  </si>
  <si>
    <t>Should be similar to the effect of ice, see FEP Ge02.</t>
  </si>
  <si>
    <t>Radionuclide concentration and release to the biosphere are calculated.</t>
  </si>
  <si>
    <t>Not considered, since
all gas is assumed
to be released to the
biosphere.</t>
  </si>
  <si>
    <t>Variable 11</t>
  </si>
  <si>
    <t>Rel infl var 11</t>
  </si>
  <si>
    <t>Comment rel infl var 11</t>
  </si>
  <si>
    <t>But only when vapour-ice phase change occurs.</t>
  </si>
  <si>
    <t>Gas composition affects gas phase flow properties (but insignificant).</t>
  </si>
  <si>
    <t>But indirectly through dissolution of gas changing water composition.</t>
  </si>
  <si>
    <t>But indirectly via gas phase dissolution and diffusion in the pore water in the rock matrix. Dissolved reactive gases such as O2 and CO2 will react with the rock minerals.</t>
  </si>
  <si>
    <t>But indirectly, e.g. methane may be a source of nutrients for microbially mediated reactions that could induce mineral precipitation or dissolution.</t>
  </si>
  <si>
    <t>But indirectly if a gas phase containing components such as oxygen, hydrogen or methane were to occur and dissolve in groundwater.</t>
  </si>
  <si>
    <t>Colloids do not form in a gas phase. However, a reactive gas phase, e.g. oxygen in air, in contact with a groundwater will result in the oxidation of any dissolved Fe(II) and in the subsequent precipitation of Fe(III)-oxyhydroxide colloids.</t>
  </si>
  <si>
    <t>Dissolved gaseous species will depend on the composition of a gas phase, if present.</t>
  </si>
  <si>
    <t>But indirectly through dissolution in groundwater some gases (e.g. O2, CO2 and H2) affect radio-element speciation.</t>
  </si>
  <si>
    <t>Gas composition could affect chemical state of gaseous radionuclides and hence partitioning between phases, but no significant example identified.</t>
  </si>
  <si>
    <t>Judg infl var 11</t>
  </si>
  <si>
    <t>Motiv infl var 11</t>
  </si>
  <si>
    <t>Gas phase flow is a minor process</t>
  </si>
  <si>
    <t>Main gas would be hydrogen released from corrosion in the repository.
This is considered when estimating bacterial sulphate reduction.</t>
  </si>
  <si>
    <t>Rel affect var 11</t>
  </si>
  <si>
    <t>Comment rel aff var 11</t>
  </si>
  <si>
    <t>Dissolved gases transported by flowing groundwater may come out of solution where the pressure falls.</t>
  </si>
  <si>
    <t>Preferential transport of different gas constituents (e.g. because of different partitioning into the water phase).</t>
  </si>
  <si>
    <t>But indirectly through groundwater composition by affecting concentration of dissolved gases.</t>
  </si>
  <si>
    <t>But indirectly through
water composition and
degassing.</t>
  </si>
  <si>
    <t>But indirectly since water phase and gas phase concentrations are related by thermodynamic relations.</t>
  </si>
  <si>
    <t>But indirectly by affecting the porewater contents of dissolved reactive gases such as O2 and CO2.</t>
  </si>
  <si>
    <t>But indirectly, e.g. precipitation of calcite will influence the amount of CO2 in a possible gas phase: CO2 + H2O + Ca2+ = CaCO3(s) + 2H+.</t>
  </si>
  <si>
    <t>But indirectly microbial metabolic products may, e.g. produce CO2 or methane, and this could affect the composition of a gas phase if present.</t>
  </si>
  <si>
    <t>Colloids in themselves do not affect the composition of a gas phase. However, the reactions producing them might, e.g. the oxidation of dissolved Fe(II) by air will deplete oxygen from the gas phase.</t>
  </si>
  <si>
    <t>The composition of a gas phase, if it exists and it is in equilibrium with groundwater, depends on the gaseous species in the groundwater. However the production of gaseous species in the geosphere will not be sufficient to influence a gas phase significantly.</t>
  </si>
  <si>
    <t>Removal of methane.</t>
  </si>
  <si>
    <t>But the small amounts of gaseous radiolytic species are short lived and will not affect the composition of a gas phase.</t>
  </si>
  <si>
    <t>Transport of gaseous radionuclides can modify gas composition but only by trace amounts.</t>
  </si>
  <si>
    <t>Judg affect var 11</t>
  </si>
  <si>
    <t>Motiv affect var 11</t>
  </si>
  <si>
    <t>Concentrations of dissolved gases are generally low.</t>
  </si>
  <si>
    <t>Little significance.</t>
  </si>
  <si>
    <t>The generic calculations indicate that methane hydrate formation may be disregarded, and no gas phase is expected in the rock volume at the site.</t>
  </si>
  <si>
    <t>Variable 12</t>
  </si>
  <si>
    <t>Rel infl var 12</t>
  </si>
  <si>
    <t>Comment rel infl var 12</t>
  </si>
  <si>
    <t>But indirectly through their thermal properties and impact on groundwater composition.</t>
  </si>
  <si>
    <t>Grouting is likely to affect the flow.</t>
  </si>
  <si>
    <t xml:space="preserve">Grouting can affect gas escape from the repository. </t>
  </si>
  <si>
    <t>Grouting is potentially eroded away. Its nature will influence the process.</t>
  </si>
  <si>
    <t>But indirectly as grouting alters groundwater flow and hence affects advection/mixing.</t>
  </si>
  <si>
    <t>Sorption may take place on cement materials. Also indirectly since their degradation can influence groundwater pH and create secondary minerals in fractures, organic ligands etc.</t>
  </si>
  <si>
    <t>But indirectly by affecting pH, sulphide etc of groundwater.</t>
  </si>
  <si>
    <t>But indirectly since, e.g., iron from corrosion may result in the precipitation of iron oxides/ hydroxides.</t>
  </si>
  <si>
    <t>Organic carbon in materials and hydrogen from corrosion will support and increase microbial activity.</t>
  </si>
  <si>
    <t>Grout is a structural material.</t>
  </si>
  <si>
    <t>Concrete releases only a small amount of colloids /Wieland et al. 2004/, but organic matter may degrade and form organic colloids.</t>
  </si>
  <si>
    <t>For example from iron and steel corrosion.</t>
  </si>
  <si>
    <t>But, indirectly through their thermal properties and changes in groundwater composition.</t>
  </si>
  <si>
    <t>Material composition would affect the decomposition products arising from neutron radiation.</t>
  </si>
  <si>
    <t>Sorption on stray materials affects transport characteristics, but this is primarily a near-field rather than a far-field issue.</t>
  </si>
  <si>
    <t>But, gaseous radionuclides not expected to sorb significantly to these materials.</t>
  </si>
  <si>
    <t>Judg infl var 12</t>
  </si>
  <si>
    <t>Motiv infl var 12</t>
  </si>
  <si>
    <t>Sensitivity study in which permeability of nearby rock is reduced to simulate different levels of grouting. Pessimistically not represented in main calculations.</t>
  </si>
  <si>
    <t>Effect not considered.</t>
  </si>
  <si>
    <t>See FEP Ge17.</t>
  </si>
  <si>
    <t>Calculations of sulphide production assuming microbial reduction with structural and stray materials.</t>
  </si>
  <si>
    <t>Grout composition used for generic modelling of changes in groundwater circulating around a grouted fracture and consequent precipitation-dissolution of minerals.</t>
  </si>
  <si>
    <t>Sorption on structural and stray materials in the geosphere neglected.</t>
  </si>
  <si>
    <t>Rel affect var 12</t>
  </si>
  <si>
    <t>Comment rel aff var 12</t>
  </si>
  <si>
    <t>But only if freezing occurs at repository depth.</t>
  </si>
  <si>
    <t>Flow can affect degradation of grout locally.</t>
  </si>
  <si>
    <t>Does not affect structures and materials</t>
  </si>
  <si>
    <t>Redistribution through erosion-sedimentation.</t>
  </si>
  <si>
    <t>But indirectly through water composition since advection may transport constituents that will enhance corrosion of metals and degradation of cement.</t>
  </si>
  <si>
    <t>Microbial processes will oxidise organic carbon in materials and hydrogen from corrosion, thereby influencing construction material and corrosive processes.</t>
  </si>
  <si>
    <t>But indirectly. For example CO2 could dissolve in groundwater and react with concrete.</t>
  </si>
  <si>
    <t>Provided that freezing does not occur at repository depth.</t>
  </si>
  <si>
    <t>Potentially detrimental - chemical brine-induced degradation of cement and metal corrosion.</t>
  </si>
  <si>
    <t>Judg affect var 12</t>
  </si>
  <si>
    <t>Motiv affect var 12</t>
  </si>
  <si>
    <t>Assumptions made regarding grout properties in different applications (see Geo17).</t>
  </si>
  <si>
    <t>See Ge17.</t>
  </si>
  <si>
    <t>See FEP Ge17</t>
  </si>
  <si>
    <t>The degradation of iron, steel and organic stray materials evaluated for different time periods.</t>
  </si>
  <si>
    <t>Influence not evaluated; assumptions made regarding grout properties in different applications.</t>
  </si>
  <si>
    <t>Degradation of grout not evaluated for permafrost conditions in SR-Site.</t>
  </si>
  <si>
    <t>Variable 13</t>
  </si>
  <si>
    <t>Rel infl var 13</t>
  </si>
  <si>
    <t>Comment rel infl var 13</t>
  </si>
  <si>
    <t>Affects scope and extent of convective heat transport.</t>
  </si>
  <si>
    <t>Affects the amount of freezing water.</t>
  </si>
  <si>
    <t>Affects permeability and thus flow.</t>
  </si>
  <si>
    <t>Gas permeability depends on saturation through relative permeability.</t>
  </si>
  <si>
    <t>Affects strength properties.</t>
  </si>
  <si>
    <t xml:space="preserve">By affecting the pore space accessible to diffusing solutes. </t>
  </si>
  <si>
    <t xml:space="preserve">By affecting the surfaces accessible to sorption. </t>
  </si>
  <si>
    <t>Reactions between rock and porewater can only take place in the saturated portions of the rock matrix.</t>
  </si>
  <si>
    <t>Fracture filling minerals will only precipitate in the saturated parts of the rock</t>
  </si>
  <si>
    <t>Cement degradation is negligible in unsaturated rock.</t>
  </si>
  <si>
    <t>Colloids do not form in a gas phase. A reactive gas phase, e.g. oxygen in air, in contact with a groundwater will result in the oxidation of any dissolved Fe(II) and in the subsequent precipitation of Fe(III)-oxyhydroxide colloids.</t>
  </si>
  <si>
    <t>A gas phase would influence the dissolution of the gaseous components in a water phase.</t>
  </si>
  <si>
    <t>Water content affects radical production, lifetime and reactions. Radiolysis only takes place in water-saturated volumes.</t>
  </si>
  <si>
    <t>Electro-kinetic processes may only occur in water-saturated rock.</t>
  </si>
  <si>
    <t>But indirectly, since saturation affects groundwater flow.</t>
  </si>
  <si>
    <t>But indirectly, since saturation affects gas phase flow, and hence transport in gas phase.</t>
  </si>
  <si>
    <t>Judg infl var 13</t>
  </si>
  <si>
    <t>Motiv infl var 13</t>
  </si>
  <si>
    <t>Saturated conditions in the bedrock assumed.</t>
  </si>
  <si>
    <t>The effect of the changing
saturation taken into account through models in which the unsaturated flow is handled in a simplified manner and in the region above the water table which in turn is represented as a free surface. Addressed in calculations of flow in near-surface regions.
Unsaturated zone taken into account in MIKE SHE calculations used to determine maximum potential recharge (precipitation less evapotranspiration).</t>
  </si>
  <si>
    <t>Considered in estimates of the capability of the geosphere to transport gas.</t>
  </si>
  <si>
    <t>Effect is negligibly small.</t>
  </si>
  <si>
    <t>In unsaturated rock volumes the expected gas flow is too low to cause
erosion.</t>
  </si>
  <si>
    <t>Sorption of radionuclides considered for saturated conditions only.</t>
  </si>
  <si>
    <t>Saturated conditions assumed.</t>
  </si>
  <si>
    <t>Saturated conditions in the
bedrock is assumed.</t>
  </si>
  <si>
    <t>Influence not considered; saturated conditions assumed.</t>
  </si>
  <si>
    <t>Rel affect var 13</t>
  </si>
  <si>
    <t>Comment rel aff var 13</t>
  </si>
  <si>
    <t>But, indirectly through temperature.</t>
  </si>
  <si>
    <t>Degree of saturation decreases.</t>
  </si>
  <si>
    <t>May change saturation.</t>
  </si>
  <si>
    <t>May alter saturation.</t>
  </si>
  <si>
    <t>Does not affect the water-saturation of the rock.</t>
  </si>
  <si>
    <t>But negligible production of gaseous products by porewater-rock reactions</t>
  </si>
  <si>
    <t>But only if a sufficient amount of gaseous species are produced so that a gas phase is created: a free gas phase would create an unsaturated zone in the rock. However, this might be very localised.</t>
  </si>
  <si>
    <t>The dissociation of large amounts of hydrate might result in large quantities of gas resulting in localised and short-lived unsaturation of the rock.</t>
  </si>
  <si>
    <t>Judg affect var 13</t>
  </si>
  <si>
    <t>Motiv affect var 13</t>
  </si>
  <si>
    <t>Modelled at the level of the ground being saturated or the water not present.
Modelled in calculations of
flow in near-surface regions.
Otherwise neglected.</t>
  </si>
  <si>
    <t>Not made explicit in scoping calculations of gas transport.</t>
  </si>
  <si>
    <t>Too small amounts of gaseous species involved in water-rock reactions.</t>
  </si>
  <si>
    <t>Too small amounts of gaseous species are generated or consumed in the geosphere.</t>
  </si>
  <si>
    <t>Variable 01</t>
  </si>
  <si>
    <t>Variable 02</t>
  </si>
  <si>
    <t>Variable 03</t>
  </si>
  <si>
    <t>Variable 04</t>
  </si>
  <si>
    <t>Variable 05</t>
  </si>
  <si>
    <t>Variable 06</t>
  </si>
  <si>
    <t>Variable 07</t>
  </si>
  <si>
    <t>Variable 08</t>
  </si>
  <si>
    <t>Variable 09</t>
  </si>
  <si>
    <t>Description in TR-21-04</t>
  </si>
  <si>
    <t>Groundwater flow as a function of time and space in the geosphere´s fracture system.</t>
  </si>
  <si>
    <t>Groundwater pressure as a function of time and space in the geosphere´s fracture system.</t>
  </si>
  <si>
    <t>Gas phase flow as a function of time and space in the geosphere´s fracture system.</t>
  </si>
  <si>
    <t>All cavities, from fracture zones to micropores in the rock matrix. Also included here is the excavation-disturbed zone (EDZ) and any other geometric changes in the fracture structure induced by construction.</t>
  </si>
  <si>
    <t>Chemical composition of the rock matrix as a function of time and space, i.e. a description of the various minerals that occur and their extent.</t>
  </si>
  <si>
    <t>Chemical composition of all types of groundwater (including matrix porewater) as a function of time and space, i.e. concentrations of relevant components in the groundwater. This variable also includes quantities such as Eh and pH, as well as any radionuclides and dissolved gases.</t>
  </si>
  <si>
    <t>Degree of water saturation of the geosphere.</t>
  </si>
  <si>
    <t>Excavation/operation</t>
  </si>
  <si>
    <t>Temperate</t>
  </si>
  <si>
    <t>Periglacial</t>
  </si>
  <si>
    <t>Glacial</t>
  </si>
  <si>
    <t xml:space="preserve"> </t>
  </si>
  <si>
    <t>Check that local deposition sequence-dependant pre-heating effects can be ignored and evaluate potential effects of tunnel ventilation (see Section 2.1.7).</t>
  </si>
  <si>
    <t>Heat transport neglected (see Section 2.1.7).</t>
  </si>
  <si>
    <t>Site-specific temperature and thermal properties. Dependence of thermal properties on T accounted for in dimensioning calculations. Otherwise thermal properties for constant T.</t>
  </si>
  <si>
    <t>See Temperate above and Climate report.</t>
  </si>
  <si>
    <t>Output from calculations, see also Section 2.2 Freezing and Climate report.</t>
  </si>
  <si>
    <t>Manually from TR-21-04</t>
  </si>
  <si>
    <t>Influence of convection neglected; little significance.</t>
  </si>
  <si>
    <t>See Section 3.1 Groundwater flow.</t>
  </si>
  <si>
    <t>Influence neglected; little significance.</t>
  </si>
  <si>
    <t>See Section 3.2 Gas flow/dissolution.</t>
  </si>
  <si>
    <t>Included in model.</t>
  </si>
  <si>
    <t>Included in permafrost model (Climate report).</t>
  </si>
  <si>
    <t>See mechanical processes in Chapter 4.</t>
  </si>
  <si>
    <t>See chemical processes in Chapter 5.</t>
  </si>
  <si>
    <t>Use of site-specific thermal properties in permafrost model, Climate report.</t>
  </si>
  <si>
    <t>Influence neglected; little significance, Climate report.</t>
  </si>
  <si>
    <t>Heat</t>
  </si>
  <si>
    <t>---&gt;</t>
  </si>
  <si>
    <t>&lt;---&gt;</t>
  </si>
  <si>
    <t>Recharge, Discharge</t>
  </si>
  <si>
    <t>Inner</t>
  </si>
  <si>
    <t>Outer</t>
  </si>
  <si>
    <t>Gas</t>
  </si>
  <si>
    <t>Bentoninte swelling</t>
  </si>
  <si>
    <t>Glacial loading</t>
  </si>
  <si>
    <t>&lt;---</t>
  </si>
  <si>
    <t>Temperature from model calculations of heat transport (Section 2.1).</t>
  </si>
  <si>
    <t>Included in 2D permafrost model.</t>
  </si>
  <si>
    <t>Neglected; little significance.</t>
  </si>
  <si>
    <t>Neglected; little significance compared with other influences.</t>
  </si>
  <si>
    <t>Neglected; saturated conditions in the bedrock is assumed.</t>
  </si>
  <si>
    <t>Included in 2D permafrost model. See also Section 3.1 Groundwater flow.</t>
  </si>
  <si>
    <t>Included in 2D permafrost modelling. See also Sections 5.12 and 3.2.</t>
  </si>
  <si>
    <t>Neglected; assumptions made regarding grout properties in different applications, see Section 5.8.</t>
  </si>
  <si>
    <t xml:space="preserve">Neglected; little significance compared with effects of drawdown and inflow to the repository. </t>
  </si>
  <si>
    <t xml:space="preserve">Effect of geothermal gradient on density and viscosity considered in main calculations. Impact of thermal effects from waste addressed in scoping calculations for SR-Can (Hartley et al. 2006). Effect negligible and so not considered for the current assessment. </t>
  </si>
  <si>
    <t>Effect of geothermal gradient taken into account. Constant temperature distribution in time because effect of variations over time secondary to effect of permafrost.</t>
  </si>
  <si>
    <t>Neglected; secondary to effect of ice sheet.</t>
  </si>
  <si>
    <t>Neglected; the effect is small.</t>
  </si>
  <si>
    <t>Neglected in the main calculations; the effect is small. Effect allowed for in the scoping calculations of the impact of the heat from the waste carried out for SR-Can, but effect negligible (Hartley et al. 2006).</t>
  </si>
  <si>
    <t xml:space="preserve">Effect of the gas phase taken into account implicitly for the excavation/ operation phase using a model that represents the water table by a free surface. This can give the drawdown and inflow. Note that no gas is generated by the repository in this period. Effect of the gas phase taken into account explicitly in resaturation calculations using a simplified model of gas and water phase flow.  </t>
  </si>
  <si>
    <t>Not explicitly modelled because drawdown and inflows can be determined from a model with the water table treated as a free surface. Gas phase flow not explicitly represented in resaturation calculations using simplified model.</t>
  </si>
  <si>
    <t>Neglected in main flow calculations; small volume of gas generated and effects localised. Impact of gas assessed by scoping calculations for SR-Can (Hartley et al. 2006).</t>
  </si>
  <si>
    <t>Considered in estimates of the capacity for transport of dissolved gas carried out for SR-Can (Hartley et al. 2006). See Section 3.2 Gas flow/dissolution.</t>
  </si>
  <si>
    <t>Neglected; effect secondary to effect of permafrost.</t>
  </si>
  <si>
    <t>Neglected; gas flow is a relatively minor process.</t>
  </si>
  <si>
    <t>A detailed representation of repository tunnels included in local flow model.</t>
  </si>
  <si>
    <t>Neglected; effect secondary to other effects addressed.</t>
  </si>
  <si>
    <t>Neglected; secondary to other effects addressed</t>
  </si>
  <si>
    <t xml:space="preserve">Indirect changes resulting from precipitation/dissolution not addressed because they are expected to be longterm and relatively very small. The changes to fracture aperture as a result of groundwater flow are not considered because they are considered to be small. The effect of possible high pore pressure beneath an ice sheet and ‘hydraulic jacking’ of fractures are addressed, see Section 4.3.7 </t>
  </si>
  <si>
    <t>Site-specific descriptions of geometry of fractures and fracture zones.</t>
  </si>
  <si>
    <t xml:space="preserve">Site-specific descriptions of geometry of fractures and fracture zones. Impact of EDZ addressed by assigning elevated hydraulic conductivity relative to the host rock. Changes over time neglected; small and within the uncertainties. </t>
  </si>
  <si>
    <t xml:space="preserve">Continuum models based on site-specific descriptions of geometry of fractures and fracture zones. </t>
  </si>
  <si>
    <t>Neglected. Because effect generally small.</t>
  </si>
  <si>
    <t xml:space="preserve">Neglected. However the effects of the changes in the rock stresses during repository excavation operation and resaturation on the properties of the fractures in the vicinity of the repository taken into account through modelling of the EDZ. Stress changes are expected to be relatively small, apart from changes due to repository construction, thermal fluxes from the spent fuel, ice-loading, tectonic changes at very long times and earthquakes. </t>
  </si>
  <si>
    <t>Neglected; little significance compared with other influences considered.</t>
  </si>
  <si>
    <t>See chemical processes in Chapter 5</t>
  </si>
  <si>
    <t>Site-specific salinity effects considered.</t>
  </si>
  <si>
    <t>Transport of salinity by advection and matrix diffusion is modelled.</t>
  </si>
  <si>
    <t>Transport of salinity and reference waters by advection and matrix diffusion is modelled.</t>
  </si>
  <si>
    <t>Neglected; concentrations of dissolved gases are generally low.</t>
  </si>
  <si>
    <t>Neglected; see Section 5.8 Degradation of grout.</t>
  </si>
  <si>
    <t>Neglected; see Section 5.8.</t>
  </si>
  <si>
    <t>Sensitivity study in which permeability of nearby rock is reduced to simulate different levels of grouting.</t>
  </si>
  <si>
    <t>Grouting is, pessimistically, not represented.</t>
  </si>
  <si>
    <t>Pessimistically neglected.</t>
  </si>
  <si>
    <t xml:space="preserve">The effect of the changing saturation taken into account through models in which the unsaturated flow is handled in a simplified manner and in the region above the water table which in turn is represented is represented as a free surface (see Section 3.1.7). Addressed in calculations of flow in near-surface regions. </t>
  </si>
  <si>
    <t>Neglected. Unsaturated zone near surface has little effect on flow in deep rocks, which are saturated. Unsaturated zone taken into account in MIKE SHE calculations used to determine maximum potential recharge (precipitation less evapotranspiration).</t>
  </si>
  <si>
    <t>Neglected; the ground would generally be saturated beneath the permafrost (unless a sufficiently large gas bubble forms).</t>
  </si>
  <si>
    <t xml:space="preserve">Neglected; effects secondary to the effects of an ice sheet. </t>
  </si>
  <si>
    <t>Modelled at the level of the ground being saturated or the water not present. Modelled in calculations of flow in nearsurface regions.</t>
  </si>
  <si>
    <t>Hydrogeologi/Geomekanik</t>
  </si>
  <si>
    <t>Jan-Olof Selroos/ Diego Mas Ivars</t>
  </si>
  <si>
    <t>Klimat</t>
  </si>
  <si>
    <t>Johan Liakka</t>
  </si>
  <si>
    <t>Hydrogeologi</t>
  </si>
  <si>
    <t>Jan-Olof Selroos</t>
  </si>
  <si>
    <t>Geomekanik</t>
  </si>
  <si>
    <t>Diego Mas Ivars</t>
  </si>
  <si>
    <t>Geologi/Geomekanik</t>
  </si>
  <si>
    <t>Frederic Wagner/Diego Mas Ivars</t>
  </si>
  <si>
    <t>Hydrogeologi/Hydrogeokemi/(Ämnestransport)</t>
  </si>
  <si>
    <t>Jan-Olof Selroos/Birgitta/(Anna-Maria)</t>
  </si>
  <si>
    <t>Ämnestransport</t>
  </si>
  <si>
    <t>Anna-Maria Jakobsson</t>
  </si>
  <si>
    <t>Geokemi</t>
  </si>
  <si>
    <t>Birgitta Kalinowski</t>
  </si>
  <si>
    <t>Geologi/DFN</t>
  </si>
  <si>
    <t>Martin Stigsson</t>
  </si>
  <si>
    <t>Ämnesområde</t>
  </si>
  <si>
    <t>Ämneskoordinator/ägare</t>
  </si>
  <si>
    <t>SR-Site checked against TR-21-04, differences in yellow</t>
  </si>
  <si>
    <t>Glacial loading, Eartquakes</t>
  </si>
  <si>
    <t>Solutes</t>
  </si>
  <si>
    <t>Radiation</t>
  </si>
  <si>
    <t>Electric currents</t>
  </si>
  <si>
    <t>Radionuclides</t>
  </si>
  <si>
    <t>Handled?</t>
  </si>
  <si>
    <t>Neglected?</t>
  </si>
  <si>
    <t>Site-specific descriptions of fracture and fracture zone geometry in groundwater flow modelling including diffusion of salt between mobile and immobile groundwater, see Section 3.1.</t>
  </si>
  <si>
    <t>As above for exchange of salt and reference waters in groundwater flow modelling. Geometry of flow paths and matrix porosity, see Section 6.1.</t>
  </si>
  <si>
    <t>Site-specific descriptions of fracture and fracture zone geometry in groundwater flow modelling including diffusion of salt between mobile and immobile groundwater, see Section 3.1. Transport of radionuclides, discussed in Section 6.1.</t>
  </si>
  <si>
    <t>Exchange of salt between mobile and immobile water through diffusion included in groundwater flow modelling, see Section 3.1.</t>
  </si>
  <si>
    <t>Exchange of salt and reference waters between mobile and immobile water through diffusion included in groundwater flow modelling, see Section 3.1. Transport of radionuclides, see Section 6.1.</t>
  </si>
  <si>
    <t>Exchange of salt between mobile and immobile water through diffusion included in groundwater flow modelling see Section 3.1. Transport of radionuclides, see Section 6.1.</t>
  </si>
  <si>
    <t>Effects on salinity of exchange of salt between mobile and immobile water included in the groundwater flow modelling, see Section 3.1.</t>
  </si>
  <si>
    <t>Effects on salinity and reference waters of exchange of salt and reference waters between mobile and immobile water included in the groundwater flow modelling, see Section 3.1. Transport of radionuclides, see Section 6.1.</t>
  </si>
  <si>
    <t>Effects on salinity of exchange of salt between mobile and immobile water included in the groundwater flow modelling, see Section 3.1. Transport of radionuclides, see Section 6.1.</t>
  </si>
  <si>
    <t>Same as for periglacial above. Modelling of the effects of matrix diffusion on the consumption of oxygen present in infiltrating glacial melt waters.</t>
  </si>
  <si>
    <r>
      <rPr>
        <sz val="11"/>
        <color rgb="FFFF0000"/>
        <rFont val="Calibri"/>
        <family val="2"/>
        <scheme val="minor"/>
      </rPr>
      <t xml:space="preserve">Displacements </t>
    </r>
    <r>
      <rPr>
        <sz val="11"/>
        <rFont val="Calibri"/>
        <family val="2"/>
        <scheme val="minor"/>
      </rPr>
      <t>in intact rock</t>
    </r>
  </si>
  <si>
    <r>
      <rPr>
        <sz val="11"/>
        <color rgb="FFFF0000"/>
        <rFont val="Calibri"/>
        <family val="2"/>
        <scheme val="minor"/>
      </rPr>
      <t>Reactivation</t>
    </r>
    <r>
      <rPr>
        <sz val="11"/>
        <rFont val="Calibri"/>
        <family val="2"/>
        <scheme val="minor"/>
      </rPr>
      <t xml:space="preserve"> - Displacement along existing discontinuities</t>
    </r>
  </si>
  <si>
    <t>Process neglected for radionuclides since engineered barriers are intact.</t>
  </si>
  <si>
    <t>Use of Kd approach. Temperature effects are neglected owing to lack of internally consistent data sets for chemical reactions of sorbing radionuclide species.</t>
  </si>
  <si>
    <t>Influence neglected; little significance compared with other influences.</t>
  </si>
  <si>
    <t>Geometry of flow paths, see Process 6.1. Site-specific porosities, BET surfaces and stress effects considered in the selection of Kd. Surface retardation neglected.</t>
  </si>
  <si>
    <t>Site-specific porosities, BET surfaces and stress effects considered in the selection of Kd.</t>
  </si>
  <si>
    <t>Site-specific porosities, BET surfaces and stress effects considered in the selection of Kd. However, surface retardation neglected.</t>
  </si>
  <si>
    <t>pH, redox, complexing ligands, salinity (ionic strength), organic acids, microbes considered in the selection of Kd values.</t>
  </si>
  <si>
    <t>Effect neglected (precipitation effects not accounted for), see Section 5.4.7.</t>
  </si>
  <si>
    <t>Direct effects neglected (precipitation effects not accounted for). Also, sorption on fracture surfaces not accounted for, see Section 5.4.7. Mineral equilibrium is considered for establishing background concentration ranges of competing solutes.</t>
  </si>
  <si>
    <t>Process neglected for radionuclides.</t>
  </si>
  <si>
    <t>Sorption of radionuclides and trace elements not accounted for when main elements determined. For radionuclides, see Section 6.1.</t>
  </si>
  <si>
    <t>See Section 6.1 Radionuclide transport and Montmorillonite colloid release in Buffer, backfill and closure process report.</t>
  </si>
  <si>
    <t>Influence neglected; little significance. See also Section 6.1 Radionuclide transport and Montmorillonite colloid release in Buffer, backfill and closure process report.</t>
  </si>
  <si>
    <t>Process not relevant.</t>
  </si>
  <si>
    <t>Flow paths, Darcy flux, flow-related transport resistance, advective travel time from site-specific groundwater flow modelling, see Section 3.1</t>
  </si>
  <si>
    <t>Flow paths and characteristics from site-specific groundwater flow modelling where tunnel layout is implemented in the models, see Section 3.1.</t>
  </si>
  <si>
    <t>Flow paths and characteristics from site-specific groundwater flow modelling where tunnel layout is implemented in the models, see Section 3.1.  However, repository not explicitly included in groundwater flow model incorporating permafrost.</t>
  </si>
  <si>
    <t>Flow paths and characteristics from site-specific groundwater flow modelling where tunnel layout is implemented in the models, see Section 3.1. However, repository not explicitly included in groundwater flow model incorporating an ice sheet.</t>
  </si>
  <si>
    <t>Flow-related transport resistance from site-specific groundwater flow modelling, see Section 3.1. Site-specific porosities and formation factors considered in the selection of matrix porosity and diffusivity, see Section 5.3. Site-specific porosities, BET surfaces and stress effects considered in the selection of Kd values, see Section 5.4.</t>
  </si>
  <si>
    <t>Site-specific rock mineralogy considered in the selection of sorption data, see Section 5.4.</t>
  </si>
  <si>
    <t>Site-specific fracture mineralogy considered in the selection of sorption data, see Section 5.4. However, surface sorption not invoked.</t>
  </si>
  <si>
    <t>Site-specific water salinity, pH, redox, organic acids, microbes considered in the selection of sorption and diffusion data, see Sections 5.3 and 5.4.</t>
  </si>
  <si>
    <t>Not considered since geosphere is short circuited and release of radionuclides in gas phase is assumed to occur from the near field to the biosphere.</t>
  </si>
  <si>
    <t>Air flow down into the region where the water table is drawn down and subsequent flow back is not modelled explicitly but taken into account through models in which the water table is treated as a free surface. No repository generated gas is included. Effect of the gas phase taken into account explicitly in resaturation calculations using a simplified model of gas and water phase flow.</t>
  </si>
  <si>
    <t>Properties at constant temperature.</t>
  </si>
  <si>
    <t>Gas flow neglected; minor process.</t>
  </si>
  <si>
    <t>Gas flow not modelled explicitly (see row Temperature above) except for resaturation phase. No repository generated gas.</t>
  </si>
  <si>
    <t>Neglected; minor process.</t>
  </si>
  <si>
    <t>Considered in estimates of the capability of the geosphere to transport gas (Hartley et al. 2006).</t>
  </si>
  <si>
    <t>Gas flow not modelled explicitly (see row Temperature above). No repository generated gas.</t>
  </si>
  <si>
    <t>Deposition tunnel geometry considered in estimates of the capability of the geosphere to transport gas (Hartley et al. 2006).</t>
  </si>
  <si>
    <t>Site-specific DFN model in estimates of the capability of the geosphere to transport gas (Hartley et al. 2006).</t>
  </si>
  <si>
    <t>Neglected; main gas generated is hydrogen.</t>
  </si>
  <si>
    <t>Neglected; gas flow is a minor process.</t>
  </si>
  <si>
    <t>Neglected because very small and gas flow minor process.</t>
  </si>
  <si>
    <t>Minor process, see Section 3.1 Groundwater flow.</t>
  </si>
  <si>
    <t>Effect of gas bubble flow on the water flow (by entrainment of water) is taken into account in scoping calculations of gas flow (Hartley et al. 2006).</t>
  </si>
  <si>
    <t>Gas flow neglected; minor process (see row Groundwater flow above).</t>
  </si>
  <si>
    <t>Neglected; scoping calculations show that gas can be transported away from the repository without requiring a larger overpressure (Hartley et al. 2006).</t>
  </si>
  <si>
    <t>Gas flow neglected; minor process (see also Section 5.10).</t>
  </si>
  <si>
    <t>Process neglected in calculations of inflow to tunnels.</t>
  </si>
  <si>
    <t>Not made explicit in scoping calculations of gas transport (Hartley et al. 2006).</t>
  </si>
  <si>
    <t>Neglected; little significance compared with impact of stress.</t>
  </si>
  <si>
    <t>Neglected; little significance compared with impact of ice load.</t>
  </si>
  <si>
    <t>Temperature input to stress analyses.</t>
  </si>
  <si>
    <t>Temperature evolution is part of thermo-mechanical analyses.</t>
  </si>
  <si>
    <t>Site-specific rock stresses as input to calculations and zero normal stress at ground surface and peripheries of tunnel openings.</t>
  </si>
  <si>
    <t>Thermal stresses calculated in model. Zero normal stress at ground surface.</t>
  </si>
  <si>
    <t>Stresses at repository depth from ice/crust/mantle model. Otherwise same as for temperate conditions.</t>
  </si>
  <si>
    <t>Site-specific rock stresses. Zero normal stress at ground surface and peripheries of tunnel openings.</t>
  </si>
  <si>
    <t>Thermal stresses are calculated in the model. Zero normal stress at ground surface and peripheries of tunnel openings.</t>
  </si>
  <si>
    <t>Stresses at repository depth from ice/crust/ mantle model (Lund et al. 2009). Thermal stresses are calculated in the model.</t>
  </si>
  <si>
    <t>Stresses at repository depth from ice/crust/mantle model (Lund et al. 2009). Otherwise same as for temperate period.</t>
  </si>
  <si>
    <t>Not considered.</t>
  </si>
  <si>
    <t>Neglected. The change in mineral composition following a shear deformation is judged to be of minor importance to the mechanical behavior compared to the overall impact of the initial undisturbed composition.</t>
  </si>
  <si>
    <t>?</t>
  </si>
  <si>
    <t>See Section 4.3.</t>
  </si>
  <si>
    <t>Site-specific rock stresses and excvation technique (mechanical versus drill &amp; blast).</t>
  </si>
  <si>
    <t>Thermal stresses calculated in model.</t>
  </si>
  <si>
    <t>Stresses calculated in model.</t>
  </si>
  <si>
    <t>Stresses at repository depth from ice/crust/ mantle model, (Lund et al. 2009). Otherwise same as for temperate period.</t>
  </si>
  <si>
    <t>Neglected. Covered by strength ranges applied in fracturing assessment.</t>
  </si>
  <si>
    <t>Neglected; effect is negligibly small.</t>
  </si>
  <si>
    <t>Scope and extent of fracturing in near-field rock evaluated from stress results and observations from the APSE experiment. Handling of EDZ effects based on schematic assignment of transmissivity value to fictitious tunnel floor fracture.</t>
  </si>
  <si>
    <t>Scope and extent of fracturing in near-field rock evaluated from stress results and observations from the APSE experiment.</t>
  </si>
  <si>
    <t>Risk of hydraulic fracturing evaluated from stress results.</t>
  </si>
  <si>
    <t>Evaluated from stress results, including risk of hydraulic fracturing.</t>
  </si>
  <si>
    <t>No handling. Output from model shows that stress relaxation effects of fracturing are limited to small volumes.</t>
  </si>
  <si>
    <t>Not considered. New fractures will contribute an insignificant portion of the total fracture area.</t>
  </si>
  <si>
    <t>Process neglected. Effects covered by processes 4.3 and 4.4.</t>
  </si>
  <si>
    <t>Process neglected; effect is small and can not be separated from direct effects of stress changes.</t>
  </si>
  <si>
    <t>Process neglected.</t>
  </si>
  <si>
    <t>The process is neglected. Although the flow in large fractures at depth might be significant the shear force is still very low (see Section 4.6.7).</t>
  </si>
  <si>
    <t>Process neglected; No gas flow sufficiently strong is expected, see row Groundwater flow above.</t>
  </si>
  <si>
    <t>Neglected since the bonding strength is much larger than the erosive force.</t>
  </si>
  <si>
    <t>Neglected; in unsaturated rock volumes the expected gas flow is too low to cause erosion.</t>
  </si>
  <si>
    <t>Process neglected; site observations indicating limited significance at repository depth.</t>
  </si>
  <si>
    <t>Transport of salinity included in groundwater flow modelling (Section 3.1). Groundwater transport of other solutes not considered.</t>
  </si>
  <si>
    <t>Transport of salinity and reference waters included in groundwater flow modelling (Section 3.1). Flow field from hydrogeological modelling used in calculations of advective transport of radionuclides, see Section 6.1.</t>
  </si>
  <si>
    <t>Transport of salinity from beneath a permafrost layer to repository depth included in groundwater flow modelling, see Section 3.1.</t>
  </si>
  <si>
    <t>Transport of salinity included in groundwater flow modelling, see Section 3.1.</t>
  </si>
  <si>
    <t>Distribution of salinity from hydrogeology modelling. Modelling of water composition based on output from hydrogeology modelling.</t>
  </si>
  <si>
    <t>Process neglected; little expected impact compared with the effects of reactions with fracture-filling minerals.</t>
  </si>
  <si>
    <t>Porosity included in the modelling of the consumption of O2 in infiltrating glacial meltwaters.</t>
  </si>
  <si>
    <t>The effects on dissolution-precipitation reactions in the rock matrix induced by the propagation of changes in chemical composition of groundwaters in fractures are not considered. Observations of drillcores indicate that this influence is negligible.</t>
  </si>
  <si>
    <t>Disregarded: Too small amounts of gaseous species involved in water-rock reactions.</t>
  </si>
  <si>
    <t>Influence neglected; of little significance to water composition and matrix porosity.</t>
  </si>
  <si>
    <t>Neglected; effect on reaction rates and solubilities is negligible.</t>
  </si>
  <si>
    <t>Common fracture minerals (calcite, silica, etc) selected for generic equilibrium calculations. Influence of silicate minerals and ion-exchange reactions evaluated. Influence of Fe(II) fracture filling minerals on O2 consumption evaluated.</t>
  </si>
  <si>
    <t>Generic modelling of precipitation-dissolution of minerals. Influence of silicate minerals and ion-exchange reactions evaluated. Influence of Fe(II) fracture filling minerals on O2 consumption evaluated.</t>
  </si>
  <si>
    <t>Neglected; the effect on temperature is negligible.</t>
  </si>
  <si>
    <t>Process neglected; little significance.</t>
  </si>
  <si>
    <t>Influence neglected, since biofilms in excavated areas can be removed before closure.</t>
  </si>
  <si>
    <t>Influence neglected due to low flow rates.</t>
  </si>
  <si>
    <t>Influence neglected; presumably low levels of nutrients.</t>
  </si>
  <si>
    <t>Neglected. This influence has negligible effect on the overall microbial activities in the rock volume around the repository.</t>
  </si>
  <si>
    <t>Process not handled in detail; sulfate reduction assumed to proceed to completion.</t>
  </si>
  <si>
    <t>Process not handled in detail; calculations of sulfide production assuming microbial reduction with structural and stray materials.</t>
  </si>
  <si>
    <t>Influence neglected. All groundwater data obtained at the site already include the presence of biofilms. Effects from changes in biofilm thickness are deemed negligible.</t>
  </si>
  <si>
    <t>Process not handled in detail. The production-consumption of fracture minerals by microbial processes have a low impact on the overall amounts of minerals.</t>
  </si>
  <si>
    <t>Process not handled in detail; sulfate-sulfide equilibrium calculations assuming microbial mediation. Sulfide contribution from possible CH4+H2 accounted for.</t>
  </si>
  <si>
    <t>Neglected; little significance compared with other influences in expected temperature range.</t>
  </si>
  <si>
    <t>Process not specifically addressed; extrapolation of results from temperate conditions.</t>
  </si>
  <si>
    <t>Mechanical erosion not specifically addressed. Grouting procedures and specifications will prevent erosion.</t>
  </si>
  <si>
    <t>Process not specifically addressed. Grouting procedures and specifications will prevent erosion.</t>
  </si>
  <si>
    <t>See Section 3.2</t>
  </si>
  <si>
    <t>See Section 3.1</t>
  </si>
  <si>
    <t>Process not handled.</t>
  </si>
  <si>
    <t>Process neglected; no significant generation of gaseous species expected. Reactions including CO2 and H2S are included in the geochemical calculations but the temperature changes in the rock are small, and the effects are negligible.</t>
  </si>
  <si>
    <t>Process neglected; no significant generation of gaseous species expected. Reactions including CO2 and H2S are included in the geochemical calculations.</t>
  </si>
  <si>
    <t>Evaluation of the influence of inflow of oxygen with glacial melt waters. Reactions including CO2 and H2S are also included in the geochemical calculations.</t>
  </si>
  <si>
    <t>Influence neglected; small pressure effects.</t>
  </si>
  <si>
    <t>Influence neglected; little significance. Main gas phase would perhaps be hydrogen released from corrosion in the repository. This is considered when estimating bacterial sulfate reduction.</t>
  </si>
  <si>
    <t>The geochemical models consider some reactions with carbon dioxide. Reactions of dissolved O2 with matrix minerals are considered during glacial periods.</t>
  </si>
  <si>
    <t>The geochemical models consider some reactions with carbon dioxide. Reactions of dissolved O2 with fracture minerals are considered during glacial periods.</t>
  </si>
  <si>
    <t>Reactions including CO2 and H2S are included in the geochemical calculations.</t>
  </si>
  <si>
    <t>Considered in evaluation of oxygen consumption in glacial melt water. Reactions including CO2 and H2S are included in the geochemical calculations.</t>
  </si>
  <si>
    <t>Neglected; main gas could perhaps be hydrogen released from corrosion in the repository. This is considered when estimating bacterial sulfate reduction.</t>
  </si>
  <si>
    <t>H2 released from corrosion in the repository considered when estimating bacterial sulfate reduction.</t>
  </si>
  <si>
    <t>Neglected; little significance. Main gas would be H2 released from corrosion in the repository. This is considered when estimating bacterial sulfate reduction.</t>
  </si>
  <si>
    <t>Process not handled: it is assumed that the rock volume is fully saturated.</t>
  </si>
  <si>
    <t>Process neglected; little heat effect from most gaseous processes except perhaps combustion.</t>
  </si>
  <si>
    <t>The influence on groundwater pressure from the generation of gaseous species in the geosphere will be negligible.</t>
  </si>
  <si>
    <t>Considered in scoping calculations of the capability of the geosphere to transport gas (see Section 3.2).</t>
  </si>
  <si>
    <t>Neglected: observations of drillcores show that the matrix minerals are negligibly influence by reactions with gaseous species.</t>
  </si>
  <si>
    <t>See Section 3.2.</t>
  </si>
  <si>
    <t>The fate of fracture filling minerals has not been evaluated directly. In geochemical calculations the amounts of minerals precipitating or dissolving have been calculated, and found to be of no significance.</t>
  </si>
  <si>
    <t>Reactions including CO2 and H2S are included in the geochemical calculations. Generation of H2 by corrosion of rock reinforcements taken into account in the description of the reference evolution.</t>
  </si>
  <si>
    <t>Evaluation of oxygen consumption in glacial melt water. Reactions including CO2 and H2S are included in the geochemical calculations.</t>
  </si>
  <si>
    <t>Neglected; too small amounts of gaseous species are generated or consumed in the geosphere.</t>
  </si>
  <si>
    <t>The influence of fracture geometry has been evaluated in the current safety assessment. The generic model calculations indicate that the formation of methane hydrates may be disregarded.</t>
  </si>
  <si>
    <t>The influence of methane hydrate formation on the temperature of the rock has not been evaluated but it should be similar to that of ice formation see Section 2.2.</t>
  </si>
  <si>
    <t>The influence of methane hydrate formation on groundwater pressure has not been evaluated but it should be similar to that of ice formation see Section 2.2.</t>
  </si>
  <si>
    <t>Neglected: of little significance. See also Section 2.2.</t>
  </si>
  <si>
    <t>Should be similar to the formation of ice: see Section 2.2.</t>
  </si>
  <si>
    <t>Neglected: The generic calculations indicate that methane hydrate formation may be disregarded, and no gas phase is expected in the rock volume at the site.</t>
  </si>
  <si>
    <t>Simplified and pessimistic assumption regarding the quantity of out-frozen salt (see Section 5.12.8).</t>
  </si>
  <si>
    <t>Included in a generic model of groundwater flow under permafrost, see Section 3.1.</t>
  </si>
  <si>
    <t>Groundwater salinities evaluated through a generic model of density-driven flow under permafrost, see Section 3.1.</t>
  </si>
  <si>
    <t>Degradation of grout not evaluated for permafrost conditions, see Section 5.8.</t>
  </si>
  <si>
    <t>Process neglected; too small electrical potential fields to affect groundwater flow or solute transport</t>
  </si>
  <si>
    <r>
      <t>Röd text</t>
    </r>
    <r>
      <rPr>
        <sz val="11"/>
        <rFont val="Calibri"/>
        <family val="2"/>
        <scheme val="minor"/>
      </rPr>
      <t xml:space="preserve"> - avvikelser från FEP-listan för PSU och/eller process-namn i TR-21-04</t>
    </r>
  </si>
  <si>
    <t>General</t>
  </si>
  <si>
    <t>General (if same for before/after saturation and failed canister)</t>
  </si>
  <si>
    <t>Handling</t>
  </si>
  <si>
    <t>Neg</t>
  </si>
  <si>
    <t>Con</t>
  </si>
  <si>
    <t>Experts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</si>
</sst>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1" x14ac:knownFonts="1">
    <font>
      <sz val="11"/>
      <color theme="1"/>
      <name val="Calibri"/>
      <family val="2"/>
      <scheme val="minor"/>
    </font>
    <font>
      <sz val="11"/>
      <color rgb="FFFF0000"/>
      <name val="Calibri"/>
      <family val="2"/>
      <scheme val="minor"/>
    </font>
    <font>
      <b/>
      <sz val="11"/>
      <color theme="1"/>
      <name val="Calibri"/>
      <family val="2"/>
      <scheme val="minor"/>
    </font>
    <font>
      <b/>
      <sz val="11"/>
      <color theme="9" tint="-0.249977111117893"/>
      <name val="Calibri"/>
      <family val="2"/>
      <scheme val="minor"/>
    </font>
    <font>
      <vertAlign val="superscript"/>
      <sz val="11"/>
      <color theme="1"/>
      <name val="Calibri"/>
      <family val="2"/>
      <scheme val="minor"/>
    </font>
    <font>
      <vertAlign val="subscript"/>
      <sz val="11"/>
      <color theme="1"/>
      <name val="Calibri"/>
      <family val="2"/>
      <scheme val="minor"/>
    </font>
    <font>
      <sz val="11"/>
      <color theme="1"/>
      <name val="Symbol"/>
      <family val="1"/>
      <charset val="2"/>
    </font>
    <font>
      <b/>
      <sz val="11"/>
      <color rgb="FFC00000"/>
      <name val="Calibri"/>
      <family val="2"/>
      <scheme val="minor"/>
    </font>
    <font>
      <sz val="11"/>
      <name val="Calibri"/>
      <family val="2"/>
      <scheme val="minor"/>
    </font>
    <font>
      <b/>
      <sz val="11"/>
      <name val="Calibri"/>
      <family val="2"/>
      <scheme val="minor"/>
    </font>
    <font>
      <sz val="11"/>
      <color theme="4" tint="0.79998168889431442"/>
      <name val="Calibri"/>
      <family val="2"/>
      <scheme val="minor"/>
    </font>
    <font>
      <sz val="11"/>
      <color theme="4" tint="0.59999389629810485"/>
      <name val="Calibri"/>
      <family val="2"/>
      <scheme val="minor"/>
    </font>
    <font>
      <sz val="8"/>
      <name val="Calibri"/>
      <family val="2"/>
      <scheme val="minor"/>
    </font>
    <font>
      <i/>
      <sz val="11"/>
      <color theme="1"/>
      <name val="Calibri"/>
      <family val="2"/>
      <scheme val="minor"/>
    </font>
    <font>
      <b/>
      <sz val="11"/>
      <color rgb="FFFF0000"/>
      <name val="Calibri"/>
      <family val="2"/>
      <scheme val="minor"/>
    </font>
    <font>
      <sz val="11"/>
      <color theme="0" tint="-0.499984740745262"/>
      <name val="Calibri"/>
      <family val="2"/>
      <scheme val="minor"/>
    </font>
    <font>
      <b/>
      <sz val="11"/>
      <color rgb="FF0070C0"/>
      <name val="Calibri"/>
      <family val="2"/>
      <scheme val="minor"/>
    </font>
    <font>
      <b/>
      <sz val="11"/>
      <color rgb="FF7030A0"/>
      <name val="Calibri"/>
      <family val="2"/>
      <scheme val="minor"/>
    </font>
    <font>
      <sz val="11"/>
      <color rgb="FF7030A0"/>
      <name val="Calibri"/>
      <family val="2"/>
      <scheme val="minor"/>
    </font>
    <font>
      <i/>
      <sz val="11"/>
      <color rgb="FF7030A0"/>
      <name val="Calibri"/>
      <family val="2"/>
      <scheme val="minor"/>
    </font>
    <font>
      <sz val="8"/>
      <color rgb="FF7030A0"/>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FF00"/>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98">
    <xf numFmtId="0" fontId="0" fillId="0" borderId="0" xfId="0"/>
    <xf numFmtId="0" fontId="2" fillId="0" borderId="0" xfId="0" applyFont="1" applyAlignment="1">
      <alignment horizontal="left"/>
    </xf>
    <xf numFmtId="0" fontId="0" fillId="0" borderId="0" xfId="0" applyAlignment="1">
      <alignment horizontal="left"/>
    </xf>
    <xf numFmtId="0" fontId="2" fillId="2" borderId="0" xfId="0" applyFont="1" applyFill="1" applyAlignment="1">
      <alignment horizontal="left"/>
    </xf>
    <xf numFmtId="0" fontId="0" fillId="2" borderId="0" xfId="0" applyFill="1" applyAlignment="1">
      <alignment horizontal="left"/>
    </xf>
    <xf numFmtId="0" fontId="2" fillId="3" borderId="0" xfId="0" applyFont="1" applyFill="1" applyAlignment="1">
      <alignment horizontal="left"/>
    </xf>
    <xf numFmtId="0" fontId="2" fillId="4" borderId="0" xfId="0" applyFont="1" applyFill="1" applyAlignment="1">
      <alignment horizontal="left"/>
    </xf>
    <xf numFmtId="0" fontId="0" fillId="4" borderId="0" xfId="0" applyFill="1" applyAlignment="1">
      <alignment horizontal="left"/>
    </xf>
    <xf numFmtId="0" fontId="0" fillId="3" borderId="0" xfId="0" applyFill="1" applyAlignment="1">
      <alignment horizontal="left"/>
    </xf>
    <xf numFmtId="0" fontId="0" fillId="0" borderId="0" xfId="0" applyAlignment="1">
      <alignment horizontal="center"/>
    </xf>
    <xf numFmtId="0" fontId="2" fillId="0" borderId="0" xfId="0" applyFont="1"/>
    <xf numFmtId="0" fontId="3" fillId="0" borderId="0" xfId="0" applyFont="1"/>
    <xf numFmtId="0" fontId="3" fillId="0" borderId="0" xfId="0" applyFont="1" applyAlignment="1">
      <alignment horizontal="center" textRotation="90"/>
    </xf>
    <xf numFmtId="0" fontId="3" fillId="0" borderId="0" xfId="0" applyFont="1" applyAlignment="1">
      <alignment horizontal="center"/>
    </xf>
    <xf numFmtId="0" fontId="2" fillId="5" borderId="0" xfId="0" applyFont="1" applyFill="1" applyAlignment="1">
      <alignment horizontal="left" indent="1"/>
    </xf>
    <xf numFmtId="0" fontId="0" fillId="5" borderId="0" xfId="0" applyFill="1" applyAlignment="1">
      <alignment horizontal="center"/>
    </xf>
    <xf numFmtId="0" fontId="2" fillId="5" borderId="0" xfId="0" applyFont="1" applyFill="1" applyAlignment="1">
      <alignment horizontal="center"/>
    </xf>
    <xf numFmtId="0" fontId="0" fillId="0" borderId="0" xfId="0" applyAlignment="1">
      <alignment horizontal="center" vertical="center"/>
    </xf>
    <xf numFmtId="0" fontId="0" fillId="6" borderId="0" xfId="0" applyFill="1" applyAlignment="1">
      <alignment horizontal="left" indent="1"/>
    </xf>
    <xf numFmtId="0" fontId="0" fillId="6" borderId="0" xfId="0" applyFill="1" applyAlignment="1">
      <alignment horizontal="center"/>
    </xf>
    <xf numFmtId="0" fontId="0" fillId="7" borderId="0" xfId="0" applyFill="1" applyAlignment="1">
      <alignment horizontal="left" indent="1"/>
    </xf>
    <xf numFmtId="0" fontId="0" fillId="7" borderId="0" xfId="0" applyFill="1" applyAlignment="1">
      <alignment horizontal="center"/>
    </xf>
    <xf numFmtId="0" fontId="0" fillId="6" borderId="0" xfId="0" applyFill="1" applyAlignment="1">
      <alignment horizontal="left" indent="2"/>
    </xf>
    <xf numFmtId="0" fontId="0" fillId="7" borderId="0" xfId="0" applyFill="1" applyAlignment="1">
      <alignment horizontal="left" wrapText="1" indent="1"/>
    </xf>
    <xf numFmtId="0" fontId="7" fillId="5" borderId="0" xfId="0" applyFont="1" applyFill="1" applyAlignment="1">
      <alignment horizontal="left" indent="1"/>
    </xf>
    <xf numFmtId="0" fontId="7" fillId="6" borderId="0" xfId="0" applyFont="1" applyFill="1" applyAlignment="1">
      <alignment horizontal="center"/>
    </xf>
    <xf numFmtId="0" fontId="7" fillId="0" borderId="0" xfId="0" applyFont="1" applyAlignment="1">
      <alignment horizontal="center" vertical="center"/>
    </xf>
    <xf numFmtId="0" fontId="8" fillId="8" borderId="0" xfId="0" applyFont="1" applyFill="1"/>
    <xf numFmtId="0" fontId="2" fillId="3" borderId="0" xfId="0" applyFont="1" applyFill="1"/>
    <xf numFmtId="0" fontId="0" fillId="3" borderId="0" xfId="0" applyFill="1"/>
    <xf numFmtId="0" fontId="9" fillId="8" borderId="0" xfId="0" applyFont="1" applyFill="1" applyAlignment="1">
      <alignment horizontal="left"/>
    </xf>
    <xf numFmtId="0" fontId="9" fillId="5" borderId="1" xfId="0" applyFont="1" applyFill="1" applyBorder="1" applyAlignment="1">
      <alignment horizontal="left"/>
    </xf>
    <xf numFmtId="0" fontId="9" fillId="7" borderId="1" xfId="0" applyFont="1" applyFill="1" applyBorder="1" applyAlignment="1">
      <alignment horizontal="left"/>
    </xf>
    <xf numFmtId="0" fontId="9" fillId="5" borderId="1" xfId="0" applyFont="1" applyFill="1" applyBorder="1"/>
    <xf numFmtId="0" fontId="8" fillId="9" borderId="0" xfId="0" applyFont="1" applyFill="1"/>
    <xf numFmtId="0" fontId="9" fillId="9" borderId="0" xfId="0" applyFont="1" applyFill="1"/>
    <xf numFmtId="0" fontId="0" fillId="10" borderId="0" xfId="0" applyFill="1"/>
    <xf numFmtId="0" fontId="2" fillId="10" borderId="0" xfId="0" applyFont="1" applyFill="1"/>
    <xf numFmtId="0" fontId="0" fillId="7" borderId="5" xfId="0" applyFill="1" applyBorder="1"/>
    <xf numFmtId="0" fontId="0" fillId="7" borderId="6" xfId="0" applyFill="1" applyBorder="1"/>
    <xf numFmtId="0" fontId="0" fillId="7" borderId="7" xfId="0" applyFill="1" applyBorder="1"/>
    <xf numFmtId="0" fontId="0" fillId="7" borderId="8" xfId="0" applyFill="1" applyBorder="1"/>
    <xf numFmtId="0" fontId="0" fillId="7" borderId="0" xfId="0" applyFill="1"/>
    <xf numFmtId="0" fontId="0" fillId="7" borderId="9" xfId="0" applyFill="1" applyBorder="1"/>
    <xf numFmtId="0" fontId="0" fillId="7" borderId="10" xfId="0" applyFill="1" applyBorder="1"/>
    <xf numFmtId="0" fontId="0" fillId="7" borderId="11" xfId="0" applyFill="1" applyBorder="1"/>
    <xf numFmtId="0" fontId="0" fillId="7" borderId="12" xfId="0" applyFill="1" applyBorder="1"/>
    <xf numFmtId="49" fontId="0" fillId="0" borderId="0" xfId="0" applyNumberFormat="1" applyAlignment="1">
      <alignment vertical="top"/>
    </xf>
    <xf numFmtId="0" fontId="9" fillId="8" borderId="0" xfId="0" applyFont="1" applyFill="1"/>
    <xf numFmtId="0" fontId="10" fillId="9" borderId="0" xfId="0" applyFont="1" applyFill="1"/>
    <xf numFmtId="0" fontId="11" fillId="9" borderId="0" xfId="0" applyFont="1" applyFill="1" applyAlignment="1">
      <alignment horizontal="left"/>
    </xf>
    <xf numFmtId="0" fontId="13" fillId="0" borderId="0" xfId="0" applyFont="1"/>
    <xf numFmtId="0" fontId="14" fillId="8" borderId="0" xfId="0" applyFont="1" applyFill="1"/>
    <xf numFmtId="0" fontId="9" fillId="8" borderId="0" xfId="0" applyFont="1" applyFill="1" applyAlignment="1">
      <alignment horizontal="right"/>
    </xf>
    <xf numFmtId="0" fontId="9" fillId="9" borderId="0" xfId="0" applyFont="1" applyFill="1" applyAlignment="1">
      <alignment horizontal="center"/>
    </xf>
    <xf numFmtId="0" fontId="8" fillId="7" borderId="1" xfId="0" applyFont="1" applyFill="1" applyBorder="1" applyAlignment="1">
      <alignment horizontal="left"/>
    </xf>
    <xf numFmtId="0" fontId="13" fillId="7" borderId="5" xfId="0" applyFont="1" applyFill="1" applyBorder="1"/>
    <xf numFmtId="0" fontId="8" fillId="7" borderId="4" xfId="0" applyFont="1" applyFill="1" applyBorder="1" applyAlignment="1">
      <alignment horizontal="left"/>
    </xf>
    <xf numFmtId="0" fontId="8" fillId="7" borderId="2" xfId="0" applyFont="1" applyFill="1" applyBorder="1" applyAlignment="1">
      <alignment horizontal="center"/>
    </xf>
    <xf numFmtId="0" fontId="15" fillId="5" borderId="1" xfId="0" applyFont="1" applyFill="1" applyBorder="1" applyAlignment="1">
      <alignment horizontal="left"/>
    </xf>
    <xf numFmtId="0" fontId="16" fillId="0" borderId="0" xfId="0" applyFont="1" applyAlignment="1">
      <alignment horizontal="center"/>
    </xf>
    <xf numFmtId="0" fontId="7" fillId="0" borderId="0" xfId="0" applyFont="1" applyAlignment="1">
      <alignment horizontal="center"/>
    </xf>
    <xf numFmtId="0" fontId="13" fillId="7" borderId="6" xfId="0" applyFont="1" applyFill="1" applyBorder="1"/>
    <xf numFmtId="0" fontId="13" fillId="7" borderId="0" xfId="0" applyFont="1" applyFill="1"/>
    <xf numFmtId="0" fontId="8" fillId="2" borderId="0" xfId="0" applyFont="1" applyFill="1" applyAlignment="1">
      <alignment horizontal="left"/>
    </xf>
    <xf numFmtId="0" fontId="8" fillId="3" borderId="0" xfId="0" applyFont="1" applyFill="1" applyAlignment="1">
      <alignment horizontal="left"/>
    </xf>
    <xf numFmtId="0" fontId="8" fillId="0" borderId="0" xfId="0" applyFont="1" applyAlignment="1">
      <alignment horizontal="left"/>
    </xf>
    <xf numFmtId="0" fontId="17" fillId="0" borderId="0" xfId="0" applyFont="1"/>
    <xf numFmtId="0" fontId="18" fillId="0" borderId="0" xfId="0" applyFont="1"/>
    <xf numFmtId="0" fontId="17" fillId="9" borderId="0" xfId="0" applyFont="1" applyFill="1"/>
    <xf numFmtId="0" fontId="18" fillId="9" borderId="0" xfId="0" applyFont="1" applyFill="1"/>
    <xf numFmtId="0" fontId="18" fillId="7" borderId="1" xfId="0" applyFont="1" applyFill="1" applyBorder="1" applyAlignment="1">
      <alignment horizontal="left"/>
    </xf>
    <xf numFmtId="0" fontId="19" fillId="9" borderId="0" xfId="0" applyFont="1" applyFill="1"/>
    <xf numFmtId="0" fontId="20" fillId="9" borderId="0" xfId="0" applyFont="1" applyFill="1"/>
    <xf numFmtId="0" fontId="18" fillId="11" borderId="1" xfId="0" applyFont="1" applyFill="1" applyBorder="1" applyAlignment="1">
      <alignment horizontal="left"/>
    </xf>
    <xf numFmtId="0" fontId="18" fillId="9" borderId="0" xfId="0" quotePrefix="1" applyFont="1" applyFill="1"/>
    <xf numFmtId="0" fontId="18" fillId="9" borderId="0" xfId="0" applyFont="1" applyFill="1" applyAlignment="1">
      <alignment horizontal="left"/>
    </xf>
    <xf numFmtId="0" fontId="1" fillId="0" borderId="0" xfId="0" applyFont="1" applyAlignment="1">
      <alignment horizontal="left"/>
    </xf>
    <xf numFmtId="0" fontId="1" fillId="2" borderId="0" xfId="0" applyFont="1" applyFill="1" applyAlignment="1">
      <alignment horizontal="left"/>
    </xf>
    <xf numFmtId="0" fontId="9" fillId="12" borderId="0" xfId="0" applyFont="1" applyFill="1" applyAlignment="1">
      <alignment horizontal="left"/>
    </xf>
    <xf numFmtId="0" fontId="8" fillId="12" borderId="0" xfId="0" applyFont="1" applyFill="1" applyAlignment="1">
      <alignment horizontal="left"/>
    </xf>
    <xf numFmtId="0" fontId="10" fillId="9" borderId="0" xfId="0" applyFont="1" applyFill="1" applyAlignment="1">
      <alignment horizontal="right"/>
    </xf>
    <xf numFmtId="0" fontId="2" fillId="4" borderId="0" xfId="0" applyFont="1" applyFill="1" applyAlignment="1">
      <alignment horizontal="center"/>
    </xf>
    <xf numFmtId="0" fontId="0" fillId="3" borderId="0" xfId="0" applyFill="1" applyAlignment="1">
      <alignment horizontal="center"/>
    </xf>
    <xf numFmtId="0" fontId="8" fillId="3" borderId="0" xfId="0" applyFont="1" applyFill="1" applyAlignment="1">
      <alignment horizontal="center"/>
    </xf>
    <xf numFmtId="0" fontId="17" fillId="0" borderId="0" xfId="0" applyFont="1" applyAlignment="1">
      <alignment horizontal="left"/>
    </xf>
    <xf numFmtId="0" fontId="18" fillId="0" borderId="0" xfId="0" applyFont="1" applyAlignment="1">
      <alignment horizontal="left"/>
    </xf>
    <xf numFmtId="0" fontId="8" fillId="7" borderId="2" xfId="0" applyFont="1" applyFill="1" applyBorder="1" applyAlignment="1">
      <alignment horizontal="left"/>
    </xf>
    <xf numFmtId="0" fontId="8" fillId="7" borderId="3" xfId="0" applyFont="1" applyFill="1" applyBorder="1" applyAlignment="1">
      <alignment horizontal="left"/>
    </xf>
    <xf numFmtId="0" fontId="8" fillId="7" borderId="4" xfId="0" applyFont="1" applyFill="1" applyBorder="1" applyAlignment="1">
      <alignment horizontal="left"/>
    </xf>
    <xf numFmtId="0" fontId="8" fillId="7" borderId="2" xfId="0" applyFont="1" applyFill="1" applyBorder="1" applyAlignment="1">
      <alignment horizontal="left" vertical="top" wrapText="1"/>
    </xf>
    <xf numFmtId="0" fontId="8" fillId="7" borderId="3" xfId="0" applyFont="1" applyFill="1" applyBorder="1" applyAlignment="1">
      <alignment horizontal="left" vertical="top" wrapText="1"/>
    </xf>
    <xf numFmtId="0" fontId="8" fillId="7" borderId="4" xfId="0" applyFont="1" applyFill="1" applyBorder="1" applyAlignment="1">
      <alignment horizontal="left" vertical="top" wrapText="1"/>
    </xf>
    <xf numFmtId="0" fontId="8" fillId="0" borderId="2" xfId="0" applyFont="1" applyBorder="1" applyAlignment="1">
      <alignment horizontal="left"/>
    </xf>
    <xf numFmtId="0" fontId="8" fillId="0" borderId="4" xfId="0" applyFont="1" applyBorder="1" applyAlignment="1">
      <alignment horizontal="left"/>
    </xf>
    <xf numFmtId="0" fontId="8" fillId="0" borderId="3" xfId="0" applyFont="1" applyBorder="1" applyAlignment="1">
      <alignment horizontal="left"/>
    </xf>
    <xf numFmtId="0" fontId="8" fillId="5" borderId="2" xfId="0" applyFont="1" applyFill="1" applyBorder="1"/>
    <xf numFmtId="0" fontId="8" fillId="5" borderId="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worksheets/sheet67.xml" Type="http://schemas.openxmlformats.org/officeDocument/2006/relationships/worksheet"/><Relationship Id="rId68" Target="worksheets/sheet68.xml" Type="http://schemas.openxmlformats.org/officeDocument/2006/relationships/worksheet"/><Relationship Id="rId69" Target="worksheets/sheet69.xml" Type="http://schemas.openxmlformats.org/officeDocument/2006/relationships/worksheet"/><Relationship Id="rId7" Target="worksheets/sheet7.xml" Type="http://schemas.openxmlformats.org/officeDocument/2006/relationships/worksheet"/><Relationship Id="rId70" Target="theme/theme1.xml" Type="http://schemas.openxmlformats.org/officeDocument/2006/relationships/theme"/><Relationship Id="rId71" Target="styles.xml" Type="http://schemas.openxmlformats.org/officeDocument/2006/relationships/styles"/><Relationship Id="rId72" Target="sharedStrings.xml" Type="http://schemas.openxmlformats.org/officeDocument/2006/relationships/sharedStrings"/><Relationship Id="rId73" Target="calcChain.xml" Type="http://schemas.openxmlformats.org/officeDocument/2006/relationships/calcChain"/><Relationship Id="rId8" Target="worksheets/sheet8.xml" Type="http://schemas.openxmlformats.org/officeDocument/2006/relationships/worksheet"/><Relationship Id="rId9" Target="worksheets/sheet9.xml" Type="http://schemas.openxmlformats.org/officeDocument/2006/relationships/worksheet"/></Relationships>
</file>

<file path=xl/ctrlProps/ctrlProp1.xml><?xml version="1.0" encoding="utf-8"?>
<formControlPr xmlns="http://schemas.microsoft.com/office/spreadsheetml/2009/9/main" objectType="CheckBox" checked="Checked" fmlaLink="$E$18" lockText="1" noThreeD="1"/>
</file>

<file path=xl/ctrlProps/ctrlProp10.xml><?xml version="1.0" encoding="utf-8"?>
<formControlPr xmlns="http://schemas.microsoft.com/office/spreadsheetml/2009/9/main" objectType="CheckBox" fmlaLink="$E$19" lockText="1" noThreeD="1"/>
</file>

<file path=xl/ctrlProps/ctrlProp100.xml><?xml version="1.0" encoding="utf-8"?>
<formControlPr xmlns="http://schemas.microsoft.com/office/spreadsheetml/2009/9/main" objectType="CheckBox" fmlaLink="$H$20" lockText="1" noThreeD="1"/>
</file>

<file path=xl/ctrlProps/ctrlProp101.xml><?xml version="1.0" encoding="utf-8"?>
<formControlPr xmlns="http://schemas.microsoft.com/office/spreadsheetml/2009/9/main" objectType="CheckBox" fmlaLink="$G$28" lockText="1" noThreeD="1"/>
</file>

<file path=xl/ctrlProps/ctrlProp102.xml><?xml version="1.0" encoding="utf-8"?>
<formControlPr xmlns="http://schemas.microsoft.com/office/spreadsheetml/2009/9/main" objectType="CheckBox" fmlaLink="$H$28" lockText="1" noThreeD="1"/>
</file>

<file path=xl/ctrlProps/ctrlProp103.xml><?xml version="1.0" encoding="utf-8"?>
<formControlPr xmlns="http://schemas.microsoft.com/office/spreadsheetml/2009/9/main" objectType="CheckBox" fmlaLink="$G$36" lockText="1" noThreeD="1"/>
</file>

<file path=xl/ctrlProps/ctrlProp104.xml><?xml version="1.0" encoding="utf-8"?>
<formControlPr xmlns="http://schemas.microsoft.com/office/spreadsheetml/2009/9/main" objectType="CheckBox" fmlaLink="$H$36" lockText="1" noThreeD="1"/>
</file>

<file path=xl/ctrlProps/ctrlProp105.xml><?xml version="1.0" encoding="utf-8"?>
<formControlPr xmlns="http://schemas.microsoft.com/office/spreadsheetml/2009/9/main" objectType="CheckBox" fmlaLink="$G$44" lockText="1" noThreeD="1"/>
</file>

<file path=xl/ctrlProps/ctrlProp106.xml><?xml version="1.0" encoding="utf-8"?>
<formControlPr xmlns="http://schemas.microsoft.com/office/spreadsheetml/2009/9/main" objectType="CheckBox" fmlaLink="$H$44" lockText="1" noThreeD="1"/>
</file>

<file path=xl/ctrlProps/ctrlProp107.xml><?xml version="1.0" encoding="utf-8"?>
<formControlPr xmlns="http://schemas.microsoft.com/office/spreadsheetml/2009/9/main" objectType="CheckBox" fmlaLink="$G$52" lockText="1" noThreeD="1"/>
</file>

<file path=xl/ctrlProps/ctrlProp108.xml><?xml version="1.0" encoding="utf-8"?>
<formControlPr xmlns="http://schemas.microsoft.com/office/spreadsheetml/2009/9/main" objectType="CheckBox" fmlaLink="$H$52" lockText="1" noThreeD="1"/>
</file>

<file path=xl/ctrlProps/ctrlProp109.xml><?xml version="1.0" encoding="utf-8"?>
<formControlPr xmlns="http://schemas.microsoft.com/office/spreadsheetml/2009/9/main" objectType="CheckBox" fmlaLink="$G$60" lockText="1" noThreeD="1"/>
</file>

<file path=xl/ctrlProps/ctrlProp11.xml><?xml version="1.0" encoding="utf-8"?>
<formControlPr xmlns="http://schemas.microsoft.com/office/spreadsheetml/2009/9/main" objectType="CheckBox" checked="Checked" fmlaLink="$E$18" lockText="1" noThreeD="1"/>
</file>

<file path=xl/ctrlProps/ctrlProp110.xml><?xml version="1.0" encoding="utf-8"?>
<formControlPr xmlns="http://schemas.microsoft.com/office/spreadsheetml/2009/9/main" objectType="CheckBox" fmlaLink="$H$60" lockText="1" noThreeD="1"/>
</file>

<file path=xl/ctrlProps/ctrlProp111.xml><?xml version="1.0" encoding="utf-8"?>
<formControlPr xmlns="http://schemas.microsoft.com/office/spreadsheetml/2009/9/main" objectType="CheckBox" fmlaLink="$G$20" lockText="1" noThreeD="1"/>
</file>

<file path=xl/ctrlProps/ctrlProp112.xml><?xml version="1.0" encoding="utf-8"?>
<formControlPr xmlns="http://schemas.microsoft.com/office/spreadsheetml/2009/9/main" objectType="CheckBox" fmlaLink="$H$20" lockText="1" noThreeD="1"/>
</file>

<file path=xl/ctrlProps/ctrlProp113.xml><?xml version="1.0" encoding="utf-8"?>
<formControlPr xmlns="http://schemas.microsoft.com/office/spreadsheetml/2009/9/main" objectType="CheckBox" fmlaLink="$G$28" lockText="1" noThreeD="1"/>
</file>

<file path=xl/ctrlProps/ctrlProp114.xml><?xml version="1.0" encoding="utf-8"?>
<formControlPr xmlns="http://schemas.microsoft.com/office/spreadsheetml/2009/9/main" objectType="CheckBox" fmlaLink="$H$28" lockText="1" noThreeD="1"/>
</file>

<file path=xl/ctrlProps/ctrlProp115.xml><?xml version="1.0" encoding="utf-8"?>
<formControlPr xmlns="http://schemas.microsoft.com/office/spreadsheetml/2009/9/main" objectType="CheckBox" fmlaLink="$G$36" lockText="1" noThreeD="1"/>
</file>

<file path=xl/ctrlProps/ctrlProp116.xml><?xml version="1.0" encoding="utf-8"?>
<formControlPr xmlns="http://schemas.microsoft.com/office/spreadsheetml/2009/9/main" objectType="CheckBox" fmlaLink="$H$36" lockText="1" noThreeD="1"/>
</file>

<file path=xl/ctrlProps/ctrlProp117.xml><?xml version="1.0" encoding="utf-8"?>
<formControlPr xmlns="http://schemas.microsoft.com/office/spreadsheetml/2009/9/main" objectType="CheckBox" fmlaLink="$G$44" lockText="1" noThreeD="1"/>
</file>

<file path=xl/ctrlProps/ctrlProp118.xml><?xml version="1.0" encoding="utf-8"?>
<formControlPr xmlns="http://schemas.microsoft.com/office/spreadsheetml/2009/9/main" objectType="CheckBox" fmlaLink="$H$44" lockText="1" noThreeD="1"/>
</file>

<file path=xl/ctrlProps/ctrlProp119.xml><?xml version="1.0" encoding="utf-8"?>
<formControlPr xmlns="http://schemas.microsoft.com/office/spreadsheetml/2009/9/main" objectType="CheckBox" fmlaLink="$G$52" lockText="1" noThreeD="1"/>
</file>

<file path=xl/ctrlProps/ctrlProp12.xml><?xml version="1.0" encoding="utf-8"?>
<formControlPr xmlns="http://schemas.microsoft.com/office/spreadsheetml/2009/9/main" objectType="CheckBox" fmlaLink="$E$19" lockText="1" noThreeD="1"/>
</file>

<file path=xl/ctrlProps/ctrlProp120.xml><?xml version="1.0" encoding="utf-8"?>
<formControlPr xmlns="http://schemas.microsoft.com/office/spreadsheetml/2009/9/main" objectType="CheckBox" fmlaLink="$H$52" lockText="1" noThreeD="1"/>
</file>

<file path=xl/ctrlProps/ctrlProp121.xml><?xml version="1.0" encoding="utf-8"?>
<formControlPr xmlns="http://schemas.microsoft.com/office/spreadsheetml/2009/9/main" objectType="CheckBox" fmlaLink="$G$60" lockText="1" noThreeD="1"/>
</file>

<file path=xl/ctrlProps/ctrlProp122.xml><?xml version="1.0" encoding="utf-8"?>
<formControlPr xmlns="http://schemas.microsoft.com/office/spreadsheetml/2009/9/main" objectType="CheckBox" fmlaLink="$H$60" lockText="1" noThreeD="1"/>
</file>

<file path=xl/ctrlProps/ctrlProp123.xml><?xml version="1.0" encoding="utf-8"?>
<formControlPr xmlns="http://schemas.microsoft.com/office/spreadsheetml/2009/9/main" objectType="CheckBox" fmlaLink="$G$20" lockText="1" noThreeD="1"/>
</file>

<file path=xl/ctrlProps/ctrlProp124.xml><?xml version="1.0" encoding="utf-8"?>
<formControlPr xmlns="http://schemas.microsoft.com/office/spreadsheetml/2009/9/main" objectType="CheckBox" fmlaLink="$H$20" lockText="1" noThreeD="1"/>
</file>

<file path=xl/ctrlProps/ctrlProp125.xml><?xml version="1.0" encoding="utf-8"?>
<formControlPr xmlns="http://schemas.microsoft.com/office/spreadsheetml/2009/9/main" objectType="CheckBox" fmlaLink="$G$28" lockText="1" noThreeD="1"/>
</file>

<file path=xl/ctrlProps/ctrlProp126.xml><?xml version="1.0" encoding="utf-8"?>
<formControlPr xmlns="http://schemas.microsoft.com/office/spreadsheetml/2009/9/main" objectType="CheckBox" fmlaLink="$H$28" lockText="1" noThreeD="1"/>
</file>

<file path=xl/ctrlProps/ctrlProp127.xml><?xml version="1.0" encoding="utf-8"?>
<formControlPr xmlns="http://schemas.microsoft.com/office/spreadsheetml/2009/9/main" objectType="CheckBox" fmlaLink="$G$36" lockText="1" noThreeD="1"/>
</file>

<file path=xl/ctrlProps/ctrlProp128.xml><?xml version="1.0" encoding="utf-8"?>
<formControlPr xmlns="http://schemas.microsoft.com/office/spreadsheetml/2009/9/main" objectType="CheckBox" fmlaLink="$H$36" lockText="1" noThreeD="1"/>
</file>

<file path=xl/ctrlProps/ctrlProp129.xml><?xml version="1.0" encoding="utf-8"?>
<formControlPr xmlns="http://schemas.microsoft.com/office/spreadsheetml/2009/9/main" objectType="CheckBox" fmlaLink="$G$44" lockText="1" noThreeD="1"/>
</file>

<file path=xl/ctrlProps/ctrlProp13.xml><?xml version="1.0" encoding="utf-8"?>
<formControlPr xmlns="http://schemas.microsoft.com/office/spreadsheetml/2009/9/main" objectType="CheckBox" checked="Checked" fmlaLink="$E$18" lockText="1" noThreeD="1"/>
</file>

<file path=xl/ctrlProps/ctrlProp130.xml><?xml version="1.0" encoding="utf-8"?>
<formControlPr xmlns="http://schemas.microsoft.com/office/spreadsheetml/2009/9/main" objectType="CheckBox" fmlaLink="$H$44" lockText="1" noThreeD="1"/>
</file>

<file path=xl/ctrlProps/ctrlProp131.xml><?xml version="1.0" encoding="utf-8"?>
<formControlPr xmlns="http://schemas.microsoft.com/office/spreadsheetml/2009/9/main" objectType="CheckBox" fmlaLink="$G$52" lockText="1" noThreeD="1"/>
</file>

<file path=xl/ctrlProps/ctrlProp132.xml><?xml version="1.0" encoding="utf-8"?>
<formControlPr xmlns="http://schemas.microsoft.com/office/spreadsheetml/2009/9/main" objectType="CheckBox" fmlaLink="$H$52" lockText="1" noThreeD="1"/>
</file>

<file path=xl/ctrlProps/ctrlProp133.xml><?xml version="1.0" encoding="utf-8"?>
<formControlPr xmlns="http://schemas.microsoft.com/office/spreadsheetml/2009/9/main" objectType="CheckBox" fmlaLink="$G$60" lockText="1" noThreeD="1"/>
</file>

<file path=xl/ctrlProps/ctrlProp134.xml><?xml version="1.0" encoding="utf-8"?>
<formControlPr xmlns="http://schemas.microsoft.com/office/spreadsheetml/2009/9/main" objectType="CheckBox" fmlaLink="$H$60" lockText="1" noThreeD="1"/>
</file>

<file path=xl/ctrlProps/ctrlProp135.xml><?xml version="1.0" encoding="utf-8"?>
<formControlPr xmlns="http://schemas.microsoft.com/office/spreadsheetml/2009/9/main" objectType="CheckBox" fmlaLink="$G$20" lockText="1" noThreeD="1"/>
</file>

<file path=xl/ctrlProps/ctrlProp136.xml><?xml version="1.0" encoding="utf-8"?>
<formControlPr xmlns="http://schemas.microsoft.com/office/spreadsheetml/2009/9/main" objectType="CheckBox" fmlaLink="$H$20" lockText="1" noThreeD="1"/>
</file>

<file path=xl/ctrlProps/ctrlProp137.xml><?xml version="1.0" encoding="utf-8"?>
<formControlPr xmlns="http://schemas.microsoft.com/office/spreadsheetml/2009/9/main" objectType="CheckBox" fmlaLink="$G$28" lockText="1" noThreeD="1"/>
</file>

<file path=xl/ctrlProps/ctrlProp138.xml><?xml version="1.0" encoding="utf-8"?>
<formControlPr xmlns="http://schemas.microsoft.com/office/spreadsheetml/2009/9/main" objectType="CheckBox" fmlaLink="$H$28" lockText="1" noThreeD="1"/>
</file>

<file path=xl/ctrlProps/ctrlProp139.xml><?xml version="1.0" encoding="utf-8"?>
<formControlPr xmlns="http://schemas.microsoft.com/office/spreadsheetml/2009/9/main" objectType="CheckBox" fmlaLink="$G$36" lockText="1" noThreeD="1"/>
</file>

<file path=xl/ctrlProps/ctrlProp14.xml><?xml version="1.0" encoding="utf-8"?>
<formControlPr xmlns="http://schemas.microsoft.com/office/spreadsheetml/2009/9/main" objectType="CheckBox" fmlaLink="$E$19" lockText="1" noThreeD="1"/>
</file>

<file path=xl/ctrlProps/ctrlProp140.xml><?xml version="1.0" encoding="utf-8"?>
<formControlPr xmlns="http://schemas.microsoft.com/office/spreadsheetml/2009/9/main" objectType="CheckBox" fmlaLink="$H$36" lockText="1" noThreeD="1"/>
</file>

<file path=xl/ctrlProps/ctrlProp141.xml><?xml version="1.0" encoding="utf-8"?>
<formControlPr xmlns="http://schemas.microsoft.com/office/spreadsheetml/2009/9/main" objectType="CheckBox" fmlaLink="$G$44" lockText="1" noThreeD="1"/>
</file>

<file path=xl/ctrlProps/ctrlProp142.xml><?xml version="1.0" encoding="utf-8"?>
<formControlPr xmlns="http://schemas.microsoft.com/office/spreadsheetml/2009/9/main" objectType="CheckBox" fmlaLink="$H$44" lockText="1" noThreeD="1"/>
</file>

<file path=xl/ctrlProps/ctrlProp143.xml><?xml version="1.0" encoding="utf-8"?>
<formControlPr xmlns="http://schemas.microsoft.com/office/spreadsheetml/2009/9/main" objectType="CheckBox" fmlaLink="$G$52" lockText="1" noThreeD="1"/>
</file>

<file path=xl/ctrlProps/ctrlProp144.xml><?xml version="1.0" encoding="utf-8"?>
<formControlPr xmlns="http://schemas.microsoft.com/office/spreadsheetml/2009/9/main" objectType="CheckBox" fmlaLink="$H$52" lockText="1" noThreeD="1"/>
</file>

<file path=xl/ctrlProps/ctrlProp145.xml><?xml version="1.0" encoding="utf-8"?>
<formControlPr xmlns="http://schemas.microsoft.com/office/spreadsheetml/2009/9/main" objectType="CheckBox" fmlaLink="$G$60" lockText="1" noThreeD="1"/>
</file>

<file path=xl/ctrlProps/ctrlProp146.xml><?xml version="1.0" encoding="utf-8"?>
<formControlPr xmlns="http://schemas.microsoft.com/office/spreadsheetml/2009/9/main" objectType="CheckBox" fmlaLink="$H$60" lockText="1" noThreeD="1"/>
</file>

<file path=xl/ctrlProps/ctrlProp147.xml><?xml version="1.0" encoding="utf-8"?>
<formControlPr xmlns="http://schemas.microsoft.com/office/spreadsheetml/2009/9/main" objectType="CheckBox" fmlaLink="$G$20" lockText="1" noThreeD="1"/>
</file>

<file path=xl/ctrlProps/ctrlProp148.xml><?xml version="1.0" encoding="utf-8"?>
<formControlPr xmlns="http://schemas.microsoft.com/office/spreadsheetml/2009/9/main" objectType="CheckBox" fmlaLink="$H$20" lockText="1" noThreeD="1"/>
</file>

<file path=xl/ctrlProps/ctrlProp149.xml><?xml version="1.0" encoding="utf-8"?>
<formControlPr xmlns="http://schemas.microsoft.com/office/spreadsheetml/2009/9/main" objectType="CheckBox" fmlaLink="$G$28" lockText="1" noThreeD="1"/>
</file>

<file path=xl/ctrlProps/ctrlProp15.xml><?xml version="1.0" encoding="utf-8"?>
<formControlPr xmlns="http://schemas.microsoft.com/office/spreadsheetml/2009/9/main" objectType="CheckBox" checked="Checked" fmlaLink="$E$18" lockText="1" noThreeD="1"/>
</file>

<file path=xl/ctrlProps/ctrlProp150.xml><?xml version="1.0" encoding="utf-8"?>
<formControlPr xmlns="http://schemas.microsoft.com/office/spreadsheetml/2009/9/main" objectType="CheckBox" fmlaLink="$H$28" lockText="1" noThreeD="1"/>
</file>

<file path=xl/ctrlProps/ctrlProp151.xml><?xml version="1.0" encoding="utf-8"?>
<formControlPr xmlns="http://schemas.microsoft.com/office/spreadsheetml/2009/9/main" objectType="CheckBox" fmlaLink="$G$36" lockText="1" noThreeD="1"/>
</file>

<file path=xl/ctrlProps/ctrlProp152.xml><?xml version="1.0" encoding="utf-8"?>
<formControlPr xmlns="http://schemas.microsoft.com/office/spreadsheetml/2009/9/main" objectType="CheckBox" fmlaLink="$H$36" lockText="1" noThreeD="1"/>
</file>

<file path=xl/ctrlProps/ctrlProp153.xml><?xml version="1.0" encoding="utf-8"?>
<formControlPr xmlns="http://schemas.microsoft.com/office/spreadsheetml/2009/9/main" objectType="CheckBox" fmlaLink="$G$44" lockText="1" noThreeD="1"/>
</file>

<file path=xl/ctrlProps/ctrlProp154.xml><?xml version="1.0" encoding="utf-8"?>
<formControlPr xmlns="http://schemas.microsoft.com/office/spreadsheetml/2009/9/main" objectType="CheckBox" fmlaLink="$H$44" lockText="1" noThreeD="1"/>
</file>

<file path=xl/ctrlProps/ctrlProp155.xml><?xml version="1.0" encoding="utf-8"?>
<formControlPr xmlns="http://schemas.microsoft.com/office/spreadsheetml/2009/9/main" objectType="CheckBox" fmlaLink="$G$52" lockText="1" noThreeD="1"/>
</file>

<file path=xl/ctrlProps/ctrlProp156.xml><?xml version="1.0" encoding="utf-8"?>
<formControlPr xmlns="http://schemas.microsoft.com/office/spreadsheetml/2009/9/main" objectType="CheckBox" fmlaLink="$H$52" lockText="1" noThreeD="1"/>
</file>

<file path=xl/ctrlProps/ctrlProp157.xml><?xml version="1.0" encoding="utf-8"?>
<formControlPr xmlns="http://schemas.microsoft.com/office/spreadsheetml/2009/9/main" objectType="CheckBox" fmlaLink="$G$60" lockText="1" noThreeD="1"/>
</file>

<file path=xl/ctrlProps/ctrlProp158.xml><?xml version="1.0" encoding="utf-8"?>
<formControlPr xmlns="http://schemas.microsoft.com/office/spreadsheetml/2009/9/main" objectType="CheckBox" fmlaLink="$H$60" lockText="1" noThreeD="1"/>
</file>

<file path=xl/ctrlProps/ctrlProp159.xml><?xml version="1.0" encoding="utf-8"?>
<formControlPr xmlns="http://schemas.microsoft.com/office/spreadsheetml/2009/9/main" objectType="CheckBox" fmlaLink="$G$20" lockText="1" noThreeD="1"/>
</file>

<file path=xl/ctrlProps/ctrlProp16.xml><?xml version="1.0" encoding="utf-8"?>
<formControlPr xmlns="http://schemas.microsoft.com/office/spreadsheetml/2009/9/main" objectType="CheckBox" fmlaLink="$E$19" lockText="1" noThreeD="1"/>
</file>

<file path=xl/ctrlProps/ctrlProp160.xml><?xml version="1.0" encoding="utf-8"?>
<formControlPr xmlns="http://schemas.microsoft.com/office/spreadsheetml/2009/9/main" objectType="CheckBox" fmlaLink="$H$20" lockText="1" noThreeD="1"/>
</file>

<file path=xl/ctrlProps/ctrlProp161.xml><?xml version="1.0" encoding="utf-8"?>
<formControlPr xmlns="http://schemas.microsoft.com/office/spreadsheetml/2009/9/main" objectType="CheckBox" fmlaLink="$G$28" lockText="1" noThreeD="1"/>
</file>

<file path=xl/ctrlProps/ctrlProp162.xml><?xml version="1.0" encoding="utf-8"?>
<formControlPr xmlns="http://schemas.microsoft.com/office/spreadsheetml/2009/9/main" objectType="CheckBox" fmlaLink="$H$28" lockText="1" noThreeD="1"/>
</file>

<file path=xl/ctrlProps/ctrlProp163.xml><?xml version="1.0" encoding="utf-8"?>
<formControlPr xmlns="http://schemas.microsoft.com/office/spreadsheetml/2009/9/main" objectType="CheckBox" fmlaLink="$G$36" lockText="1" noThreeD="1"/>
</file>

<file path=xl/ctrlProps/ctrlProp164.xml><?xml version="1.0" encoding="utf-8"?>
<formControlPr xmlns="http://schemas.microsoft.com/office/spreadsheetml/2009/9/main" objectType="CheckBox" fmlaLink="$H$36" lockText="1" noThreeD="1"/>
</file>

<file path=xl/ctrlProps/ctrlProp165.xml><?xml version="1.0" encoding="utf-8"?>
<formControlPr xmlns="http://schemas.microsoft.com/office/spreadsheetml/2009/9/main" objectType="CheckBox" fmlaLink="$G$44" lockText="1" noThreeD="1"/>
</file>

<file path=xl/ctrlProps/ctrlProp166.xml><?xml version="1.0" encoding="utf-8"?>
<formControlPr xmlns="http://schemas.microsoft.com/office/spreadsheetml/2009/9/main" objectType="CheckBox" fmlaLink="$H$44" lockText="1" noThreeD="1"/>
</file>

<file path=xl/ctrlProps/ctrlProp167.xml><?xml version="1.0" encoding="utf-8"?>
<formControlPr xmlns="http://schemas.microsoft.com/office/spreadsheetml/2009/9/main" objectType="CheckBox" fmlaLink="$G$52" lockText="1" noThreeD="1"/>
</file>

<file path=xl/ctrlProps/ctrlProp168.xml><?xml version="1.0" encoding="utf-8"?>
<formControlPr xmlns="http://schemas.microsoft.com/office/spreadsheetml/2009/9/main" objectType="CheckBox" fmlaLink="$H$52" lockText="1" noThreeD="1"/>
</file>

<file path=xl/ctrlProps/ctrlProp169.xml><?xml version="1.0" encoding="utf-8"?>
<formControlPr xmlns="http://schemas.microsoft.com/office/spreadsheetml/2009/9/main" objectType="CheckBox" fmlaLink="$G$60" lockText="1" noThreeD="1"/>
</file>

<file path=xl/ctrlProps/ctrlProp17.xml><?xml version="1.0" encoding="utf-8"?>
<formControlPr xmlns="http://schemas.microsoft.com/office/spreadsheetml/2009/9/main" objectType="CheckBox" checked="Checked" fmlaLink="$E$18" lockText="1" noThreeD="1"/>
</file>

<file path=xl/ctrlProps/ctrlProp170.xml><?xml version="1.0" encoding="utf-8"?>
<formControlPr xmlns="http://schemas.microsoft.com/office/spreadsheetml/2009/9/main" objectType="CheckBox" fmlaLink="$H$60" lockText="1" noThreeD="1"/>
</file>

<file path=xl/ctrlProps/ctrlProp171.xml><?xml version="1.0" encoding="utf-8"?>
<formControlPr xmlns="http://schemas.microsoft.com/office/spreadsheetml/2009/9/main" objectType="CheckBox" fmlaLink="$G$20" lockText="1" noThreeD="1"/>
</file>

<file path=xl/ctrlProps/ctrlProp172.xml><?xml version="1.0" encoding="utf-8"?>
<formControlPr xmlns="http://schemas.microsoft.com/office/spreadsheetml/2009/9/main" objectType="CheckBox" fmlaLink="$H$20" lockText="1" noThreeD="1"/>
</file>

<file path=xl/ctrlProps/ctrlProp173.xml><?xml version="1.0" encoding="utf-8"?>
<formControlPr xmlns="http://schemas.microsoft.com/office/spreadsheetml/2009/9/main" objectType="CheckBox" fmlaLink="$G$28" lockText="1" noThreeD="1"/>
</file>

<file path=xl/ctrlProps/ctrlProp174.xml><?xml version="1.0" encoding="utf-8"?>
<formControlPr xmlns="http://schemas.microsoft.com/office/spreadsheetml/2009/9/main" objectType="CheckBox" fmlaLink="$H$28" lockText="1" noThreeD="1"/>
</file>

<file path=xl/ctrlProps/ctrlProp175.xml><?xml version="1.0" encoding="utf-8"?>
<formControlPr xmlns="http://schemas.microsoft.com/office/spreadsheetml/2009/9/main" objectType="CheckBox" fmlaLink="$G$36" lockText="1" noThreeD="1"/>
</file>

<file path=xl/ctrlProps/ctrlProp176.xml><?xml version="1.0" encoding="utf-8"?>
<formControlPr xmlns="http://schemas.microsoft.com/office/spreadsheetml/2009/9/main" objectType="CheckBox" fmlaLink="$H$36" lockText="1" noThreeD="1"/>
</file>

<file path=xl/ctrlProps/ctrlProp177.xml><?xml version="1.0" encoding="utf-8"?>
<formControlPr xmlns="http://schemas.microsoft.com/office/spreadsheetml/2009/9/main" objectType="CheckBox" fmlaLink="$G$44" lockText="1" noThreeD="1"/>
</file>

<file path=xl/ctrlProps/ctrlProp178.xml><?xml version="1.0" encoding="utf-8"?>
<formControlPr xmlns="http://schemas.microsoft.com/office/spreadsheetml/2009/9/main" objectType="CheckBox" fmlaLink="$H$44" lockText="1" noThreeD="1"/>
</file>

<file path=xl/ctrlProps/ctrlProp179.xml><?xml version="1.0" encoding="utf-8"?>
<formControlPr xmlns="http://schemas.microsoft.com/office/spreadsheetml/2009/9/main" objectType="CheckBox" fmlaLink="$G$52" lockText="1" noThreeD="1"/>
</file>

<file path=xl/ctrlProps/ctrlProp18.xml><?xml version="1.0" encoding="utf-8"?>
<formControlPr xmlns="http://schemas.microsoft.com/office/spreadsheetml/2009/9/main" objectType="CheckBox" fmlaLink="$E$19" lockText="1" noThreeD="1"/>
</file>

<file path=xl/ctrlProps/ctrlProp180.xml><?xml version="1.0" encoding="utf-8"?>
<formControlPr xmlns="http://schemas.microsoft.com/office/spreadsheetml/2009/9/main" objectType="CheckBox" fmlaLink="$H$52" lockText="1" noThreeD="1"/>
</file>

<file path=xl/ctrlProps/ctrlProp181.xml><?xml version="1.0" encoding="utf-8"?>
<formControlPr xmlns="http://schemas.microsoft.com/office/spreadsheetml/2009/9/main" objectType="CheckBox" fmlaLink="$G$60" lockText="1" noThreeD="1"/>
</file>

<file path=xl/ctrlProps/ctrlProp182.xml><?xml version="1.0" encoding="utf-8"?>
<formControlPr xmlns="http://schemas.microsoft.com/office/spreadsheetml/2009/9/main" objectType="CheckBox" fmlaLink="$H$60" lockText="1" noThreeD="1"/>
</file>

<file path=xl/ctrlProps/ctrlProp183.xml><?xml version="1.0" encoding="utf-8"?>
<formControlPr xmlns="http://schemas.microsoft.com/office/spreadsheetml/2009/9/main" objectType="CheckBox" fmlaLink="$G$20" lockText="1" noThreeD="1"/>
</file>

<file path=xl/ctrlProps/ctrlProp184.xml><?xml version="1.0" encoding="utf-8"?>
<formControlPr xmlns="http://schemas.microsoft.com/office/spreadsheetml/2009/9/main" objectType="CheckBox" fmlaLink="$H$20" lockText="1" noThreeD="1"/>
</file>

<file path=xl/ctrlProps/ctrlProp185.xml><?xml version="1.0" encoding="utf-8"?>
<formControlPr xmlns="http://schemas.microsoft.com/office/spreadsheetml/2009/9/main" objectType="CheckBox" fmlaLink="$G$28" lockText="1" noThreeD="1"/>
</file>

<file path=xl/ctrlProps/ctrlProp186.xml><?xml version="1.0" encoding="utf-8"?>
<formControlPr xmlns="http://schemas.microsoft.com/office/spreadsheetml/2009/9/main" objectType="CheckBox" fmlaLink="$H$28" lockText="1" noThreeD="1"/>
</file>

<file path=xl/ctrlProps/ctrlProp187.xml><?xml version="1.0" encoding="utf-8"?>
<formControlPr xmlns="http://schemas.microsoft.com/office/spreadsheetml/2009/9/main" objectType="CheckBox" fmlaLink="$G$36" lockText="1" noThreeD="1"/>
</file>

<file path=xl/ctrlProps/ctrlProp188.xml><?xml version="1.0" encoding="utf-8"?>
<formControlPr xmlns="http://schemas.microsoft.com/office/spreadsheetml/2009/9/main" objectType="CheckBox" fmlaLink="$H$36" lockText="1" noThreeD="1"/>
</file>

<file path=xl/ctrlProps/ctrlProp189.xml><?xml version="1.0" encoding="utf-8"?>
<formControlPr xmlns="http://schemas.microsoft.com/office/spreadsheetml/2009/9/main" objectType="CheckBox" fmlaLink="$G$44" lockText="1" noThreeD="1"/>
</file>

<file path=xl/ctrlProps/ctrlProp19.xml><?xml version="1.0" encoding="utf-8"?>
<formControlPr xmlns="http://schemas.microsoft.com/office/spreadsheetml/2009/9/main" objectType="CheckBox" checked="Checked" fmlaLink="$E$18" lockText="1" noThreeD="1"/>
</file>

<file path=xl/ctrlProps/ctrlProp190.xml><?xml version="1.0" encoding="utf-8"?>
<formControlPr xmlns="http://schemas.microsoft.com/office/spreadsheetml/2009/9/main" objectType="CheckBox" fmlaLink="$H$44" lockText="1" noThreeD="1"/>
</file>

<file path=xl/ctrlProps/ctrlProp191.xml><?xml version="1.0" encoding="utf-8"?>
<formControlPr xmlns="http://schemas.microsoft.com/office/spreadsheetml/2009/9/main" objectType="CheckBox" fmlaLink="$G$52" lockText="1" noThreeD="1"/>
</file>

<file path=xl/ctrlProps/ctrlProp192.xml><?xml version="1.0" encoding="utf-8"?>
<formControlPr xmlns="http://schemas.microsoft.com/office/spreadsheetml/2009/9/main" objectType="CheckBox" fmlaLink="$H$52" lockText="1" noThreeD="1"/>
</file>

<file path=xl/ctrlProps/ctrlProp193.xml><?xml version="1.0" encoding="utf-8"?>
<formControlPr xmlns="http://schemas.microsoft.com/office/spreadsheetml/2009/9/main" objectType="CheckBox" fmlaLink="$G$60" lockText="1" noThreeD="1"/>
</file>

<file path=xl/ctrlProps/ctrlProp194.xml><?xml version="1.0" encoding="utf-8"?>
<formControlPr xmlns="http://schemas.microsoft.com/office/spreadsheetml/2009/9/main" objectType="CheckBox" fmlaLink="$H$60" lockText="1" noThreeD="1"/>
</file>

<file path=xl/ctrlProps/ctrlProp195.xml><?xml version="1.0" encoding="utf-8"?>
<formControlPr xmlns="http://schemas.microsoft.com/office/spreadsheetml/2009/9/main" objectType="CheckBox" fmlaLink="$G$20" lockText="1" noThreeD="1"/>
</file>

<file path=xl/ctrlProps/ctrlProp196.xml><?xml version="1.0" encoding="utf-8"?>
<formControlPr xmlns="http://schemas.microsoft.com/office/spreadsheetml/2009/9/main" objectType="CheckBox" fmlaLink="$H$20" lockText="1" noThreeD="1"/>
</file>

<file path=xl/ctrlProps/ctrlProp197.xml><?xml version="1.0" encoding="utf-8"?>
<formControlPr xmlns="http://schemas.microsoft.com/office/spreadsheetml/2009/9/main" objectType="CheckBox" fmlaLink="$G$28" lockText="1" noThreeD="1"/>
</file>

<file path=xl/ctrlProps/ctrlProp198.xml><?xml version="1.0" encoding="utf-8"?>
<formControlPr xmlns="http://schemas.microsoft.com/office/spreadsheetml/2009/9/main" objectType="CheckBox" fmlaLink="$H$28" lockText="1" noThreeD="1"/>
</file>

<file path=xl/ctrlProps/ctrlProp199.xml><?xml version="1.0" encoding="utf-8"?>
<formControlPr xmlns="http://schemas.microsoft.com/office/spreadsheetml/2009/9/main" objectType="CheckBox" fmlaLink="$G$36" lockText="1" noThreeD="1"/>
</file>

<file path=xl/ctrlProps/ctrlProp2.xml><?xml version="1.0" encoding="utf-8"?>
<formControlPr xmlns="http://schemas.microsoft.com/office/spreadsheetml/2009/9/main" objectType="CheckBox" fmlaLink="$E$19" lockText="1" noThreeD="1"/>
</file>

<file path=xl/ctrlProps/ctrlProp20.xml><?xml version="1.0" encoding="utf-8"?>
<formControlPr xmlns="http://schemas.microsoft.com/office/spreadsheetml/2009/9/main" objectType="CheckBox" fmlaLink="$E$19" lockText="1" noThreeD="1"/>
</file>

<file path=xl/ctrlProps/ctrlProp200.xml><?xml version="1.0" encoding="utf-8"?>
<formControlPr xmlns="http://schemas.microsoft.com/office/spreadsheetml/2009/9/main" objectType="CheckBox" fmlaLink="$H$36" lockText="1" noThreeD="1"/>
</file>

<file path=xl/ctrlProps/ctrlProp201.xml><?xml version="1.0" encoding="utf-8"?>
<formControlPr xmlns="http://schemas.microsoft.com/office/spreadsheetml/2009/9/main" objectType="CheckBox" fmlaLink="$G$44" lockText="1" noThreeD="1"/>
</file>

<file path=xl/ctrlProps/ctrlProp202.xml><?xml version="1.0" encoding="utf-8"?>
<formControlPr xmlns="http://schemas.microsoft.com/office/spreadsheetml/2009/9/main" objectType="CheckBox" fmlaLink="$H$44" lockText="1" noThreeD="1"/>
</file>

<file path=xl/ctrlProps/ctrlProp203.xml><?xml version="1.0" encoding="utf-8"?>
<formControlPr xmlns="http://schemas.microsoft.com/office/spreadsheetml/2009/9/main" objectType="CheckBox" fmlaLink="$G$52" lockText="1" noThreeD="1"/>
</file>

<file path=xl/ctrlProps/ctrlProp204.xml><?xml version="1.0" encoding="utf-8"?>
<formControlPr xmlns="http://schemas.microsoft.com/office/spreadsheetml/2009/9/main" objectType="CheckBox" fmlaLink="$H$52" lockText="1" noThreeD="1"/>
</file>

<file path=xl/ctrlProps/ctrlProp205.xml><?xml version="1.0" encoding="utf-8"?>
<formControlPr xmlns="http://schemas.microsoft.com/office/spreadsheetml/2009/9/main" objectType="CheckBox" fmlaLink="$G$60" lockText="1" noThreeD="1"/>
</file>

<file path=xl/ctrlProps/ctrlProp206.xml><?xml version="1.0" encoding="utf-8"?>
<formControlPr xmlns="http://schemas.microsoft.com/office/spreadsheetml/2009/9/main" objectType="CheckBox" fmlaLink="$H$60" lockText="1" noThreeD="1"/>
</file>

<file path=xl/ctrlProps/ctrlProp207.xml><?xml version="1.0" encoding="utf-8"?>
<formControlPr xmlns="http://schemas.microsoft.com/office/spreadsheetml/2009/9/main" objectType="CheckBox" fmlaLink="$G$20" lockText="1" noThreeD="1"/>
</file>

<file path=xl/ctrlProps/ctrlProp208.xml><?xml version="1.0" encoding="utf-8"?>
<formControlPr xmlns="http://schemas.microsoft.com/office/spreadsheetml/2009/9/main" objectType="CheckBox" fmlaLink="$H$20" lockText="1" noThreeD="1"/>
</file>

<file path=xl/ctrlProps/ctrlProp209.xml><?xml version="1.0" encoding="utf-8"?>
<formControlPr xmlns="http://schemas.microsoft.com/office/spreadsheetml/2009/9/main" objectType="CheckBox" fmlaLink="$G$28" lockText="1" noThreeD="1"/>
</file>

<file path=xl/ctrlProps/ctrlProp21.xml><?xml version="1.0" encoding="utf-8"?>
<formControlPr xmlns="http://schemas.microsoft.com/office/spreadsheetml/2009/9/main" objectType="CheckBox" checked="Checked" fmlaLink="$E$18" lockText="1" noThreeD="1"/>
</file>

<file path=xl/ctrlProps/ctrlProp210.xml><?xml version="1.0" encoding="utf-8"?>
<formControlPr xmlns="http://schemas.microsoft.com/office/spreadsheetml/2009/9/main" objectType="CheckBox" fmlaLink="$H$28" lockText="1" noThreeD="1"/>
</file>

<file path=xl/ctrlProps/ctrlProp211.xml><?xml version="1.0" encoding="utf-8"?>
<formControlPr xmlns="http://schemas.microsoft.com/office/spreadsheetml/2009/9/main" objectType="CheckBox" fmlaLink="$G$36" lockText="1" noThreeD="1"/>
</file>

<file path=xl/ctrlProps/ctrlProp212.xml><?xml version="1.0" encoding="utf-8"?>
<formControlPr xmlns="http://schemas.microsoft.com/office/spreadsheetml/2009/9/main" objectType="CheckBox" fmlaLink="$H$36" lockText="1" noThreeD="1"/>
</file>

<file path=xl/ctrlProps/ctrlProp213.xml><?xml version="1.0" encoding="utf-8"?>
<formControlPr xmlns="http://schemas.microsoft.com/office/spreadsheetml/2009/9/main" objectType="CheckBox" fmlaLink="$G$44" lockText="1" noThreeD="1"/>
</file>

<file path=xl/ctrlProps/ctrlProp214.xml><?xml version="1.0" encoding="utf-8"?>
<formControlPr xmlns="http://schemas.microsoft.com/office/spreadsheetml/2009/9/main" objectType="CheckBox" fmlaLink="$H$44" lockText="1" noThreeD="1"/>
</file>

<file path=xl/ctrlProps/ctrlProp215.xml><?xml version="1.0" encoding="utf-8"?>
<formControlPr xmlns="http://schemas.microsoft.com/office/spreadsheetml/2009/9/main" objectType="CheckBox" fmlaLink="$G$52" lockText="1" noThreeD="1"/>
</file>

<file path=xl/ctrlProps/ctrlProp216.xml><?xml version="1.0" encoding="utf-8"?>
<formControlPr xmlns="http://schemas.microsoft.com/office/spreadsheetml/2009/9/main" objectType="CheckBox" fmlaLink="$H$52" lockText="1" noThreeD="1"/>
</file>

<file path=xl/ctrlProps/ctrlProp217.xml><?xml version="1.0" encoding="utf-8"?>
<formControlPr xmlns="http://schemas.microsoft.com/office/spreadsheetml/2009/9/main" objectType="CheckBox" fmlaLink="$G$60" lockText="1" noThreeD="1"/>
</file>

<file path=xl/ctrlProps/ctrlProp218.xml><?xml version="1.0" encoding="utf-8"?>
<formControlPr xmlns="http://schemas.microsoft.com/office/spreadsheetml/2009/9/main" objectType="CheckBox" fmlaLink="$H$60" lockText="1" noThreeD="1"/>
</file>

<file path=xl/ctrlProps/ctrlProp219.xml><?xml version="1.0" encoding="utf-8"?>
<formControlPr xmlns="http://schemas.microsoft.com/office/spreadsheetml/2009/9/main" objectType="CheckBox" fmlaLink="$G$20" lockText="1" noThreeD="1"/>
</file>

<file path=xl/ctrlProps/ctrlProp22.xml><?xml version="1.0" encoding="utf-8"?>
<formControlPr xmlns="http://schemas.microsoft.com/office/spreadsheetml/2009/9/main" objectType="CheckBox" fmlaLink="$E$19" lockText="1" noThreeD="1"/>
</file>

<file path=xl/ctrlProps/ctrlProp220.xml><?xml version="1.0" encoding="utf-8"?>
<formControlPr xmlns="http://schemas.microsoft.com/office/spreadsheetml/2009/9/main" objectType="CheckBox" fmlaLink="$H$20" lockText="1" noThreeD="1"/>
</file>

<file path=xl/ctrlProps/ctrlProp221.xml><?xml version="1.0" encoding="utf-8"?>
<formControlPr xmlns="http://schemas.microsoft.com/office/spreadsheetml/2009/9/main" objectType="CheckBox" fmlaLink="$G$28" lockText="1" noThreeD="1"/>
</file>

<file path=xl/ctrlProps/ctrlProp222.xml><?xml version="1.0" encoding="utf-8"?>
<formControlPr xmlns="http://schemas.microsoft.com/office/spreadsheetml/2009/9/main" objectType="CheckBox" fmlaLink="$H$28" lockText="1" noThreeD="1"/>
</file>

<file path=xl/ctrlProps/ctrlProp223.xml><?xml version="1.0" encoding="utf-8"?>
<formControlPr xmlns="http://schemas.microsoft.com/office/spreadsheetml/2009/9/main" objectType="CheckBox" fmlaLink="$G$36" lockText="1" noThreeD="1"/>
</file>

<file path=xl/ctrlProps/ctrlProp224.xml><?xml version="1.0" encoding="utf-8"?>
<formControlPr xmlns="http://schemas.microsoft.com/office/spreadsheetml/2009/9/main" objectType="CheckBox" fmlaLink="$H$36" lockText="1" noThreeD="1"/>
</file>

<file path=xl/ctrlProps/ctrlProp225.xml><?xml version="1.0" encoding="utf-8"?>
<formControlPr xmlns="http://schemas.microsoft.com/office/spreadsheetml/2009/9/main" objectType="CheckBox" fmlaLink="$G$44" lockText="1" noThreeD="1"/>
</file>

<file path=xl/ctrlProps/ctrlProp226.xml><?xml version="1.0" encoding="utf-8"?>
<formControlPr xmlns="http://schemas.microsoft.com/office/spreadsheetml/2009/9/main" objectType="CheckBox" fmlaLink="$H$44" lockText="1" noThreeD="1"/>
</file>

<file path=xl/ctrlProps/ctrlProp227.xml><?xml version="1.0" encoding="utf-8"?>
<formControlPr xmlns="http://schemas.microsoft.com/office/spreadsheetml/2009/9/main" objectType="CheckBox" fmlaLink="$G$52" lockText="1" noThreeD="1"/>
</file>

<file path=xl/ctrlProps/ctrlProp228.xml><?xml version="1.0" encoding="utf-8"?>
<formControlPr xmlns="http://schemas.microsoft.com/office/spreadsheetml/2009/9/main" objectType="CheckBox" fmlaLink="$H$52" lockText="1" noThreeD="1"/>
</file>

<file path=xl/ctrlProps/ctrlProp229.xml><?xml version="1.0" encoding="utf-8"?>
<formControlPr xmlns="http://schemas.microsoft.com/office/spreadsheetml/2009/9/main" objectType="CheckBox" fmlaLink="$G$60" lockText="1" noThreeD="1"/>
</file>

<file path=xl/ctrlProps/ctrlProp23.xml><?xml version="1.0" encoding="utf-8"?>
<formControlPr xmlns="http://schemas.microsoft.com/office/spreadsheetml/2009/9/main" objectType="CheckBox" checked="Checked" fmlaLink="$E$18" lockText="1" noThreeD="1"/>
</file>

<file path=xl/ctrlProps/ctrlProp230.xml><?xml version="1.0" encoding="utf-8"?>
<formControlPr xmlns="http://schemas.microsoft.com/office/spreadsheetml/2009/9/main" objectType="CheckBox" fmlaLink="$H$60" lockText="1" noThreeD="1"/>
</file>

<file path=xl/ctrlProps/ctrlProp231.xml><?xml version="1.0" encoding="utf-8"?>
<formControlPr xmlns="http://schemas.microsoft.com/office/spreadsheetml/2009/9/main" objectType="CheckBox" fmlaLink="$G$20" lockText="1" noThreeD="1"/>
</file>

<file path=xl/ctrlProps/ctrlProp232.xml><?xml version="1.0" encoding="utf-8"?>
<formControlPr xmlns="http://schemas.microsoft.com/office/spreadsheetml/2009/9/main" objectType="CheckBox" fmlaLink="$H$20" lockText="1" noThreeD="1"/>
</file>

<file path=xl/ctrlProps/ctrlProp233.xml><?xml version="1.0" encoding="utf-8"?>
<formControlPr xmlns="http://schemas.microsoft.com/office/spreadsheetml/2009/9/main" objectType="CheckBox" fmlaLink="$G$28" lockText="1" noThreeD="1"/>
</file>

<file path=xl/ctrlProps/ctrlProp234.xml><?xml version="1.0" encoding="utf-8"?>
<formControlPr xmlns="http://schemas.microsoft.com/office/spreadsheetml/2009/9/main" objectType="CheckBox" fmlaLink="$H$28" lockText="1" noThreeD="1"/>
</file>

<file path=xl/ctrlProps/ctrlProp235.xml><?xml version="1.0" encoding="utf-8"?>
<formControlPr xmlns="http://schemas.microsoft.com/office/spreadsheetml/2009/9/main" objectType="CheckBox" fmlaLink="$G$36" lockText="1" noThreeD="1"/>
</file>

<file path=xl/ctrlProps/ctrlProp236.xml><?xml version="1.0" encoding="utf-8"?>
<formControlPr xmlns="http://schemas.microsoft.com/office/spreadsheetml/2009/9/main" objectType="CheckBox" fmlaLink="$H$36" lockText="1" noThreeD="1"/>
</file>

<file path=xl/ctrlProps/ctrlProp237.xml><?xml version="1.0" encoding="utf-8"?>
<formControlPr xmlns="http://schemas.microsoft.com/office/spreadsheetml/2009/9/main" objectType="CheckBox" fmlaLink="$G$44" lockText="1" noThreeD="1"/>
</file>

<file path=xl/ctrlProps/ctrlProp238.xml><?xml version="1.0" encoding="utf-8"?>
<formControlPr xmlns="http://schemas.microsoft.com/office/spreadsheetml/2009/9/main" objectType="CheckBox" fmlaLink="$H$44" lockText="1" noThreeD="1"/>
</file>

<file path=xl/ctrlProps/ctrlProp239.xml><?xml version="1.0" encoding="utf-8"?>
<formControlPr xmlns="http://schemas.microsoft.com/office/spreadsheetml/2009/9/main" objectType="CheckBox" fmlaLink="$G$52" lockText="1" noThreeD="1"/>
</file>

<file path=xl/ctrlProps/ctrlProp24.xml><?xml version="1.0" encoding="utf-8"?>
<formControlPr xmlns="http://schemas.microsoft.com/office/spreadsheetml/2009/9/main" objectType="CheckBox" fmlaLink="$E$19" lockText="1" noThreeD="1"/>
</file>

<file path=xl/ctrlProps/ctrlProp240.xml><?xml version="1.0" encoding="utf-8"?>
<formControlPr xmlns="http://schemas.microsoft.com/office/spreadsheetml/2009/9/main" objectType="CheckBox" fmlaLink="$H$52" lockText="1" noThreeD="1"/>
</file>

<file path=xl/ctrlProps/ctrlProp241.xml><?xml version="1.0" encoding="utf-8"?>
<formControlPr xmlns="http://schemas.microsoft.com/office/spreadsheetml/2009/9/main" objectType="CheckBox" fmlaLink="$G$60" lockText="1" noThreeD="1"/>
</file>

<file path=xl/ctrlProps/ctrlProp242.xml><?xml version="1.0" encoding="utf-8"?>
<formControlPr xmlns="http://schemas.microsoft.com/office/spreadsheetml/2009/9/main" objectType="CheckBox" fmlaLink="$H$60" lockText="1" noThreeD="1"/>
</file>

<file path=xl/ctrlProps/ctrlProp243.xml><?xml version="1.0" encoding="utf-8"?>
<formControlPr xmlns="http://schemas.microsoft.com/office/spreadsheetml/2009/9/main" objectType="CheckBox" fmlaLink="$G$20" lockText="1" noThreeD="1"/>
</file>

<file path=xl/ctrlProps/ctrlProp244.xml><?xml version="1.0" encoding="utf-8"?>
<formControlPr xmlns="http://schemas.microsoft.com/office/spreadsheetml/2009/9/main" objectType="CheckBox" fmlaLink="$H$20" lockText="1" noThreeD="1"/>
</file>

<file path=xl/ctrlProps/ctrlProp245.xml><?xml version="1.0" encoding="utf-8"?>
<formControlPr xmlns="http://schemas.microsoft.com/office/spreadsheetml/2009/9/main" objectType="CheckBox" fmlaLink="$G$28" lockText="1" noThreeD="1"/>
</file>

<file path=xl/ctrlProps/ctrlProp246.xml><?xml version="1.0" encoding="utf-8"?>
<formControlPr xmlns="http://schemas.microsoft.com/office/spreadsheetml/2009/9/main" objectType="CheckBox" fmlaLink="$H$28" lockText="1" noThreeD="1"/>
</file>

<file path=xl/ctrlProps/ctrlProp247.xml><?xml version="1.0" encoding="utf-8"?>
<formControlPr xmlns="http://schemas.microsoft.com/office/spreadsheetml/2009/9/main" objectType="CheckBox" fmlaLink="$G$36" lockText="1" noThreeD="1"/>
</file>

<file path=xl/ctrlProps/ctrlProp248.xml><?xml version="1.0" encoding="utf-8"?>
<formControlPr xmlns="http://schemas.microsoft.com/office/spreadsheetml/2009/9/main" objectType="CheckBox" fmlaLink="$H$36" lockText="1" noThreeD="1"/>
</file>

<file path=xl/ctrlProps/ctrlProp249.xml><?xml version="1.0" encoding="utf-8"?>
<formControlPr xmlns="http://schemas.microsoft.com/office/spreadsheetml/2009/9/main" objectType="CheckBox" fmlaLink="$G$44" lockText="1" noThreeD="1"/>
</file>

<file path=xl/ctrlProps/ctrlProp25.xml><?xml version="1.0" encoding="utf-8"?>
<formControlPr xmlns="http://schemas.microsoft.com/office/spreadsheetml/2009/9/main" objectType="CheckBox" checked="Checked" fmlaLink="$E$18" lockText="1" noThreeD="1"/>
</file>

<file path=xl/ctrlProps/ctrlProp250.xml><?xml version="1.0" encoding="utf-8"?>
<formControlPr xmlns="http://schemas.microsoft.com/office/spreadsheetml/2009/9/main" objectType="CheckBox" fmlaLink="$H$44" lockText="1" noThreeD="1"/>
</file>

<file path=xl/ctrlProps/ctrlProp251.xml><?xml version="1.0" encoding="utf-8"?>
<formControlPr xmlns="http://schemas.microsoft.com/office/spreadsheetml/2009/9/main" objectType="CheckBox" fmlaLink="$G$52" lockText="1" noThreeD="1"/>
</file>

<file path=xl/ctrlProps/ctrlProp252.xml><?xml version="1.0" encoding="utf-8"?>
<formControlPr xmlns="http://schemas.microsoft.com/office/spreadsheetml/2009/9/main" objectType="CheckBox" fmlaLink="$H$52" lockText="1" noThreeD="1"/>
</file>

<file path=xl/ctrlProps/ctrlProp253.xml><?xml version="1.0" encoding="utf-8"?>
<formControlPr xmlns="http://schemas.microsoft.com/office/spreadsheetml/2009/9/main" objectType="CheckBox" fmlaLink="$G$60" lockText="1" noThreeD="1"/>
</file>

<file path=xl/ctrlProps/ctrlProp254.xml><?xml version="1.0" encoding="utf-8"?>
<formControlPr xmlns="http://schemas.microsoft.com/office/spreadsheetml/2009/9/main" objectType="CheckBox" fmlaLink="$H$60" lockText="1" noThreeD="1"/>
</file>

<file path=xl/ctrlProps/ctrlProp255.xml><?xml version="1.0" encoding="utf-8"?>
<formControlPr xmlns="http://schemas.microsoft.com/office/spreadsheetml/2009/9/main" objectType="CheckBox" fmlaLink="$G$20" lockText="1" noThreeD="1"/>
</file>

<file path=xl/ctrlProps/ctrlProp256.xml><?xml version="1.0" encoding="utf-8"?>
<formControlPr xmlns="http://schemas.microsoft.com/office/spreadsheetml/2009/9/main" objectType="CheckBox" fmlaLink="$H$20" lockText="1" noThreeD="1"/>
</file>

<file path=xl/ctrlProps/ctrlProp257.xml><?xml version="1.0" encoding="utf-8"?>
<formControlPr xmlns="http://schemas.microsoft.com/office/spreadsheetml/2009/9/main" objectType="CheckBox" fmlaLink="$G$28" lockText="1" noThreeD="1"/>
</file>

<file path=xl/ctrlProps/ctrlProp258.xml><?xml version="1.0" encoding="utf-8"?>
<formControlPr xmlns="http://schemas.microsoft.com/office/spreadsheetml/2009/9/main" objectType="CheckBox" fmlaLink="$H$28" lockText="1" noThreeD="1"/>
</file>

<file path=xl/ctrlProps/ctrlProp259.xml><?xml version="1.0" encoding="utf-8"?>
<formControlPr xmlns="http://schemas.microsoft.com/office/spreadsheetml/2009/9/main" objectType="CheckBox" fmlaLink="$G$36" lockText="1" noThreeD="1"/>
</file>

<file path=xl/ctrlProps/ctrlProp26.xml><?xml version="1.0" encoding="utf-8"?>
<formControlPr xmlns="http://schemas.microsoft.com/office/spreadsheetml/2009/9/main" objectType="CheckBox" fmlaLink="$E$19" lockText="1" noThreeD="1"/>
</file>

<file path=xl/ctrlProps/ctrlProp260.xml><?xml version="1.0" encoding="utf-8"?>
<formControlPr xmlns="http://schemas.microsoft.com/office/spreadsheetml/2009/9/main" objectType="CheckBox" fmlaLink="$H$36" lockText="1" noThreeD="1"/>
</file>

<file path=xl/ctrlProps/ctrlProp261.xml><?xml version="1.0" encoding="utf-8"?>
<formControlPr xmlns="http://schemas.microsoft.com/office/spreadsheetml/2009/9/main" objectType="CheckBox" fmlaLink="$G$44" lockText="1" noThreeD="1"/>
</file>

<file path=xl/ctrlProps/ctrlProp262.xml><?xml version="1.0" encoding="utf-8"?>
<formControlPr xmlns="http://schemas.microsoft.com/office/spreadsheetml/2009/9/main" objectType="CheckBox" fmlaLink="$H$44" lockText="1" noThreeD="1"/>
</file>

<file path=xl/ctrlProps/ctrlProp263.xml><?xml version="1.0" encoding="utf-8"?>
<formControlPr xmlns="http://schemas.microsoft.com/office/spreadsheetml/2009/9/main" objectType="CheckBox" fmlaLink="$G$52" lockText="1" noThreeD="1"/>
</file>

<file path=xl/ctrlProps/ctrlProp264.xml><?xml version="1.0" encoding="utf-8"?>
<formControlPr xmlns="http://schemas.microsoft.com/office/spreadsheetml/2009/9/main" objectType="CheckBox" fmlaLink="$H$52" lockText="1" noThreeD="1"/>
</file>

<file path=xl/ctrlProps/ctrlProp265.xml><?xml version="1.0" encoding="utf-8"?>
<formControlPr xmlns="http://schemas.microsoft.com/office/spreadsheetml/2009/9/main" objectType="CheckBox" fmlaLink="$G$60" lockText="1" noThreeD="1"/>
</file>

<file path=xl/ctrlProps/ctrlProp266.xml><?xml version="1.0" encoding="utf-8"?>
<formControlPr xmlns="http://schemas.microsoft.com/office/spreadsheetml/2009/9/main" objectType="CheckBox" fmlaLink="$H$60" lockText="1" noThreeD="1"/>
</file>

<file path=xl/ctrlProps/ctrlProp267.xml><?xml version="1.0" encoding="utf-8"?>
<formControlPr xmlns="http://schemas.microsoft.com/office/spreadsheetml/2009/9/main" objectType="CheckBox" fmlaLink="$G$20" lockText="1" noThreeD="1"/>
</file>

<file path=xl/ctrlProps/ctrlProp268.xml><?xml version="1.0" encoding="utf-8"?>
<formControlPr xmlns="http://schemas.microsoft.com/office/spreadsheetml/2009/9/main" objectType="CheckBox" fmlaLink="$H$20" lockText="1" noThreeD="1"/>
</file>

<file path=xl/ctrlProps/ctrlProp269.xml><?xml version="1.0" encoding="utf-8"?>
<formControlPr xmlns="http://schemas.microsoft.com/office/spreadsheetml/2009/9/main" objectType="CheckBox" fmlaLink="$G$28" lockText="1" noThreeD="1"/>
</file>

<file path=xl/ctrlProps/ctrlProp27.xml><?xml version="1.0" encoding="utf-8"?>
<formControlPr xmlns="http://schemas.microsoft.com/office/spreadsheetml/2009/9/main" objectType="CheckBox" fmlaLink="$G$20" lockText="1" noThreeD="1"/>
</file>

<file path=xl/ctrlProps/ctrlProp270.xml><?xml version="1.0" encoding="utf-8"?>
<formControlPr xmlns="http://schemas.microsoft.com/office/spreadsheetml/2009/9/main" objectType="CheckBox" fmlaLink="$H$28" lockText="1" noThreeD="1"/>
</file>

<file path=xl/ctrlProps/ctrlProp271.xml><?xml version="1.0" encoding="utf-8"?>
<formControlPr xmlns="http://schemas.microsoft.com/office/spreadsheetml/2009/9/main" objectType="CheckBox" fmlaLink="$G$36" lockText="1" noThreeD="1"/>
</file>

<file path=xl/ctrlProps/ctrlProp272.xml><?xml version="1.0" encoding="utf-8"?>
<formControlPr xmlns="http://schemas.microsoft.com/office/spreadsheetml/2009/9/main" objectType="CheckBox" fmlaLink="$H$36" lockText="1" noThreeD="1"/>
</file>

<file path=xl/ctrlProps/ctrlProp273.xml><?xml version="1.0" encoding="utf-8"?>
<formControlPr xmlns="http://schemas.microsoft.com/office/spreadsheetml/2009/9/main" objectType="CheckBox" fmlaLink="$G$44" lockText="1" noThreeD="1"/>
</file>

<file path=xl/ctrlProps/ctrlProp274.xml><?xml version="1.0" encoding="utf-8"?>
<formControlPr xmlns="http://schemas.microsoft.com/office/spreadsheetml/2009/9/main" objectType="CheckBox" fmlaLink="$H$44" lockText="1" noThreeD="1"/>
</file>

<file path=xl/ctrlProps/ctrlProp275.xml><?xml version="1.0" encoding="utf-8"?>
<formControlPr xmlns="http://schemas.microsoft.com/office/spreadsheetml/2009/9/main" objectType="CheckBox" fmlaLink="$G$52" lockText="1" noThreeD="1"/>
</file>

<file path=xl/ctrlProps/ctrlProp276.xml><?xml version="1.0" encoding="utf-8"?>
<formControlPr xmlns="http://schemas.microsoft.com/office/spreadsheetml/2009/9/main" objectType="CheckBox" fmlaLink="$H$52" lockText="1" noThreeD="1"/>
</file>

<file path=xl/ctrlProps/ctrlProp277.xml><?xml version="1.0" encoding="utf-8"?>
<formControlPr xmlns="http://schemas.microsoft.com/office/spreadsheetml/2009/9/main" objectType="CheckBox" fmlaLink="$G$60" lockText="1" noThreeD="1"/>
</file>

<file path=xl/ctrlProps/ctrlProp278.xml><?xml version="1.0" encoding="utf-8"?>
<formControlPr xmlns="http://schemas.microsoft.com/office/spreadsheetml/2009/9/main" objectType="CheckBox" fmlaLink="$H$60" lockText="1" noThreeD="1"/>
</file>

<file path=xl/ctrlProps/ctrlProp279.xml><?xml version="1.0" encoding="utf-8"?>
<formControlPr xmlns="http://schemas.microsoft.com/office/spreadsheetml/2009/9/main" objectType="CheckBox" fmlaLink="$G$20" lockText="1" noThreeD="1"/>
</file>

<file path=xl/ctrlProps/ctrlProp28.xml><?xml version="1.0" encoding="utf-8"?>
<formControlPr xmlns="http://schemas.microsoft.com/office/spreadsheetml/2009/9/main" objectType="CheckBox" fmlaLink="$H$20" lockText="1" noThreeD="1"/>
</file>

<file path=xl/ctrlProps/ctrlProp280.xml><?xml version="1.0" encoding="utf-8"?>
<formControlPr xmlns="http://schemas.microsoft.com/office/spreadsheetml/2009/9/main" objectType="CheckBox" fmlaLink="$H$20" lockText="1" noThreeD="1"/>
</file>

<file path=xl/ctrlProps/ctrlProp281.xml><?xml version="1.0" encoding="utf-8"?>
<formControlPr xmlns="http://schemas.microsoft.com/office/spreadsheetml/2009/9/main" objectType="CheckBox" fmlaLink="$G$28" lockText="1" noThreeD="1"/>
</file>

<file path=xl/ctrlProps/ctrlProp282.xml><?xml version="1.0" encoding="utf-8"?>
<formControlPr xmlns="http://schemas.microsoft.com/office/spreadsheetml/2009/9/main" objectType="CheckBox" fmlaLink="$H$28" lockText="1" noThreeD="1"/>
</file>

<file path=xl/ctrlProps/ctrlProp283.xml><?xml version="1.0" encoding="utf-8"?>
<formControlPr xmlns="http://schemas.microsoft.com/office/spreadsheetml/2009/9/main" objectType="CheckBox" fmlaLink="$G$36" lockText="1" noThreeD="1"/>
</file>

<file path=xl/ctrlProps/ctrlProp284.xml><?xml version="1.0" encoding="utf-8"?>
<formControlPr xmlns="http://schemas.microsoft.com/office/spreadsheetml/2009/9/main" objectType="CheckBox" fmlaLink="$H$36" lockText="1" noThreeD="1"/>
</file>

<file path=xl/ctrlProps/ctrlProp285.xml><?xml version="1.0" encoding="utf-8"?>
<formControlPr xmlns="http://schemas.microsoft.com/office/spreadsheetml/2009/9/main" objectType="CheckBox" fmlaLink="$G$44" lockText="1" noThreeD="1"/>
</file>

<file path=xl/ctrlProps/ctrlProp286.xml><?xml version="1.0" encoding="utf-8"?>
<formControlPr xmlns="http://schemas.microsoft.com/office/spreadsheetml/2009/9/main" objectType="CheckBox" fmlaLink="$H$44" lockText="1" noThreeD="1"/>
</file>

<file path=xl/ctrlProps/ctrlProp287.xml><?xml version="1.0" encoding="utf-8"?>
<formControlPr xmlns="http://schemas.microsoft.com/office/spreadsheetml/2009/9/main" objectType="CheckBox" fmlaLink="$G$52" lockText="1" noThreeD="1"/>
</file>

<file path=xl/ctrlProps/ctrlProp288.xml><?xml version="1.0" encoding="utf-8"?>
<formControlPr xmlns="http://schemas.microsoft.com/office/spreadsheetml/2009/9/main" objectType="CheckBox" fmlaLink="$H$52" lockText="1" noThreeD="1"/>
</file>

<file path=xl/ctrlProps/ctrlProp289.xml><?xml version="1.0" encoding="utf-8"?>
<formControlPr xmlns="http://schemas.microsoft.com/office/spreadsheetml/2009/9/main" objectType="CheckBox" fmlaLink="$G$60" lockText="1" noThreeD="1"/>
</file>

<file path=xl/ctrlProps/ctrlProp29.xml><?xml version="1.0" encoding="utf-8"?>
<formControlPr xmlns="http://schemas.microsoft.com/office/spreadsheetml/2009/9/main" objectType="CheckBox" fmlaLink="$G$28" lockText="1" noThreeD="1"/>
</file>

<file path=xl/ctrlProps/ctrlProp290.xml><?xml version="1.0" encoding="utf-8"?>
<formControlPr xmlns="http://schemas.microsoft.com/office/spreadsheetml/2009/9/main" objectType="CheckBox" fmlaLink="$H$60" lockText="1" noThreeD="1"/>
</file>

<file path=xl/ctrlProps/ctrlProp291.xml><?xml version="1.0" encoding="utf-8"?>
<formControlPr xmlns="http://schemas.microsoft.com/office/spreadsheetml/2009/9/main" objectType="CheckBox" fmlaLink="$G$20" lockText="1" noThreeD="1"/>
</file>

<file path=xl/ctrlProps/ctrlProp292.xml><?xml version="1.0" encoding="utf-8"?>
<formControlPr xmlns="http://schemas.microsoft.com/office/spreadsheetml/2009/9/main" objectType="CheckBox" fmlaLink="$H$20" lockText="1" noThreeD="1"/>
</file>

<file path=xl/ctrlProps/ctrlProp293.xml><?xml version="1.0" encoding="utf-8"?>
<formControlPr xmlns="http://schemas.microsoft.com/office/spreadsheetml/2009/9/main" objectType="CheckBox" fmlaLink="$G$28" lockText="1" noThreeD="1"/>
</file>

<file path=xl/ctrlProps/ctrlProp294.xml><?xml version="1.0" encoding="utf-8"?>
<formControlPr xmlns="http://schemas.microsoft.com/office/spreadsheetml/2009/9/main" objectType="CheckBox" fmlaLink="$H$28" lockText="1" noThreeD="1"/>
</file>

<file path=xl/ctrlProps/ctrlProp295.xml><?xml version="1.0" encoding="utf-8"?>
<formControlPr xmlns="http://schemas.microsoft.com/office/spreadsheetml/2009/9/main" objectType="CheckBox" fmlaLink="$G$36" lockText="1" noThreeD="1"/>
</file>

<file path=xl/ctrlProps/ctrlProp296.xml><?xml version="1.0" encoding="utf-8"?>
<formControlPr xmlns="http://schemas.microsoft.com/office/spreadsheetml/2009/9/main" objectType="CheckBox" fmlaLink="$H$36" lockText="1" noThreeD="1"/>
</file>

<file path=xl/ctrlProps/ctrlProp297.xml><?xml version="1.0" encoding="utf-8"?>
<formControlPr xmlns="http://schemas.microsoft.com/office/spreadsheetml/2009/9/main" objectType="CheckBox" fmlaLink="$G$44" lockText="1" noThreeD="1"/>
</file>

<file path=xl/ctrlProps/ctrlProp298.xml><?xml version="1.0" encoding="utf-8"?>
<formControlPr xmlns="http://schemas.microsoft.com/office/spreadsheetml/2009/9/main" objectType="CheckBox" fmlaLink="$H$44" lockText="1" noThreeD="1"/>
</file>

<file path=xl/ctrlProps/ctrlProp299.xml><?xml version="1.0" encoding="utf-8"?>
<formControlPr xmlns="http://schemas.microsoft.com/office/spreadsheetml/2009/9/main" objectType="CheckBox" fmlaLink="$G$52" lockText="1" noThreeD="1"/>
</file>

<file path=xl/ctrlProps/ctrlProp3.xml><?xml version="1.0" encoding="utf-8"?>
<formControlPr xmlns="http://schemas.microsoft.com/office/spreadsheetml/2009/9/main" objectType="CheckBox" checked="Checked" fmlaLink="$E$18" lockText="1" noThreeD="1"/>
</file>

<file path=xl/ctrlProps/ctrlProp30.xml><?xml version="1.0" encoding="utf-8"?>
<formControlPr xmlns="http://schemas.microsoft.com/office/spreadsheetml/2009/9/main" objectType="CheckBox" fmlaLink="$H$28" lockText="1" noThreeD="1"/>
</file>

<file path=xl/ctrlProps/ctrlProp300.xml><?xml version="1.0" encoding="utf-8"?>
<formControlPr xmlns="http://schemas.microsoft.com/office/spreadsheetml/2009/9/main" objectType="CheckBox" fmlaLink="$H$52" lockText="1" noThreeD="1"/>
</file>

<file path=xl/ctrlProps/ctrlProp301.xml><?xml version="1.0" encoding="utf-8"?>
<formControlPr xmlns="http://schemas.microsoft.com/office/spreadsheetml/2009/9/main" objectType="CheckBox" fmlaLink="$G$60" lockText="1" noThreeD="1"/>
</file>

<file path=xl/ctrlProps/ctrlProp302.xml><?xml version="1.0" encoding="utf-8"?>
<formControlPr xmlns="http://schemas.microsoft.com/office/spreadsheetml/2009/9/main" objectType="CheckBox" fmlaLink="$H$60" lockText="1" noThreeD="1"/>
</file>

<file path=xl/ctrlProps/ctrlProp303.xml><?xml version="1.0" encoding="utf-8"?>
<formControlPr xmlns="http://schemas.microsoft.com/office/spreadsheetml/2009/9/main" objectType="CheckBox" fmlaLink="$G$20" lockText="1" noThreeD="1"/>
</file>

<file path=xl/ctrlProps/ctrlProp304.xml><?xml version="1.0" encoding="utf-8"?>
<formControlPr xmlns="http://schemas.microsoft.com/office/spreadsheetml/2009/9/main" objectType="CheckBox" fmlaLink="$H$20" lockText="1" noThreeD="1"/>
</file>

<file path=xl/ctrlProps/ctrlProp305.xml><?xml version="1.0" encoding="utf-8"?>
<formControlPr xmlns="http://schemas.microsoft.com/office/spreadsheetml/2009/9/main" objectType="CheckBox" fmlaLink="$G$28" lockText="1" noThreeD="1"/>
</file>

<file path=xl/ctrlProps/ctrlProp306.xml><?xml version="1.0" encoding="utf-8"?>
<formControlPr xmlns="http://schemas.microsoft.com/office/spreadsheetml/2009/9/main" objectType="CheckBox" fmlaLink="$H$28" lockText="1" noThreeD="1"/>
</file>

<file path=xl/ctrlProps/ctrlProp307.xml><?xml version="1.0" encoding="utf-8"?>
<formControlPr xmlns="http://schemas.microsoft.com/office/spreadsheetml/2009/9/main" objectType="CheckBox" fmlaLink="$G$36" lockText="1" noThreeD="1"/>
</file>

<file path=xl/ctrlProps/ctrlProp308.xml><?xml version="1.0" encoding="utf-8"?>
<formControlPr xmlns="http://schemas.microsoft.com/office/spreadsheetml/2009/9/main" objectType="CheckBox" fmlaLink="$H$36" lockText="1" noThreeD="1"/>
</file>

<file path=xl/ctrlProps/ctrlProp309.xml><?xml version="1.0" encoding="utf-8"?>
<formControlPr xmlns="http://schemas.microsoft.com/office/spreadsheetml/2009/9/main" objectType="CheckBox" fmlaLink="$G$44" lockText="1" noThreeD="1"/>
</file>

<file path=xl/ctrlProps/ctrlProp31.xml><?xml version="1.0" encoding="utf-8"?>
<formControlPr xmlns="http://schemas.microsoft.com/office/spreadsheetml/2009/9/main" objectType="CheckBox" fmlaLink="$G$36" lockText="1" noThreeD="1"/>
</file>

<file path=xl/ctrlProps/ctrlProp310.xml><?xml version="1.0" encoding="utf-8"?>
<formControlPr xmlns="http://schemas.microsoft.com/office/spreadsheetml/2009/9/main" objectType="CheckBox" fmlaLink="$H$44" lockText="1" noThreeD="1"/>
</file>

<file path=xl/ctrlProps/ctrlProp311.xml><?xml version="1.0" encoding="utf-8"?>
<formControlPr xmlns="http://schemas.microsoft.com/office/spreadsheetml/2009/9/main" objectType="CheckBox" fmlaLink="$G$52" lockText="1" noThreeD="1"/>
</file>

<file path=xl/ctrlProps/ctrlProp312.xml><?xml version="1.0" encoding="utf-8"?>
<formControlPr xmlns="http://schemas.microsoft.com/office/spreadsheetml/2009/9/main" objectType="CheckBox" fmlaLink="$H$52" lockText="1" noThreeD="1"/>
</file>

<file path=xl/ctrlProps/ctrlProp313.xml><?xml version="1.0" encoding="utf-8"?>
<formControlPr xmlns="http://schemas.microsoft.com/office/spreadsheetml/2009/9/main" objectType="CheckBox" fmlaLink="$G$60" lockText="1" noThreeD="1"/>
</file>

<file path=xl/ctrlProps/ctrlProp314.xml><?xml version="1.0" encoding="utf-8"?>
<formControlPr xmlns="http://schemas.microsoft.com/office/spreadsheetml/2009/9/main" objectType="CheckBox" fmlaLink="$H$60" lockText="1" noThreeD="1"/>
</file>

<file path=xl/ctrlProps/ctrlProp315.xml><?xml version="1.0" encoding="utf-8"?>
<formControlPr xmlns="http://schemas.microsoft.com/office/spreadsheetml/2009/9/main" objectType="CheckBox" fmlaLink="$G$20" lockText="1" noThreeD="1"/>
</file>

<file path=xl/ctrlProps/ctrlProp316.xml><?xml version="1.0" encoding="utf-8"?>
<formControlPr xmlns="http://schemas.microsoft.com/office/spreadsheetml/2009/9/main" objectType="CheckBox" fmlaLink="$H$20" lockText="1" noThreeD="1"/>
</file>

<file path=xl/ctrlProps/ctrlProp317.xml><?xml version="1.0" encoding="utf-8"?>
<formControlPr xmlns="http://schemas.microsoft.com/office/spreadsheetml/2009/9/main" objectType="CheckBox" fmlaLink="$G$28" lockText="1" noThreeD="1"/>
</file>

<file path=xl/ctrlProps/ctrlProp318.xml><?xml version="1.0" encoding="utf-8"?>
<formControlPr xmlns="http://schemas.microsoft.com/office/spreadsheetml/2009/9/main" objectType="CheckBox" fmlaLink="$H$28" lockText="1" noThreeD="1"/>
</file>

<file path=xl/ctrlProps/ctrlProp319.xml><?xml version="1.0" encoding="utf-8"?>
<formControlPr xmlns="http://schemas.microsoft.com/office/spreadsheetml/2009/9/main" objectType="CheckBox" fmlaLink="$G$36" lockText="1" noThreeD="1"/>
</file>

<file path=xl/ctrlProps/ctrlProp32.xml><?xml version="1.0" encoding="utf-8"?>
<formControlPr xmlns="http://schemas.microsoft.com/office/spreadsheetml/2009/9/main" objectType="CheckBox" fmlaLink="$H$36" lockText="1" noThreeD="1"/>
</file>

<file path=xl/ctrlProps/ctrlProp320.xml><?xml version="1.0" encoding="utf-8"?>
<formControlPr xmlns="http://schemas.microsoft.com/office/spreadsheetml/2009/9/main" objectType="CheckBox" fmlaLink="$H$36" lockText="1" noThreeD="1"/>
</file>

<file path=xl/ctrlProps/ctrlProp321.xml><?xml version="1.0" encoding="utf-8"?>
<formControlPr xmlns="http://schemas.microsoft.com/office/spreadsheetml/2009/9/main" objectType="CheckBox" fmlaLink="$G$44" lockText="1" noThreeD="1"/>
</file>

<file path=xl/ctrlProps/ctrlProp322.xml><?xml version="1.0" encoding="utf-8"?>
<formControlPr xmlns="http://schemas.microsoft.com/office/spreadsheetml/2009/9/main" objectType="CheckBox" fmlaLink="$H$44" lockText="1" noThreeD="1"/>
</file>

<file path=xl/ctrlProps/ctrlProp323.xml><?xml version="1.0" encoding="utf-8"?>
<formControlPr xmlns="http://schemas.microsoft.com/office/spreadsheetml/2009/9/main" objectType="CheckBox" fmlaLink="$G$52" lockText="1" noThreeD="1"/>
</file>

<file path=xl/ctrlProps/ctrlProp324.xml><?xml version="1.0" encoding="utf-8"?>
<formControlPr xmlns="http://schemas.microsoft.com/office/spreadsheetml/2009/9/main" objectType="CheckBox" fmlaLink="$H$52" lockText="1" noThreeD="1"/>
</file>

<file path=xl/ctrlProps/ctrlProp325.xml><?xml version="1.0" encoding="utf-8"?>
<formControlPr xmlns="http://schemas.microsoft.com/office/spreadsheetml/2009/9/main" objectType="CheckBox" fmlaLink="$G$60" lockText="1" noThreeD="1"/>
</file>

<file path=xl/ctrlProps/ctrlProp326.xml><?xml version="1.0" encoding="utf-8"?>
<formControlPr xmlns="http://schemas.microsoft.com/office/spreadsheetml/2009/9/main" objectType="CheckBox" fmlaLink="$H$60" lockText="1" noThreeD="1"/>
</file>

<file path=xl/ctrlProps/ctrlProp327.xml><?xml version="1.0" encoding="utf-8"?>
<formControlPr xmlns="http://schemas.microsoft.com/office/spreadsheetml/2009/9/main" objectType="CheckBox" fmlaLink="$G$20" lockText="1" noThreeD="1"/>
</file>

<file path=xl/ctrlProps/ctrlProp328.xml><?xml version="1.0" encoding="utf-8"?>
<formControlPr xmlns="http://schemas.microsoft.com/office/spreadsheetml/2009/9/main" objectType="CheckBox" fmlaLink="$H$20" lockText="1" noThreeD="1"/>
</file>

<file path=xl/ctrlProps/ctrlProp329.xml><?xml version="1.0" encoding="utf-8"?>
<formControlPr xmlns="http://schemas.microsoft.com/office/spreadsheetml/2009/9/main" objectType="CheckBox" fmlaLink="$G$28" lockText="1" noThreeD="1"/>
</file>

<file path=xl/ctrlProps/ctrlProp33.xml><?xml version="1.0" encoding="utf-8"?>
<formControlPr xmlns="http://schemas.microsoft.com/office/spreadsheetml/2009/9/main" objectType="CheckBox" fmlaLink="$G$44" lockText="1" noThreeD="1"/>
</file>

<file path=xl/ctrlProps/ctrlProp330.xml><?xml version="1.0" encoding="utf-8"?>
<formControlPr xmlns="http://schemas.microsoft.com/office/spreadsheetml/2009/9/main" objectType="CheckBox" fmlaLink="$H$28" lockText="1" noThreeD="1"/>
</file>

<file path=xl/ctrlProps/ctrlProp331.xml><?xml version="1.0" encoding="utf-8"?>
<formControlPr xmlns="http://schemas.microsoft.com/office/spreadsheetml/2009/9/main" objectType="CheckBox" fmlaLink="$G$36" lockText="1" noThreeD="1"/>
</file>

<file path=xl/ctrlProps/ctrlProp332.xml><?xml version="1.0" encoding="utf-8"?>
<formControlPr xmlns="http://schemas.microsoft.com/office/spreadsheetml/2009/9/main" objectType="CheckBox" fmlaLink="$H$36" lockText="1" noThreeD="1"/>
</file>

<file path=xl/ctrlProps/ctrlProp333.xml><?xml version="1.0" encoding="utf-8"?>
<formControlPr xmlns="http://schemas.microsoft.com/office/spreadsheetml/2009/9/main" objectType="CheckBox" fmlaLink="$G$44" lockText="1" noThreeD="1"/>
</file>

<file path=xl/ctrlProps/ctrlProp334.xml><?xml version="1.0" encoding="utf-8"?>
<formControlPr xmlns="http://schemas.microsoft.com/office/spreadsheetml/2009/9/main" objectType="CheckBox" fmlaLink="$H$44" lockText="1" noThreeD="1"/>
</file>

<file path=xl/ctrlProps/ctrlProp335.xml><?xml version="1.0" encoding="utf-8"?>
<formControlPr xmlns="http://schemas.microsoft.com/office/spreadsheetml/2009/9/main" objectType="CheckBox" fmlaLink="$G$52" lockText="1" noThreeD="1"/>
</file>

<file path=xl/ctrlProps/ctrlProp336.xml><?xml version="1.0" encoding="utf-8"?>
<formControlPr xmlns="http://schemas.microsoft.com/office/spreadsheetml/2009/9/main" objectType="CheckBox" fmlaLink="$H$52" lockText="1" noThreeD="1"/>
</file>

<file path=xl/ctrlProps/ctrlProp337.xml><?xml version="1.0" encoding="utf-8"?>
<formControlPr xmlns="http://schemas.microsoft.com/office/spreadsheetml/2009/9/main" objectType="CheckBox" fmlaLink="$G$60" lockText="1" noThreeD="1"/>
</file>

<file path=xl/ctrlProps/ctrlProp338.xml><?xml version="1.0" encoding="utf-8"?>
<formControlPr xmlns="http://schemas.microsoft.com/office/spreadsheetml/2009/9/main" objectType="CheckBox" fmlaLink="$H$60" lockText="1" noThreeD="1"/>
</file>

<file path=xl/ctrlProps/ctrlProp339.xml><?xml version="1.0" encoding="utf-8"?>
<formControlPr xmlns="http://schemas.microsoft.com/office/spreadsheetml/2009/9/main" objectType="CheckBox" fmlaLink="$E$18" lockText="1" noThreeD="1"/>
</file>

<file path=xl/ctrlProps/ctrlProp34.xml><?xml version="1.0" encoding="utf-8"?>
<formControlPr xmlns="http://schemas.microsoft.com/office/spreadsheetml/2009/9/main" objectType="CheckBox" fmlaLink="$H$44" lockText="1" noThreeD="1"/>
</file>

<file path=xl/ctrlProps/ctrlProp340.xml><?xml version="1.0" encoding="utf-8"?>
<formControlPr xmlns="http://schemas.microsoft.com/office/spreadsheetml/2009/9/main" objectType="CheckBox" checked="Checked" fmlaLink="$E$19" lockText="1" noThreeD="1"/>
</file>

<file path=xl/ctrlProps/ctrlProp35.xml><?xml version="1.0" encoding="utf-8"?>
<formControlPr xmlns="http://schemas.microsoft.com/office/spreadsheetml/2009/9/main" objectType="CheckBox" fmlaLink="$G$52" lockText="1" noThreeD="1"/>
</file>

<file path=xl/ctrlProps/ctrlProp36.xml><?xml version="1.0" encoding="utf-8"?>
<formControlPr xmlns="http://schemas.microsoft.com/office/spreadsheetml/2009/9/main" objectType="CheckBox" fmlaLink="$H$52" lockText="1" noThreeD="1"/>
</file>

<file path=xl/ctrlProps/ctrlProp37.xml><?xml version="1.0" encoding="utf-8"?>
<formControlPr xmlns="http://schemas.microsoft.com/office/spreadsheetml/2009/9/main" objectType="CheckBox" fmlaLink="$G$60" lockText="1" noThreeD="1"/>
</file>

<file path=xl/ctrlProps/ctrlProp38.xml><?xml version="1.0" encoding="utf-8"?>
<formControlPr xmlns="http://schemas.microsoft.com/office/spreadsheetml/2009/9/main" objectType="CheckBox" fmlaLink="$H$60" lockText="1" noThreeD="1"/>
</file>

<file path=xl/ctrlProps/ctrlProp39.xml><?xml version="1.0" encoding="utf-8"?>
<formControlPr xmlns="http://schemas.microsoft.com/office/spreadsheetml/2009/9/main" objectType="CheckBox" fmlaLink="$G$20" lockText="1" noThreeD="1"/>
</file>

<file path=xl/ctrlProps/ctrlProp4.xml><?xml version="1.0" encoding="utf-8"?>
<formControlPr xmlns="http://schemas.microsoft.com/office/spreadsheetml/2009/9/main" objectType="CheckBox" fmlaLink="$E$19" lockText="1" noThreeD="1"/>
</file>

<file path=xl/ctrlProps/ctrlProp40.xml><?xml version="1.0" encoding="utf-8"?>
<formControlPr xmlns="http://schemas.microsoft.com/office/spreadsheetml/2009/9/main" objectType="CheckBox" fmlaLink="$H$20" lockText="1" noThreeD="1"/>
</file>

<file path=xl/ctrlProps/ctrlProp41.xml><?xml version="1.0" encoding="utf-8"?>
<formControlPr xmlns="http://schemas.microsoft.com/office/spreadsheetml/2009/9/main" objectType="CheckBox" fmlaLink="$G$28" lockText="1" noThreeD="1"/>
</file>

<file path=xl/ctrlProps/ctrlProp42.xml><?xml version="1.0" encoding="utf-8"?>
<formControlPr xmlns="http://schemas.microsoft.com/office/spreadsheetml/2009/9/main" objectType="CheckBox" fmlaLink="$H$28" lockText="1" noThreeD="1"/>
</file>

<file path=xl/ctrlProps/ctrlProp43.xml><?xml version="1.0" encoding="utf-8"?>
<formControlPr xmlns="http://schemas.microsoft.com/office/spreadsheetml/2009/9/main" objectType="CheckBox" fmlaLink="$G$36" lockText="1" noThreeD="1"/>
</file>

<file path=xl/ctrlProps/ctrlProp44.xml><?xml version="1.0" encoding="utf-8"?>
<formControlPr xmlns="http://schemas.microsoft.com/office/spreadsheetml/2009/9/main" objectType="CheckBox" fmlaLink="$H$36" lockText="1" noThreeD="1"/>
</file>

<file path=xl/ctrlProps/ctrlProp45.xml><?xml version="1.0" encoding="utf-8"?>
<formControlPr xmlns="http://schemas.microsoft.com/office/spreadsheetml/2009/9/main" objectType="CheckBox" fmlaLink="$G$44" lockText="1" noThreeD="1"/>
</file>

<file path=xl/ctrlProps/ctrlProp46.xml><?xml version="1.0" encoding="utf-8"?>
<formControlPr xmlns="http://schemas.microsoft.com/office/spreadsheetml/2009/9/main" objectType="CheckBox" fmlaLink="$H$44" lockText="1" noThreeD="1"/>
</file>

<file path=xl/ctrlProps/ctrlProp47.xml><?xml version="1.0" encoding="utf-8"?>
<formControlPr xmlns="http://schemas.microsoft.com/office/spreadsheetml/2009/9/main" objectType="CheckBox" fmlaLink="$G$52" lockText="1" noThreeD="1"/>
</file>

<file path=xl/ctrlProps/ctrlProp48.xml><?xml version="1.0" encoding="utf-8"?>
<formControlPr xmlns="http://schemas.microsoft.com/office/spreadsheetml/2009/9/main" objectType="CheckBox" fmlaLink="$H$52" lockText="1" noThreeD="1"/>
</file>

<file path=xl/ctrlProps/ctrlProp49.xml><?xml version="1.0" encoding="utf-8"?>
<formControlPr xmlns="http://schemas.microsoft.com/office/spreadsheetml/2009/9/main" objectType="CheckBox" fmlaLink="$G$60" lockText="1" noThreeD="1"/>
</file>

<file path=xl/ctrlProps/ctrlProp5.xml><?xml version="1.0" encoding="utf-8"?>
<formControlPr xmlns="http://schemas.microsoft.com/office/spreadsheetml/2009/9/main" objectType="CheckBox" checked="Checked" fmlaLink="$E$18" lockText="1" noThreeD="1"/>
</file>

<file path=xl/ctrlProps/ctrlProp50.xml><?xml version="1.0" encoding="utf-8"?>
<formControlPr xmlns="http://schemas.microsoft.com/office/spreadsheetml/2009/9/main" objectType="CheckBox" fmlaLink="$H$60" lockText="1" noThreeD="1"/>
</file>

<file path=xl/ctrlProps/ctrlProp51.xml><?xml version="1.0" encoding="utf-8"?>
<formControlPr xmlns="http://schemas.microsoft.com/office/spreadsheetml/2009/9/main" objectType="CheckBox" fmlaLink="$G$20" lockText="1" noThreeD="1"/>
</file>

<file path=xl/ctrlProps/ctrlProp52.xml><?xml version="1.0" encoding="utf-8"?>
<formControlPr xmlns="http://schemas.microsoft.com/office/spreadsheetml/2009/9/main" objectType="CheckBox" fmlaLink="$H$20" lockText="1" noThreeD="1"/>
</file>

<file path=xl/ctrlProps/ctrlProp53.xml><?xml version="1.0" encoding="utf-8"?>
<formControlPr xmlns="http://schemas.microsoft.com/office/spreadsheetml/2009/9/main" objectType="CheckBox" fmlaLink="$G$28" lockText="1" noThreeD="1"/>
</file>

<file path=xl/ctrlProps/ctrlProp54.xml><?xml version="1.0" encoding="utf-8"?>
<formControlPr xmlns="http://schemas.microsoft.com/office/spreadsheetml/2009/9/main" objectType="CheckBox" fmlaLink="$H$28" lockText="1" noThreeD="1"/>
</file>

<file path=xl/ctrlProps/ctrlProp55.xml><?xml version="1.0" encoding="utf-8"?>
<formControlPr xmlns="http://schemas.microsoft.com/office/spreadsheetml/2009/9/main" objectType="CheckBox" fmlaLink="$G$36" lockText="1" noThreeD="1"/>
</file>

<file path=xl/ctrlProps/ctrlProp56.xml><?xml version="1.0" encoding="utf-8"?>
<formControlPr xmlns="http://schemas.microsoft.com/office/spreadsheetml/2009/9/main" objectType="CheckBox" fmlaLink="$H$36" lockText="1" noThreeD="1"/>
</file>

<file path=xl/ctrlProps/ctrlProp57.xml><?xml version="1.0" encoding="utf-8"?>
<formControlPr xmlns="http://schemas.microsoft.com/office/spreadsheetml/2009/9/main" objectType="CheckBox" fmlaLink="$G$44" lockText="1" noThreeD="1"/>
</file>

<file path=xl/ctrlProps/ctrlProp58.xml><?xml version="1.0" encoding="utf-8"?>
<formControlPr xmlns="http://schemas.microsoft.com/office/spreadsheetml/2009/9/main" objectType="CheckBox" fmlaLink="$H$44" lockText="1" noThreeD="1"/>
</file>

<file path=xl/ctrlProps/ctrlProp59.xml><?xml version="1.0" encoding="utf-8"?>
<formControlPr xmlns="http://schemas.microsoft.com/office/spreadsheetml/2009/9/main" objectType="CheckBox" fmlaLink="$G$52" lockText="1" noThreeD="1"/>
</file>

<file path=xl/ctrlProps/ctrlProp6.xml><?xml version="1.0" encoding="utf-8"?>
<formControlPr xmlns="http://schemas.microsoft.com/office/spreadsheetml/2009/9/main" objectType="CheckBox" fmlaLink="$E$19" lockText="1" noThreeD="1"/>
</file>

<file path=xl/ctrlProps/ctrlProp60.xml><?xml version="1.0" encoding="utf-8"?>
<formControlPr xmlns="http://schemas.microsoft.com/office/spreadsheetml/2009/9/main" objectType="CheckBox" fmlaLink="$H$52" lockText="1" noThreeD="1"/>
</file>

<file path=xl/ctrlProps/ctrlProp61.xml><?xml version="1.0" encoding="utf-8"?>
<formControlPr xmlns="http://schemas.microsoft.com/office/spreadsheetml/2009/9/main" objectType="CheckBox" fmlaLink="$G$60" lockText="1" noThreeD="1"/>
</file>

<file path=xl/ctrlProps/ctrlProp62.xml><?xml version="1.0" encoding="utf-8"?>
<formControlPr xmlns="http://schemas.microsoft.com/office/spreadsheetml/2009/9/main" objectType="CheckBox" fmlaLink="$H$60" lockText="1" noThreeD="1"/>
</file>

<file path=xl/ctrlProps/ctrlProp63.xml><?xml version="1.0" encoding="utf-8"?>
<formControlPr xmlns="http://schemas.microsoft.com/office/spreadsheetml/2009/9/main" objectType="CheckBox" fmlaLink="$G$20" lockText="1" noThreeD="1"/>
</file>

<file path=xl/ctrlProps/ctrlProp64.xml><?xml version="1.0" encoding="utf-8"?>
<formControlPr xmlns="http://schemas.microsoft.com/office/spreadsheetml/2009/9/main" objectType="CheckBox" fmlaLink="$H$20" lockText="1" noThreeD="1"/>
</file>

<file path=xl/ctrlProps/ctrlProp65.xml><?xml version="1.0" encoding="utf-8"?>
<formControlPr xmlns="http://schemas.microsoft.com/office/spreadsheetml/2009/9/main" objectType="CheckBox" fmlaLink="$G$28" lockText="1" noThreeD="1"/>
</file>

<file path=xl/ctrlProps/ctrlProp66.xml><?xml version="1.0" encoding="utf-8"?>
<formControlPr xmlns="http://schemas.microsoft.com/office/spreadsheetml/2009/9/main" objectType="CheckBox" fmlaLink="$H$28" lockText="1" noThreeD="1"/>
</file>

<file path=xl/ctrlProps/ctrlProp67.xml><?xml version="1.0" encoding="utf-8"?>
<formControlPr xmlns="http://schemas.microsoft.com/office/spreadsheetml/2009/9/main" objectType="CheckBox" fmlaLink="$G$36" lockText="1" noThreeD="1"/>
</file>

<file path=xl/ctrlProps/ctrlProp68.xml><?xml version="1.0" encoding="utf-8"?>
<formControlPr xmlns="http://schemas.microsoft.com/office/spreadsheetml/2009/9/main" objectType="CheckBox" fmlaLink="$H$36" lockText="1" noThreeD="1"/>
</file>

<file path=xl/ctrlProps/ctrlProp69.xml><?xml version="1.0" encoding="utf-8"?>
<formControlPr xmlns="http://schemas.microsoft.com/office/spreadsheetml/2009/9/main" objectType="CheckBox" fmlaLink="$G$44" lockText="1" noThreeD="1"/>
</file>

<file path=xl/ctrlProps/ctrlProp7.xml><?xml version="1.0" encoding="utf-8"?>
<formControlPr xmlns="http://schemas.microsoft.com/office/spreadsheetml/2009/9/main" objectType="CheckBox" checked="Checked" fmlaLink="$E$18" lockText="1" noThreeD="1"/>
</file>

<file path=xl/ctrlProps/ctrlProp70.xml><?xml version="1.0" encoding="utf-8"?>
<formControlPr xmlns="http://schemas.microsoft.com/office/spreadsheetml/2009/9/main" objectType="CheckBox" fmlaLink="$H$44" lockText="1" noThreeD="1"/>
</file>

<file path=xl/ctrlProps/ctrlProp71.xml><?xml version="1.0" encoding="utf-8"?>
<formControlPr xmlns="http://schemas.microsoft.com/office/spreadsheetml/2009/9/main" objectType="CheckBox" fmlaLink="$G$52" lockText="1" noThreeD="1"/>
</file>

<file path=xl/ctrlProps/ctrlProp72.xml><?xml version="1.0" encoding="utf-8"?>
<formControlPr xmlns="http://schemas.microsoft.com/office/spreadsheetml/2009/9/main" objectType="CheckBox" fmlaLink="$H$52" lockText="1" noThreeD="1"/>
</file>

<file path=xl/ctrlProps/ctrlProp73.xml><?xml version="1.0" encoding="utf-8"?>
<formControlPr xmlns="http://schemas.microsoft.com/office/spreadsheetml/2009/9/main" objectType="CheckBox" fmlaLink="$G$60" lockText="1" noThreeD="1"/>
</file>

<file path=xl/ctrlProps/ctrlProp74.xml><?xml version="1.0" encoding="utf-8"?>
<formControlPr xmlns="http://schemas.microsoft.com/office/spreadsheetml/2009/9/main" objectType="CheckBox" fmlaLink="$H$60" lockText="1" noThreeD="1"/>
</file>

<file path=xl/ctrlProps/ctrlProp75.xml><?xml version="1.0" encoding="utf-8"?>
<formControlPr xmlns="http://schemas.microsoft.com/office/spreadsheetml/2009/9/main" objectType="CheckBox" fmlaLink="$G$20" lockText="1" noThreeD="1"/>
</file>

<file path=xl/ctrlProps/ctrlProp76.xml><?xml version="1.0" encoding="utf-8"?>
<formControlPr xmlns="http://schemas.microsoft.com/office/spreadsheetml/2009/9/main" objectType="CheckBox" fmlaLink="$H$20" lockText="1" noThreeD="1"/>
</file>

<file path=xl/ctrlProps/ctrlProp77.xml><?xml version="1.0" encoding="utf-8"?>
<formControlPr xmlns="http://schemas.microsoft.com/office/spreadsheetml/2009/9/main" objectType="CheckBox" fmlaLink="$G$28" lockText="1" noThreeD="1"/>
</file>

<file path=xl/ctrlProps/ctrlProp78.xml><?xml version="1.0" encoding="utf-8"?>
<formControlPr xmlns="http://schemas.microsoft.com/office/spreadsheetml/2009/9/main" objectType="CheckBox" fmlaLink="$H$28" lockText="1" noThreeD="1"/>
</file>

<file path=xl/ctrlProps/ctrlProp79.xml><?xml version="1.0" encoding="utf-8"?>
<formControlPr xmlns="http://schemas.microsoft.com/office/spreadsheetml/2009/9/main" objectType="CheckBox" fmlaLink="$G$36" lockText="1" noThreeD="1"/>
</file>

<file path=xl/ctrlProps/ctrlProp8.xml><?xml version="1.0" encoding="utf-8"?>
<formControlPr xmlns="http://schemas.microsoft.com/office/spreadsheetml/2009/9/main" objectType="CheckBox" fmlaLink="$E$19" lockText="1" noThreeD="1"/>
</file>

<file path=xl/ctrlProps/ctrlProp80.xml><?xml version="1.0" encoding="utf-8"?>
<formControlPr xmlns="http://schemas.microsoft.com/office/spreadsheetml/2009/9/main" objectType="CheckBox" fmlaLink="$H$36" lockText="1" noThreeD="1"/>
</file>

<file path=xl/ctrlProps/ctrlProp81.xml><?xml version="1.0" encoding="utf-8"?>
<formControlPr xmlns="http://schemas.microsoft.com/office/spreadsheetml/2009/9/main" objectType="CheckBox" fmlaLink="$G$44" lockText="1" noThreeD="1"/>
</file>

<file path=xl/ctrlProps/ctrlProp82.xml><?xml version="1.0" encoding="utf-8"?>
<formControlPr xmlns="http://schemas.microsoft.com/office/spreadsheetml/2009/9/main" objectType="CheckBox" fmlaLink="$H$44" lockText="1" noThreeD="1"/>
</file>

<file path=xl/ctrlProps/ctrlProp83.xml><?xml version="1.0" encoding="utf-8"?>
<formControlPr xmlns="http://schemas.microsoft.com/office/spreadsheetml/2009/9/main" objectType="CheckBox" fmlaLink="$G$52" lockText="1" noThreeD="1"/>
</file>

<file path=xl/ctrlProps/ctrlProp84.xml><?xml version="1.0" encoding="utf-8"?>
<formControlPr xmlns="http://schemas.microsoft.com/office/spreadsheetml/2009/9/main" objectType="CheckBox" fmlaLink="$H$52" lockText="1" noThreeD="1"/>
</file>

<file path=xl/ctrlProps/ctrlProp85.xml><?xml version="1.0" encoding="utf-8"?>
<formControlPr xmlns="http://schemas.microsoft.com/office/spreadsheetml/2009/9/main" objectType="CheckBox" fmlaLink="$G$60" lockText="1" noThreeD="1"/>
</file>

<file path=xl/ctrlProps/ctrlProp86.xml><?xml version="1.0" encoding="utf-8"?>
<formControlPr xmlns="http://schemas.microsoft.com/office/spreadsheetml/2009/9/main" objectType="CheckBox" fmlaLink="$H$60" lockText="1" noThreeD="1"/>
</file>

<file path=xl/ctrlProps/ctrlProp87.xml><?xml version="1.0" encoding="utf-8"?>
<formControlPr xmlns="http://schemas.microsoft.com/office/spreadsheetml/2009/9/main" objectType="CheckBox" fmlaLink="$G$20" lockText="1" noThreeD="1"/>
</file>

<file path=xl/ctrlProps/ctrlProp88.xml><?xml version="1.0" encoding="utf-8"?>
<formControlPr xmlns="http://schemas.microsoft.com/office/spreadsheetml/2009/9/main" objectType="CheckBox" fmlaLink="$H$20" lockText="1" noThreeD="1"/>
</file>

<file path=xl/ctrlProps/ctrlProp89.xml><?xml version="1.0" encoding="utf-8"?>
<formControlPr xmlns="http://schemas.microsoft.com/office/spreadsheetml/2009/9/main" objectType="CheckBox" fmlaLink="$G$28" lockText="1" noThreeD="1"/>
</file>

<file path=xl/ctrlProps/ctrlProp9.xml><?xml version="1.0" encoding="utf-8"?>
<formControlPr xmlns="http://schemas.microsoft.com/office/spreadsheetml/2009/9/main" objectType="CheckBox" checked="Checked" fmlaLink="$E$18" lockText="1" noThreeD="1"/>
</file>

<file path=xl/ctrlProps/ctrlProp90.xml><?xml version="1.0" encoding="utf-8"?>
<formControlPr xmlns="http://schemas.microsoft.com/office/spreadsheetml/2009/9/main" objectType="CheckBox" fmlaLink="$H$28" lockText="1" noThreeD="1"/>
</file>

<file path=xl/ctrlProps/ctrlProp91.xml><?xml version="1.0" encoding="utf-8"?>
<formControlPr xmlns="http://schemas.microsoft.com/office/spreadsheetml/2009/9/main" objectType="CheckBox" fmlaLink="$G$36" lockText="1" noThreeD="1"/>
</file>

<file path=xl/ctrlProps/ctrlProp92.xml><?xml version="1.0" encoding="utf-8"?>
<formControlPr xmlns="http://schemas.microsoft.com/office/spreadsheetml/2009/9/main" objectType="CheckBox" fmlaLink="$H$36" lockText="1" noThreeD="1"/>
</file>

<file path=xl/ctrlProps/ctrlProp93.xml><?xml version="1.0" encoding="utf-8"?>
<formControlPr xmlns="http://schemas.microsoft.com/office/spreadsheetml/2009/9/main" objectType="CheckBox" fmlaLink="$G$44" lockText="1" noThreeD="1"/>
</file>

<file path=xl/ctrlProps/ctrlProp94.xml><?xml version="1.0" encoding="utf-8"?>
<formControlPr xmlns="http://schemas.microsoft.com/office/spreadsheetml/2009/9/main" objectType="CheckBox" fmlaLink="$H$44" lockText="1" noThreeD="1"/>
</file>

<file path=xl/ctrlProps/ctrlProp95.xml><?xml version="1.0" encoding="utf-8"?>
<formControlPr xmlns="http://schemas.microsoft.com/office/spreadsheetml/2009/9/main" objectType="CheckBox" fmlaLink="$G$52" lockText="1" noThreeD="1"/>
</file>

<file path=xl/ctrlProps/ctrlProp96.xml><?xml version="1.0" encoding="utf-8"?>
<formControlPr xmlns="http://schemas.microsoft.com/office/spreadsheetml/2009/9/main" objectType="CheckBox" fmlaLink="$H$52" lockText="1" noThreeD="1"/>
</file>

<file path=xl/ctrlProps/ctrlProp97.xml><?xml version="1.0" encoding="utf-8"?>
<formControlPr xmlns="http://schemas.microsoft.com/office/spreadsheetml/2009/9/main" objectType="CheckBox" fmlaLink="$G$60" lockText="1" noThreeD="1"/>
</file>

<file path=xl/ctrlProps/ctrlProp98.xml><?xml version="1.0" encoding="utf-8"?>
<formControlPr xmlns="http://schemas.microsoft.com/office/spreadsheetml/2009/9/main" objectType="CheckBox" fmlaLink="$H$60" lockText="1" noThreeD="1"/>
</file>

<file path=xl/ctrlProps/ctrlProp99.xml><?xml version="1.0" encoding="utf-8"?>
<formControlPr xmlns="http://schemas.microsoft.com/office/spreadsheetml/2009/9/main" objectType="CheckBox" fmlaLink="$G$2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17</xdr:row>
          <xdr:rowOff>0</xdr:rowOff>
        </xdr:from>
        <xdr:to>
          <xdr:col>4</xdr:col>
          <xdr:colOff>409575</xdr:colOff>
          <xdr:row>18</xdr:row>
          <xdr:rowOff>28575</xdr:rowOff>
        </xdr:to>
        <xdr:sp macro="" textlink="">
          <xdr:nvSpPr>
            <xdr:cNvPr id="17409" name="Check Box 1" hidden="1">
              <a:extLst>
                <a:ext uri="{63B3BB69-23CF-44E3-9099-C40C66FF867C}">
                  <a14:compatExt spid="_x0000_s17409"/>
                </a:ext>
                <a:ext uri="{FF2B5EF4-FFF2-40B4-BE49-F238E27FC236}">
                  <a16:creationId xmlns:a16="http://schemas.microsoft.com/office/drawing/2014/main" id="{00000000-0008-0000-0200-00000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18</xdr:row>
          <xdr:rowOff>0</xdr:rowOff>
        </xdr:from>
        <xdr:to>
          <xdr:col>4</xdr:col>
          <xdr:colOff>323850</xdr:colOff>
          <xdr:row>19</xdr:row>
          <xdr:rowOff>19050</xdr:rowOff>
        </xdr:to>
        <xdr:sp macro="" textlink="">
          <xdr:nvSpPr>
            <xdr:cNvPr id="17410" name="Check Box 2" hidden="1">
              <a:extLst>
                <a:ext uri="{63B3BB69-23CF-44E3-9099-C40C66FF867C}">
                  <a14:compatExt spid="_x0000_s17410"/>
                </a:ext>
                <a:ext uri="{FF2B5EF4-FFF2-40B4-BE49-F238E27FC236}">
                  <a16:creationId xmlns:a16="http://schemas.microsoft.com/office/drawing/2014/main" id="{00000000-0008-0000-0200-00000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17</xdr:row>
          <xdr:rowOff>0</xdr:rowOff>
        </xdr:from>
        <xdr:to>
          <xdr:col>4</xdr:col>
          <xdr:colOff>409575</xdr:colOff>
          <xdr:row>18</xdr:row>
          <xdr:rowOff>28575</xdr:rowOff>
        </xdr:to>
        <xdr:sp macro="" textlink="">
          <xdr:nvSpPr>
            <xdr:cNvPr id="74753" name="Check Box 1" hidden="1">
              <a:extLst>
                <a:ext uri="{63B3BB69-23CF-44E3-9099-C40C66FF867C}">
                  <a14:compatExt spid="_x0000_s74753"/>
                </a:ext>
                <a:ext uri="{FF2B5EF4-FFF2-40B4-BE49-F238E27FC236}">
                  <a16:creationId xmlns:a16="http://schemas.microsoft.com/office/drawing/2014/main" id="{00000000-0008-0000-0B00-0000012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18</xdr:row>
          <xdr:rowOff>0</xdr:rowOff>
        </xdr:from>
        <xdr:to>
          <xdr:col>4</xdr:col>
          <xdr:colOff>323850</xdr:colOff>
          <xdr:row>19</xdr:row>
          <xdr:rowOff>19050</xdr:rowOff>
        </xdr:to>
        <xdr:sp macro="" textlink="">
          <xdr:nvSpPr>
            <xdr:cNvPr id="74754" name="Check Box 2" hidden="1">
              <a:extLst>
                <a:ext uri="{63B3BB69-23CF-44E3-9099-C40C66FF867C}">
                  <a14:compatExt spid="_x0000_s74754"/>
                </a:ext>
                <a:ext uri="{FF2B5EF4-FFF2-40B4-BE49-F238E27FC236}">
                  <a16:creationId xmlns:a16="http://schemas.microsoft.com/office/drawing/2014/main" id="{00000000-0008-0000-0B00-00000224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17</xdr:row>
          <xdr:rowOff>0</xdr:rowOff>
        </xdr:from>
        <xdr:to>
          <xdr:col>4</xdr:col>
          <xdr:colOff>409575</xdr:colOff>
          <xdr:row>18</xdr:row>
          <xdr:rowOff>28575</xdr:rowOff>
        </xdr:to>
        <xdr:sp macro="" textlink="">
          <xdr:nvSpPr>
            <xdr:cNvPr id="75777" name="Check Box 1" hidden="1">
              <a:extLst>
                <a:ext uri="{63B3BB69-23CF-44E3-9099-C40C66FF867C}">
                  <a14:compatExt spid="_x0000_s75777"/>
                </a:ext>
                <a:ext uri="{FF2B5EF4-FFF2-40B4-BE49-F238E27FC236}">
                  <a16:creationId xmlns:a16="http://schemas.microsoft.com/office/drawing/2014/main" id="{00000000-0008-0000-0C00-0000012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18</xdr:row>
          <xdr:rowOff>0</xdr:rowOff>
        </xdr:from>
        <xdr:to>
          <xdr:col>4</xdr:col>
          <xdr:colOff>323850</xdr:colOff>
          <xdr:row>19</xdr:row>
          <xdr:rowOff>19050</xdr:rowOff>
        </xdr:to>
        <xdr:sp macro="" textlink="">
          <xdr:nvSpPr>
            <xdr:cNvPr id="75778" name="Check Box 2" hidden="1">
              <a:extLst>
                <a:ext uri="{63B3BB69-23CF-44E3-9099-C40C66FF867C}">
                  <a14:compatExt spid="_x0000_s75778"/>
                </a:ext>
                <a:ext uri="{FF2B5EF4-FFF2-40B4-BE49-F238E27FC236}">
                  <a16:creationId xmlns:a16="http://schemas.microsoft.com/office/drawing/2014/main" id="{00000000-0008-0000-0C00-0000022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17</xdr:row>
          <xdr:rowOff>0</xdr:rowOff>
        </xdr:from>
        <xdr:to>
          <xdr:col>4</xdr:col>
          <xdr:colOff>409575</xdr:colOff>
          <xdr:row>18</xdr:row>
          <xdr:rowOff>28575</xdr:rowOff>
        </xdr:to>
        <xdr:sp macro="" textlink="">
          <xdr:nvSpPr>
            <xdr:cNvPr id="76801" name="Check Box 1" hidden="1">
              <a:extLst>
                <a:ext uri="{63B3BB69-23CF-44E3-9099-C40C66FF867C}">
                  <a14:compatExt spid="_x0000_s76801"/>
                </a:ext>
                <a:ext uri="{FF2B5EF4-FFF2-40B4-BE49-F238E27FC236}">
                  <a16:creationId xmlns:a16="http://schemas.microsoft.com/office/drawing/2014/main" id="{00000000-0008-0000-0D00-000001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18</xdr:row>
          <xdr:rowOff>0</xdr:rowOff>
        </xdr:from>
        <xdr:to>
          <xdr:col>4</xdr:col>
          <xdr:colOff>323850</xdr:colOff>
          <xdr:row>19</xdr:row>
          <xdr:rowOff>19050</xdr:rowOff>
        </xdr:to>
        <xdr:sp macro="" textlink="">
          <xdr:nvSpPr>
            <xdr:cNvPr id="76802" name="Check Box 2" hidden="1">
              <a:extLst>
                <a:ext uri="{63B3BB69-23CF-44E3-9099-C40C66FF867C}">
                  <a14:compatExt spid="_x0000_s76802"/>
                </a:ext>
                <a:ext uri="{FF2B5EF4-FFF2-40B4-BE49-F238E27FC236}">
                  <a16:creationId xmlns:a16="http://schemas.microsoft.com/office/drawing/2014/main" id="{00000000-0008-0000-0D00-0000022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17</xdr:row>
          <xdr:rowOff>0</xdr:rowOff>
        </xdr:from>
        <xdr:to>
          <xdr:col>4</xdr:col>
          <xdr:colOff>409575</xdr:colOff>
          <xdr:row>18</xdr:row>
          <xdr:rowOff>28575</xdr:rowOff>
        </xdr:to>
        <xdr:sp macro="" textlink="">
          <xdr:nvSpPr>
            <xdr:cNvPr id="77825" name="Check Box 1" hidden="1">
              <a:extLst>
                <a:ext uri="{63B3BB69-23CF-44E3-9099-C40C66FF867C}">
                  <a14:compatExt spid="_x0000_s77825"/>
                </a:ext>
                <a:ext uri="{FF2B5EF4-FFF2-40B4-BE49-F238E27FC236}">
                  <a16:creationId xmlns:a16="http://schemas.microsoft.com/office/drawing/2014/main" id="{00000000-0008-0000-0E00-0000013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18</xdr:row>
          <xdr:rowOff>0</xdr:rowOff>
        </xdr:from>
        <xdr:to>
          <xdr:col>4</xdr:col>
          <xdr:colOff>323850</xdr:colOff>
          <xdr:row>19</xdr:row>
          <xdr:rowOff>19050</xdr:rowOff>
        </xdr:to>
        <xdr:sp macro="" textlink="">
          <xdr:nvSpPr>
            <xdr:cNvPr id="77826" name="Check Box 2" hidden="1">
              <a:extLst>
                <a:ext uri="{63B3BB69-23CF-44E3-9099-C40C66FF867C}">
                  <a14:compatExt spid="_x0000_s77826"/>
                </a:ext>
                <a:ext uri="{FF2B5EF4-FFF2-40B4-BE49-F238E27FC236}">
                  <a16:creationId xmlns:a16="http://schemas.microsoft.com/office/drawing/2014/main" id="{00000000-0008-0000-0E00-00000230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168961" name="Check Box 1" hidden="1">
              <a:extLst>
                <a:ext uri="{63B3BB69-23CF-44E3-9099-C40C66FF867C}">
                  <a14:compatExt spid="_x0000_s168961"/>
                </a:ext>
                <a:ext uri="{FF2B5EF4-FFF2-40B4-BE49-F238E27FC236}">
                  <a16:creationId xmlns:a16="http://schemas.microsoft.com/office/drawing/2014/main" id="{00000000-0008-0000-0F00-0000019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168962" name="Check Box 2" hidden="1">
              <a:extLst>
                <a:ext uri="{63B3BB69-23CF-44E3-9099-C40C66FF867C}">
                  <a14:compatExt spid="_x0000_s168962"/>
                </a:ext>
                <a:ext uri="{FF2B5EF4-FFF2-40B4-BE49-F238E27FC236}">
                  <a16:creationId xmlns:a16="http://schemas.microsoft.com/office/drawing/2014/main" id="{00000000-0008-0000-0F00-0000029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168963" name="Check Box 3" hidden="1">
              <a:extLst>
                <a:ext uri="{63B3BB69-23CF-44E3-9099-C40C66FF867C}">
                  <a14:compatExt spid="_x0000_s168963"/>
                </a:ext>
                <a:ext uri="{FF2B5EF4-FFF2-40B4-BE49-F238E27FC236}">
                  <a16:creationId xmlns:a16="http://schemas.microsoft.com/office/drawing/2014/main" id="{00000000-0008-0000-0F00-0000039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168964" name="Check Box 4" hidden="1">
              <a:extLst>
                <a:ext uri="{63B3BB69-23CF-44E3-9099-C40C66FF867C}">
                  <a14:compatExt spid="_x0000_s168964"/>
                </a:ext>
                <a:ext uri="{FF2B5EF4-FFF2-40B4-BE49-F238E27FC236}">
                  <a16:creationId xmlns:a16="http://schemas.microsoft.com/office/drawing/2014/main" id="{00000000-0008-0000-0F00-0000049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168965" name="Check Box 5" hidden="1">
              <a:extLst>
                <a:ext uri="{63B3BB69-23CF-44E3-9099-C40C66FF867C}">
                  <a14:compatExt spid="_x0000_s168965"/>
                </a:ext>
                <a:ext uri="{FF2B5EF4-FFF2-40B4-BE49-F238E27FC236}">
                  <a16:creationId xmlns:a16="http://schemas.microsoft.com/office/drawing/2014/main" id="{00000000-0008-0000-0F00-0000059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168966" name="Check Box 6" hidden="1">
              <a:extLst>
                <a:ext uri="{63B3BB69-23CF-44E3-9099-C40C66FF867C}">
                  <a14:compatExt spid="_x0000_s168966"/>
                </a:ext>
                <a:ext uri="{FF2B5EF4-FFF2-40B4-BE49-F238E27FC236}">
                  <a16:creationId xmlns:a16="http://schemas.microsoft.com/office/drawing/2014/main" id="{00000000-0008-0000-0F00-0000069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168967" name="Check Box 7" hidden="1">
              <a:extLst>
                <a:ext uri="{63B3BB69-23CF-44E3-9099-C40C66FF867C}">
                  <a14:compatExt spid="_x0000_s168967"/>
                </a:ext>
                <a:ext uri="{FF2B5EF4-FFF2-40B4-BE49-F238E27FC236}">
                  <a16:creationId xmlns:a16="http://schemas.microsoft.com/office/drawing/2014/main" id="{00000000-0008-0000-0F00-0000079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168968" name="Check Box 8" hidden="1">
              <a:extLst>
                <a:ext uri="{63B3BB69-23CF-44E3-9099-C40C66FF867C}">
                  <a14:compatExt spid="_x0000_s168968"/>
                </a:ext>
                <a:ext uri="{FF2B5EF4-FFF2-40B4-BE49-F238E27FC236}">
                  <a16:creationId xmlns:a16="http://schemas.microsoft.com/office/drawing/2014/main" id="{00000000-0008-0000-0F00-0000089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168969" name="Check Box 9" hidden="1">
              <a:extLst>
                <a:ext uri="{63B3BB69-23CF-44E3-9099-C40C66FF867C}">
                  <a14:compatExt spid="_x0000_s168969"/>
                </a:ext>
                <a:ext uri="{FF2B5EF4-FFF2-40B4-BE49-F238E27FC236}">
                  <a16:creationId xmlns:a16="http://schemas.microsoft.com/office/drawing/2014/main" id="{00000000-0008-0000-0F00-0000099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168970" name="Check Box 10" hidden="1">
              <a:extLst>
                <a:ext uri="{63B3BB69-23CF-44E3-9099-C40C66FF867C}">
                  <a14:compatExt spid="_x0000_s168970"/>
                </a:ext>
                <a:ext uri="{FF2B5EF4-FFF2-40B4-BE49-F238E27FC236}">
                  <a16:creationId xmlns:a16="http://schemas.microsoft.com/office/drawing/2014/main" id="{00000000-0008-0000-0F00-00000A9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168971" name="Check Box 11" hidden="1">
              <a:extLst>
                <a:ext uri="{63B3BB69-23CF-44E3-9099-C40C66FF867C}">
                  <a14:compatExt spid="_x0000_s168971"/>
                </a:ext>
                <a:ext uri="{FF2B5EF4-FFF2-40B4-BE49-F238E27FC236}">
                  <a16:creationId xmlns:a16="http://schemas.microsoft.com/office/drawing/2014/main" id="{00000000-0008-0000-0F00-00000B9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168972" name="Check Box 12" hidden="1">
              <a:extLst>
                <a:ext uri="{63B3BB69-23CF-44E3-9099-C40C66FF867C}">
                  <a14:compatExt spid="_x0000_s168972"/>
                </a:ext>
                <a:ext uri="{FF2B5EF4-FFF2-40B4-BE49-F238E27FC236}">
                  <a16:creationId xmlns:a16="http://schemas.microsoft.com/office/drawing/2014/main" id="{00000000-0008-0000-0F00-00000C9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169985" name="Check Box 1" hidden="1">
              <a:extLst>
                <a:ext uri="{63B3BB69-23CF-44E3-9099-C40C66FF867C}">
                  <a14:compatExt spid="_x0000_s169985"/>
                </a:ext>
                <a:ext uri="{FF2B5EF4-FFF2-40B4-BE49-F238E27FC236}">
                  <a16:creationId xmlns:a16="http://schemas.microsoft.com/office/drawing/2014/main" id="{00000000-0008-0000-1000-00000198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169986" name="Check Box 2" hidden="1">
              <a:extLst>
                <a:ext uri="{63B3BB69-23CF-44E3-9099-C40C66FF867C}">
                  <a14:compatExt spid="_x0000_s169986"/>
                </a:ext>
                <a:ext uri="{FF2B5EF4-FFF2-40B4-BE49-F238E27FC236}">
                  <a16:creationId xmlns:a16="http://schemas.microsoft.com/office/drawing/2014/main" id="{00000000-0008-0000-1000-00000298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169987" name="Check Box 3" hidden="1">
              <a:extLst>
                <a:ext uri="{63B3BB69-23CF-44E3-9099-C40C66FF867C}">
                  <a14:compatExt spid="_x0000_s169987"/>
                </a:ext>
                <a:ext uri="{FF2B5EF4-FFF2-40B4-BE49-F238E27FC236}">
                  <a16:creationId xmlns:a16="http://schemas.microsoft.com/office/drawing/2014/main" id="{00000000-0008-0000-1000-00000398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169988" name="Check Box 4" hidden="1">
              <a:extLst>
                <a:ext uri="{63B3BB69-23CF-44E3-9099-C40C66FF867C}">
                  <a14:compatExt spid="_x0000_s169988"/>
                </a:ext>
                <a:ext uri="{FF2B5EF4-FFF2-40B4-BE49-F238E27FC236}">
                  <a16:creationId xmlns:a16="http://schemas.microsoft.com/office/drawing/2014/main" id="{00000000-0008-0000-1000-00000498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169989" name="Check Box 5" hidden="1">
              <a:extLst>
                <a:ext uri="{63B3BB69-23CF-44E3-9099-C40C66FF867C}">
                  <a14:compatExt spid="_x0000_s169989"/>
                </a:ext>
                <a:ext uri="{FF2B5EF4-FFF2-40B4-BE49-F238E27FC236}">
                  <a16:creationId xmlns:a16="http://schemas.microsoft.com/office/drawing/2014/main" id="{00000000-0008-0000-1000-00000598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169990" name="Check Box 6" hidden="1">
              <a:extLst>
                <a:ext uri="{63B3BB69-23CF-44E3-9099-C40C66FF867C}">
                  <a14:compatExt spid="_x0000_s169990"/>
                </a:ext>
                <a:ext uri="{FF2B5EF4-FFF2-40B4-BE49-F238E27FC236}">
                  <a16:creationId xmlns:a16="http://schemas.microsoft.com/office/drawing/2014/main" id="{00000000-0008-0000-1000-00000698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169991" name="Check Box 7" hidden="1">
              <a:extLst>
                <a:ext uri="{63B3BB69-23CF-44E3-9099-C40C66FF867C}">
                  <a14:compatExt spid="_x0000_s169991"/>
                </a:ext>
                <a:ext uri="{FF2B5EF4-FFF2-40B4-BE49-F238E27FC236}">
                  <a16:creationId xmlns:a16="http://schemas.microsoft.com/office/drawing/2014/main" id="{00000000-0008-0000-1000-00000798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169992" name="Check Box 8" hidden="1">
              <a:extLst>
                <a:ext uri="{63B3BB69-23CF-44E3-9099-C40C66FF867C}">
                  <a14:compatExt spid="_x0000_s169992"/>
                </a:ext>
                <a:ext uri="{FF2B5EF4-FFF2-40B4-BE49-F238E27FC236}">
                  <a16:creationId xmlns:a16="http://schemas.microsoft.com/office/drawing/2014/main" id="{00000000-0008-0000-1000-00000898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169993" name="Check Box 9" hidden="1">
              <a:extLst>
                <a:ext uri="{63B3BB69-23CF-44E3-9099-C40C66FF867C}">
                  <a14:compatExt spid="_x0000_s169993"/>
                </a:ext>
                <a:ext uri="{FF2B5EF4-FFF2-40B4-BE49-F238E27FC236}">
                  <a16:creationId xmlns:a16="http://schemas.microsoft.com/office/drawing/2014/main" id="{00000000-0008-0000-1000-00000998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169994" name="Check Box 10" hidden="1">
              <a:extLst>
                <a:ext uri="{63B3BB69-23CF-44E3-9099-C40C66FF867C}">
                  <a14:compatExt spid="_x0000_s169994"/>
                </a:ext>
                <a:ext uri="{FF2B5EF4-FFF2-40B4-BE49-F238E27FC236}">
                  <a16:creationId xmlns:a16="http://schemas.microsoft.com/office/drawing/2014/main" id="{00000000-0008-0000-1000-00000A98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169995" name="Check Box 11" hidden="1">
              <a:extLst>
                <a:ext uri="{63B3BB69-23CF-44E3-9099-C40C66FF867C}">
                  <a14:compatExt spid="_x0000_s169995"/>
                </a:ext>
                <a:ext uri="{FF2B5EF4-FFF2-40B4-BE49-F238E27FC236}">
                  <a16:creationId xmlns:a16="http://schemas.microsoft.com/office/drawing/2014/main" id="{00000000-0008-0000-1000-00000B98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169996" name="Check Box 12" hidden="1">
              <a:extLst>
                <a:ext uri="{63B3BB69-23CF-44E3-9099-C40C66FF867C}">
                  <a14:compatExt spid="_x0000_s169996"/>
                </a:ext>
                <a:ext uri="{FF2B5EF4-FFF2-40B4-BE49-F238E27FC236}">
                  <a16:creationId xmlns:a16="http://schemas.microsoft.com/office/drawing/2014/main" id="{00000000-0008-0000-1000-00000C98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171009" name="Check Box 1" hidden="1">
              <a:extLst>
                <a:ext uri="{63B3BB69-23CF-44E3-9099-C40C66FF867C}">
                  <a14:compatExt spid="_x0000_s171009"/>
                </a:ext>
                <a:ext uri="{FF2B5EF4-FFF2-40B4-BE49-F238E27FC236}">
                  <a16:creationId xmlns:a16="http://schemas.microsoft.com/office/drawing/2014/main" id="{00000000-0008-0000-1100-0000019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171010" name="Check Box 2" hidden="1">
              <a:extLst>
                <a:ext uri="{63B3BB69-23CF-44E3-9099-C40C66FF867C}">
                  <a14:compatExt spid="_x0000_s171010"/>
                </a:ext>
                <a:ext uri="{FF2B5EF4-FFF2-40B4-BE49-F238E27FC236}">
                  <a16:creationId xmlns:a16="http://schemas.microsoft.com/office/drawing/2014/main" id="{00000000-0008-0000-1100-0000029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171011" name="Check Box 3" hidden="1">
              <a:extLst>
                <a:ext uri="{63B3BB69-23CF-44E3-9099-C40C66FF867C}">
                  <a14:compatExt spid="_x0000_s171011"/>
                </a:ext>
                <a:ext uri="{FF2B5EF4-FFF2-40B4-BE49-F238E27FC236}">
                  <a16:creationId xmlns:a16="http://schemas.microsoft.com/office/drawing/2014/main" id="{00000000-0008-0000-1100-0000039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171012" name="Check Box 4" hidden="1">
              <a:extLst>
                <a:ext uri="{63B3BB69-23CF-44E3-9099-C40C66FF867C}">
                  <a14:compatExt spid="_x0000_s171012"/>
                </a:ext>
                <a:ext uri="{FF2B5EF4-FFF2-40B4-BE49-F238E27FC236}">
                  <a16:creationId xmlns:a16="http://schemas.microsoft.com/office/drawing/2014/main" id="{00000000-0008-0000-1100-0000049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171013" name="Check Box 5" hidden="1">
              <a:extLst>
                <a:ext uri="{63B3BB69-23CF-44E3-9099-C40C66FF867C}">
                  <a14:compatExt spid="_x0000_s171013"/>
                </a:ext>
                <a:ext uri="{FF2B5EF4-FFF2-40B4-BE49-F238E27FC236}">
                  <a16:creationId xmlns:a16="http://schemas.microsoft.com/office/drawing/2014/main" id="{00000000-0008-0000-1100-0000059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171014" name="Check Box 6" hidden="1">
              <a:extLst>
                <a:ext uri="{63B3BB69-23CF-44E3-9099-C40C66FF867C}">
                  <a14:compatExt spid="_x0000_s171014"/>
                </a:ext>
                <a:ext uri="{FF2B5EF4-FFF2-40B4-BE49-F238E27FC236}">
                  <a16:creationId xmlns:a16="http://schemas.microsoft.com/office/drawing/2014/main" id="{00000000-0008-0000-1100-0000069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171015" name="Check Box 7" hidden="1">
              <a:extLst>
                <a:ext uri="{63B3BB69-23CF-44E3-9099-C40C66FF867C}">
                  <a14:compatExt spid="_x0000_s171015"/>
                </a:ext>
                <a:ext uri="{FF2B5EF4-FFF2-40B4-BE49-F238E27FC236}">
                  <a16:creationId xmlns:a16="http://schemas.microsoft.com/office/drawing/2014/main" id="{00000000-0008-0000-1100-0000079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171016" name="Check Box 8" hidden="1">
              <a:extLst>
                <a:ext uri="{63B3BB69-23CF-44E3-9099-C40C66FF867C}">
                  <a14:compatExt spid="_x0000_s171016"/>
                </a:ext>
                <a:ext uri="{FF2B5EF4-FFF2-40B4-BE49-F238E27FC236}">
                  <a16:creationId xmlns:a16="http://schemas.microsoft.com/office/drawing/2014/main" id="{00000000-0008-0000-1100-0000089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171017" name="Check Box 9" hidden="1">
              <a:extLst>
                <a:ext uri="{63B3BB69-23CF-44E3-9099-C40C66FF867C}">
                  <a14:compatExt spid="_x0000_s171017"/>
                </a:ext>
                <a:ext uri="{FF2B5EF4-FFF2-40B4-BE49-F238E27FC236}">
                  <a16:creationId xmlns:a16="http://schemas.microsoft.com/office/drawing/2014/main" id="{00000000-0008-0000-1100-0000099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171018" name="Check Box 10" hidden="1">
              <a:extLst>
                <a:ext uri="{63B3BB69-23CF-44E3-9099-C40C66FF867C}">
                  <a14:compatExt spid="_x0000_s171018"/>
                </a:ext>
                <a:ext uri="{FF2B5EF4-FFF2-40B4-BE49-F238E27FC236}">
                  <a16:creationId xmlns:a16="http://schemas.microsoft.com/office/drawing/2014/main" id="{00000000-0008-0000-1100-00000A9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171019" name="Check Box 11" hidden="1">
              <a:extLst>
                <a:ext uri="{63B3BB69-23CF-44E3-9099-C40C66FF867C}">
                  <a14:compatExt spid="_x0000_s171019"/>
                </a:ext>
                <a:ext uri="{FF2B5EF4-FFF2-40B4-BE49-F238E27FC236}">
                  <a16:creationId xmlns:a16="http://schemas.microsoft.com/office/drawing/2014/main" id="{00000000-0008-0000-1100-00000B9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171020" name="Check Box 12" hidden="1">
              <a:extLst>
                <a:ext uri="{63B3BB69-23CF-44E3-9099-C40C66FF867C}">
                  <a14:compatExt spid="_x0000_s171020"/>
                </a:ext>
                <a:ext uri="{FF2B5EF4-FFF2-40B4-BE49-F238E27FC236}">
                  <a16:creationId xmlns:a16="http://schemas.microsoft.com/office/drawing/2014/main" id="{00000000-0008-0000-1100-00000C9C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172033" name="Check Box 1" hidden="1">
              <a:extLst>
                <a:ext uri="{63B3BB69-23CF-44E3-9099-C40C66FF867C}">
                  <a14:compatExt spid="_x0000_s172033"/>
                </a:ext>
                <a:ext uri="{FF2B5EF4-FFF2-40B4-BE49-F238E27FC236}">
                  <a16:creationId xmlns:a16="http://schemas.microsoft.com/office/drawing/2014/main" id="{00000000-0008-0000-1200-000001A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172034" name="Check Box 2" hidden="1">
              <a:extLst>
                <a:ext uri="{63B3BB69-23CF-44E3-9099-C40C66FF867C}">
                  <a14:compatExt spid="_x0000_s172034"/>
                </a:ext>
                <a:ext uri="{FF2B5EF4-FFF2-40B4-BE49-F238E27FC236}">
                  <a16:creationId xmlns:a16="http://schemas.microsoft.com/office/drawing/2014/main" id="{00000000-0008-0000-1200-000002A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172035" name="Check Box 3" hidden="1">
              <a:extLst>
                <a:ext uri="{63B3BB69-23CF-44E3-9099-C40C66FF867C}">
                  <a14:compatExt spid="_x0000_s172035"/>
                </a:ext>
                <a:ext uri="{FF2B5EF4-FFF2-40B4-BE49-F238E27FC236}">
                  <a16:creationId xmlns:a16="http://schemas.microsoft.com/office/drawing/2014/main" id="{00000000-0008-0000-1200-000003A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172036" name="Check Box 4" hidden="1">
              <a:extLst>
                <a:ext uri="{63B3BB69-23CF-44E3-9099-C40C66FF867C}">
                  <a14:compatExt spid="_x0000_s172036"/>
                </a:ext>
                <a:ext uri="{FF2B5EF4-FFF2-40B4-BE49-F238E27FC236}">
                  <a16:creationId xmlns:a16="http://schemas.microsoft.com/office/drawing/2014/main" id="{00000000-0008-0000-1200-000004A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172037" name="Check Box 5" hidden="1">
              <a:extLst>
                <a:ext uri="{63B3BB69-23CF-44E3-9099-C40C66FF867C}">
                  <a14:compatExt spid="_x0000_s172037"/>
                </a:ext>
                <a:ext uri="{FF2B5EF4-FFF2-40B4-BE49-F238E27FC236}">
                  <a16:creationId xmlns:a16="http://schemas.microsoft.com/office/drawing/2014/main" id="{00000000-0008-0000-1200-000005A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172038" name="Check Box 6" hidden="1">
              <a:extLst>
                <a:ext uri="{63B3BB69-23CF-44E3-9099-C40C66FF867C}">
                  <a14:compatExt spid="_x0000_s172038"/>
                </a:ext>
                <a:ext uri="{FF2B5EF4-FFF2-40B4-BE49-F238E27FC236}">
                  <a16:creationId xmlns:a16="http://schemas.microsoft.com/office/drawing/2014/main" id="{00000000-0008-0000-1200-000006A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172039" name="Check Box 7" hidden="1">
              <a:extLst>
                <a:ext uri="{63B3BB69-23CF-44E3-9099-C40C66FF867C}">
                  <a14:compatExt spid="_x0000_s172039"/>
                </a:ext>
                <a:ext uri="{FF2B5EF4-FFF2-40B4-BE49-F238E27FC236}">
                  <a16:creationId xmlns:a16="http://schemas.microsoft.com/office/drawing/2014/main" id="{00000000-0008-0000-1200-000007A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172040" name="Check Box 8" hidden="1">
              <a:extLst>
                <a:ext uri="{63B3BB69-23CF-44E3-9099-C40C66FF867C}">
                  <a14:compatExt spid="_x0000_s172040"/>
                </a:ext>
                <a:ext uri="{FF2B5EF4-FFF2-40B4-BE49-F238E27FC236}">
                  <a16:creationId xmlns:a16="http://schemas.microsoft.com/office/drawing/2014/main" id="{00000000-0008-0000-1200-000008A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172041" name="Check Box 9" hidden="1">
              <a:extLst>
                <a:ext uri="{63B3BB69-23CF-44E3-9099-C40C66FF867C}">
                  <a14:compatExt spid="_x0000_s172041"/>
                </a:ext>
                <a:ext uri="{FF2B5EF4-FFF2-40B4-BE49-F238E27FC236}">
                  <a16:creationId xmlns:a16="http://schemas.microsoft.com/office/drawing/2014/main" id="{00000000-0008-0000-1200-000009A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172042" name="Check Box 10" hidden="1">
              <a:extLst>
                <a:ext uri="{63B3BB69-23CF-44E3-9099-C40C66FF867C}">
                  <a14:compatExt spid="_x0000_s172042"/>
                </a:ext>
                <a:ext uri="{FF2B5EF4-FFF2-40B4-BE49-F238E27FC236}">
                  <a16:creationId xmlns:a16="http://schemas.microsoft.com/office/drawing/2014/main" id="{00000000-0008-0000-1200-00000AA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172043" name="Check Box 11" hidden="1">
              <a:extLst>
                <a:ext uri="{63B3BB69-23CF-44E3-9099-C40C66FF867C}">
                  <a14:compatExt spid="_x0000_s172043"/>
                </a:ext>
                <a:ext uri="{FF2B5EF4-FFF2-40B4-BE49-F238E27FC236}">
                  <a16:creationId xmlns:a16="http://schemas.microsoft.com/office/drawing/2014/main" id="{00000000-0008-0000-1200-00000BA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172044" name="Check Box 12" hidden="1">
              <a:extLst>
                <a:ext uri="{63B3BB69-23CF-44E3-9099-C40C66FF867C}">
                  <a14:compatExt spid="_x0000_s172044"/>
                </a:ext>
                <a:ext uri="{FF2B5EF4-FFF2-40B4-BE49-F238E27FC236}">
                  <a16:creationId xmlns:a16="http://schemas.microsoft.com/office/drawing/2014/main" id="{00000000-0008-0000-1200-00000CA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201729" name="Check Box 1" hidden="1">
              <a:extLst>
                <a:ext uri="{63B3BB69-23CF-44E3-9099-C40C66FF867C}">
                  <a14:compatExt spid="_x0000_s201729"/>
                </a:ext>
                <a:ext uri="{FF2B5EF4-FFF2-40B4-BE49-F238E27FC236}">
                  <a16:creationId xmlns:a16="http://schemas.microsoft.com/office/drawing/2014/main" id="{00000000-0008-0000-1300-0000011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201730" name="Check Box 2" hidden="1">
              <a:extLst>
                <a:ext uri="{63B3BB69-23CF-44E3-9099-C40C66FF867C}">
                  <a14:compatExt spid="_x0000_s201730"/>
                </a:ext>
                <a:ext uri="{FF2B5EF4-FFF2-40B4-BE49-F238E27FC236}">
                  <a16:creationId xmlns:a16="http://schemas.microsoft.com/office/drawing/2014/main" id="{00000000-0008-0000-1300-0000021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201731" name="Check Box 3" hidden="1">
              <a:extLst>
                <a:ext uri="{63B3BB69-23CF-44E3-9099-C40C66FF867C}">
                  <a14:compatExt spid="_x0000_s201731"/>
                </a:ext>
                <a:ext uri="{FF2B5EF4-FFF2-40B4-BE49-F238E27FC236}">
                  <a16:creationId xmlns:a16="http://schemas.microsoft.com/office/drawing/2014/main" id="{00000000-0008-0000-1300-0000031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201732" name="Check Box 4" hidden="1">
              <a:extLst>
                <a:ext uri="{63B3BB69-23CF-44E3-9099-C40C66FF867C}">
                  <a14:compatExt spid="_x0000_s201732"/>
                </a:ext>
                <a:ext uri="{FF2B5EF4-FFF2-40B4-BE49-F238E27FC236}">
                  <a16:creationId xmlns:a16="http://schemas.microsoft.com/office/drawing/2014/main" id="{00000000-0008-0000-1300-0000041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201733" name="Check Box 5" hidden="1">
              <a:extLst>
                <a:ext uri="{63B3BB69-23CF-44E3-9099-C40C66FF867C}">
                  <a14:compatExt spid="_x0000_s201733"/>
                </a:ext>
                <a:ext uri="{FF2B5EF4-FFF2-40B4-BE49-F238E27FC236}">
                  <a16:creationId xmlns:a16="http://schemas.microsoft.com/office/drawing/2014/main" id="{00000000-0008-0000-1300-0000051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201734" name="Check Box 6" hidden="1">
              <a:extLst>
                <a:ext uri="{63B3BB69-23CF-44E3-9099-C40C66FF867C}">
                  <a14:compatExt spid="_x0000_s201734"/>
                </a:ext>
                <a:ext uri="{FF2B5EF4-FFF2-40B4-BE49-F238E27FC236}">
                  <a16:creationId xmlns:a16="http://schemas.microsoft.com/office/drawing/2014/main" id="{00000000-0008-0000-1300-0000061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201735" name="Check Box 7" hidden="1">
              <a:extLst>
                <a:ext uri="{63B3BB69-23CF-44E3-9099-C40C66FF867C}">
                  <a14:compatExt spid="_x0000_s201735"/>
                </a:ext>
                <a:ext uri="{FF2B5EF4-FFF2-40B4-BE49-F238E27FC236}">
                  <a16:creationId xmlns:a16="http://schemas.microsoft.com/office/drawing/2014/main" id="{00000000-0008-0000-1300-0000071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201736" name="Check Box 8" hidden="1">
              <a:extLst>
                <a:ext uri="{63B3BB69-23CF-44E3-9099-C40C66FF867C}">
                  <a14:compatExt spid="_x0000_s201736"/>
                </a:ext>
                <a:ext uri="{FF2B5EF4-FFF2-40B4-BE49-F238E27FC236}">
                  <a16:creationId xmlns:a16="http://schemas.microsoft.com/office/drawing/2014/main" id="{00000000-0008-0000-1300-0000081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201737" name="Check Box 9" hidden="1">
              <a:extLst>
                <a:ext uri="{63B3BB69-23CF-44E3-9099-C40C66FF867C}">
                  <a14:compatExt spid="_x0000_s201737"/>
                </a:ext>
                <a:ext uri="{FF2B5EF4-FFF2-40B4-BE49-F238E27FC236}">
                  <a16:creationId xmlns:a16="http://schemas.microsoft.com/office/drawing/2014/main" id="{00000000-0008-0000-1300-0000091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201738" name="Check Box 10" hidden="1">
              <a:extLst>
                <a:ext uri="{63B3BB69-23CF-44E3-9099-C40C66FF867C}">
                  <a14:compatExt spid="_x0000_s201738"/>
                </a:ext>
                <a:ext uri="{FF2B5EF4-FFF2-40B4-BE49-F238E27FC236}">
                  <a16:creationId xmlns:a16="http://schemas.microsoft.com/office/drawing/2014/main" id="{00000000-0008-0000-1300-00000A1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201739" name="Check Box 11" hidden="1">
              <a:extLst>
                <a:ext uri="{63B3BB69-23CF-44E3-9099-C40C66FF867C}">
                  <a14:compatExt spid="_x0000_s201739"/>
                </a:ext>
                <a:ext uri="{FF2B5EF4-FFF2-40B4-BE49-F238E27FC236}">
                  <a16:creationId xmlns:a16="http://schemas.microsoft.com/office/drawing/2014/main" id="{00000000-0008-0000-1300-00000B1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201740" name="Check Box 12" hidden="1">
              <a:extLst>
                <a:ext uri="{63B3BB69-23CF-44E3-9099-C40C66FF867C}">
                  <a14:compatExt spid="_x0000_s201740"/>
                </a:ext>
                <a:ext uri="{FF2B5EF4-FFF2-40B4-BE49-F238E27FC236}">
                  <a16:creationId xmlns:a16="http://schemas.microsoft.com/office/drawing/2014/main" id="{00000000-0008-0000-1300-00000C1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232449" name="Check Box 1" hidden="1">
              <a:extLst>
                <a:ext uri="{63B3BB69-23CF-44E3-9099-C40C66FF867C}">
                  <a14:compatExt spid="_x0000_s232449"/>
                </a:ext>
                <a:ext uri="{FF2B5EF4-FFF2-40B4-BE49-F238E27FC236}">
                  <a16:creationId xmlns:a16="http://schemas.microsoft.com/office/drawing/2014/main" id="{00000000-0008-0000-1400-0000018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232450" name="Check Box 2" hidden="1">
              <a:extLst>
                <a:ext uri="{63B3BB69-23CF-44E3-9099-C40C66FF867C}">
                  <a14:compatExt spid="_x0000_s232450"/>
                </a:ext>
                <a:ext uri="{FF2B5EF4-FFF2-40B4-BE49-F238E27FC236}">
                  <a16:creationId xmlns:a16="http://schemas.microsoft.com/office/drawing/2014/main" id="{00000000-0008-0000-1400-0000028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232451" name="Check Box 3" hidden="1">
              <a:extLst>
                <a:ext uri="{63B3BB69-23CF-44E3-9099-C40C66FF867C}">
                  <a14:compatExt spid="_x0000_s232451"/>
                </a:ext>
                <a:ext uri="{FF2B5EF4-FFF2-40B4-BE49-F238E27FC236}">
                  <a16:creationId xmlns:a16="http://schemas.microsoft.com/office/drawing/2014/main" id="{00000000-0008-0000-1400-0000038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232452" name="Check Box 4" hidden="1">
              <a:extLst>
                <a:ext uri="{63B3BB69-23CF-44E3-9099-C40C66FF867C}">
                  <a14:compatExt spid="_x0000_s232452"/>
                </a:ext>
                <a:ext uri="{FF2B5EF4-FFF2-40B4-BE49-F238E27FC236}">
                  <a16:creationId xmlns:a16="http://schemas.microsoft.com/office/drawing/2014/main" id="{00000000-0008-0000-1400-0000048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232453" name="Check Box 5" hidden="1">
              <a:extLst>
                <a:ext uri="{63B3BB69-23CF-44E3-9099-C40C66FF867C}">
                  <a14:compatExt spid="_x0000_s232453"/>
                </a:ext>
                <a:ext uri="{FF2B5EF4-FFF2-40B4-BE49-F238E27FC236}">
                  <a16:creationId xmlns:a16="http://schemas.microsoft.com/office/drawing/2014/main" id="{00000000-0008-0000-1400-0000058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232454" name="Check Box 6" hidden="1">
              <a:extLst>
                <a:ext uri="{63B3BB69-23CF-44E3-9099-C40C66FF867C}">
                  <a14:compatExt spid="_x0000_s232454"/>
                </a:ext>
                <a:ext uri="{FF2B5EF4-FFF2-40B4-BE49-F238E27FC236}">
                  <a16:creationId xmlns:a16="http://schemas.microsoft.com/office/drawing/2014/main" id="{00000000-0008-0000-1400-0000068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232455" name="Check Box 7" hidden="1">
              <a:extLst>
                <a:ext uri="{63B3BB69-23CF-44E3-9099-C40C66FF867C}">
                  <a14:compatExt spid="_x0000_s232455"/>
                </a:ext>
                <a:ext uri="{FF2B5EF4-FFF2-40B4-BE49-F238E27FC236}">
                  <a16:creationId xmlns:a16="http://schemas.microsoft.com/office/drawing/2014/main" id="{00000000-0008-0000-1400-0000078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232456" name="Check Box 8" hidden="1">
              <a:extLst>
                <a:ext uri="{63B3BB69-23CF-44E3-9099-C40C66FF867C}">
                  <a14:compatExt spid="_x0000_s232456"/>
                </a:ext>
                <a:ext uri="{FF2B5EF4-FFF2-40B4-BE49-F238E27FC236}">
                  <a16:creationId xmlns:a16="http://schemas.microsoft.com/office/drawing/2014/main" id="{00000000-0008-0000-1400-0000088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232457" name="Check Box 9" hidden="1">
              <a:extLst>
                <a:ext uri="{63B3BB69-23CF-44E3-9099-C40C66FF867C}">
                  <a14:compatExt spid="_x0000_s232457"/>
                </a:ext>
                <a:ext uri="{FF2B5EF4-FFF2-40B4-BE49-F238E27FC236}">
                  <a16:creationId xmlns:a16="http://schemas.microsoft.com/office/drawing/2014/main" id="{00000000-0008-0000-1400-0000098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232458" name="Check Box 10" hidden="1">
              <a:extLst>
                <a:ext uri="{63B3BB69-23CF-44E3-9099-C40C66FF867C}">
                  <a14:compatExt spid="_x0000_s232458"/>
                </a:ext>
                <a:ext uri="{FF2B5EF4-FFF2-40B4-BE49-F238E27FC236}">
                  <a16:creationId xmlns:a16="http://schemas.microsoft.com/office/drawing/2014/main" id="{00000000-0008-0000-1400-00000A8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232459" name="Check Box 11" hidden="1">
              <a:extLst>
                <a:ext uri="{63B3BB69-23CF-44E3-9099-C40C66FF867C}">
                  <a14:compatExt spid="_x0000_s232459"/>
                </a:ext>
                <a:ext uri="{FF2B5EF4-FFF2-40B4-BE49-F238E27FC236}">
                  <a16:creationId xmlns:a16="http://schemas.microsoft.com/office/drawing/2014/main" id="{00000000-0008-0000-1400-00000B8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232460" name="Check Box 12" hidden="1">
              <a:extLst>
                <a:ext uri="{63B3BB69-23CF-44E3-9099-C40C66FF867C}">
                  <a14:compatExt spid="_x0000_s232460"/>
                </a:ext>
                <a:ext uri="{FF2B5EF4-FFF2-40B4-BE49-F238E27FC236}">
                  <a16:creationId xmlns:a16="http://schemas.microsoft.com/office/drawing/2014/main" id="{00000000-0008-0000-1400-00000C8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17</xdr:row>
          <xdr:rowOff>0</xdr:rowOff>
        </xdr:from>
        <xdr:to>
          <xdr:col>4</xdr:col>
          <xdr:colOff>409575</xdr:colOff>
          <xdr:row>18</xdr:row>
          <xdr:rowOff>28575</xdr:rowOff>
        </xdr:to>
        <xdr:sp macro="" textlink="">
          <xdr:nvSpPr>
            <xdr:cNvPr id="18433" name="Check Box 1" hidden="1">
              <a:extLst>
                <a:ext uri="{63B3BB69-23CF-44E3-9099-C40C66FF867C}">
                  <a14:compatExt spid="_x0000_s18433"/>
                </a:ext>
                <a:ext uri="{FF2B5EF4-FFF2-40B4-BE49-F238E27FC236}">
                  <a16:creationId xmlns:a16="http://schemas.microsoft.com/office/drawing/2014/main" id="{00000000-0008-0000-0300-000001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18</xdr:row>
          <xdr:rowOff>0</xdr:rowOff>
        </xdr:from>
        <xdr:to>
          <xdr:col>4</xdr:col>
          <xdr:colOff>323850</xdr:colOff>
          <xdr:row>19</xdr:row>
          <xdr:rowOff>19050</xdr:rowOff>
        </xdr:to>
        <xdr:sp macro="" textlink="">
          <xdr:nvSpPr>
            <xdr:cNvPr id="18434" name="Check Box 2" hidden="1">
              <a:extLst>
                <a:ext uri="{63B3BB69-23CF-44E3-9099-C40C66FF867C}">
                  <a14:compatExt spid="_x0000_s18434"/>
                </a:ext>
                <a:ext uri="{FF2B5EF4-FFF2-40B4-BE49-F238E27FC236}">
                  <a16:creationId xmlns:a16="http://schemas.microsoft.com/office/drawing/2014/main" id="{00000000-0008-0000-0300-000002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233473" name="Check Box 1" hidden="1">
              <a:extLst>
                <a:ext uri="{63B3BB69-23CF-44E3-9099-C40C66FF867C}">
                  <a14:compatExt spid="_x0000_s233473"/>
                </a:ext>
                <a:ext uri="{FF2B5EF4-FFF2-40B4-BE49-F238E27FC236}">
                  <a16:creationId xmlns:a16="http://schemas.microsoft.com/office/drawing/2014/main" id="{00000000-0008-0000-1500-0000019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233474" name="Check Box 2" hidden="1">
              <a:extLst>
                <a:ext uri="{63B3BB69-23CF-44E3-9099-C40C66FF867C}">
                  <a14:compatExt spid="_x0000_s233474"/>
                </a:ext>
                <a:ext uri="{FF2B5EF4-FFF2-40B4-BE49-F238E27FC236}">
                  <a16:creationId xmlns:a16="http://schemas.microsoft.com/office/drawing/2014/main" id="{00000000-0008-0000-1500-0000029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233475" name="Check Box 3" hidden="1">
              <a:extLst>
                <a:ext uri="{63B3BB69-23CF-44E3-9099-C40C66FF867C}">
                  <a14:compatExt spid="_x0000_s233475"/>
                </a:ext>
                <a:ext uri="{FF2B5EF4-FFF2-40B4-BE49-F238E27FC236}">
                  <a16:creationId xmlns:a16="http://schemas.microsoft.com/office/drawing/2014/main" id="{00000000-0008-0000-1500-0000039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233476" name="Check Box 4" hidden="1">
              <a:extLst>
                <a:ext uri="{63B3BB69-23CF-44E3-9099-C40C66FF867C}">
                  <a14:compatExt spid="_x0000_s233476"/>
                </a:ext>
                <a:ext uri="{FF2B5EF4-FFF2-40B4-BE49-F238E27FC236}">
                  <a16:creationId xmlns:a16="http://schemas.microsoft.com/office/drawing/2014/main" id="{00000000-0008-0000-1500-0000049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233477" name="Check Box 5" hidden="1">
              <a:extLst>
                <a:ext uri="{63B3BB69-23CF-44E3-9099-C40C66FF867C}">
                  <a14:compatExt spid="_x0000_s233477"/>
                </a:ext>
                <a:ext uri="{FF2B5EF4-FFF2-40B4-BE49-F238E27FC236}">
                  <a16:creationId xmlns:a16="http://schemas.microsoft.com/office/drawing/2014/main" id="{00000000-0008-0000-1500-0000059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233478" name="Check Box 6" hidden="1">
              <a:extLst>
                <a:ext uri="{63B3BB69-23CF-44E3-9099-C40C66FF867C}">
                  <a14:compatExt spid="_x0000_s233478"/>
                </a:ext>
                <a:ext uri="{FF2B5EF4-FFF2-40B4-BE49-F238E27FC236}">
                  <a16:creationId xmlns:a16="http://schemas.microsoft.com/office/drawing/2014/main" id="{00000000-0008-0000-1500-0000069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233479" name="Check Box 7" hidden="1">
              <a:extLst>
                <a:ext uri="{63B3BB69-23CF-44E3-9099-C40C66FF867C}">
                  <a14:compatExt spid="_x0000_s233479"/>
                </a:ext>
                <a:ext uri="{FF2B5EF4-FFF2-40B4-BE49-F238E27FC236}">
                  <a16:creationId xmlns:a16="http://schemas.microsoft.com/office/drawing/2014/main" id="{00000000-0008-0000-1500-0000079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233480" name="Check Box 8" hidden="1">
              <a:extLst>
                <a:ext uri="{63B3BB69-23CF-44E3-9099-C40C66FF867C}">
                  <a14:compatExt spid="_x0000_s233480"/>
                </a:ext>
                <a:ext uri="{FF2B5EF4-FFF2-40B4-BE49-F238E27FC236}">
                  <a16:creationId xmlns:a16="http://schemas.microsoft.com/office/drawing/2014/main" id="{00000000-0008-0000-1500-0000089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233481" name="Check Box 9" hidden="1">
              <a:extLst>
                <a:ext uri="{63B3BB69-23CF-44E3-9099-C40C66FF867C}">
                  <a14:compatExt spid="_x0000_s233481"/>
                </a:ext>
                <a:ext uri="{FF2B5EF4-FFF2-40B4-BE49-F238E27FC236}">
                  <a16:creationId xmlns:a16="http://schemas.microsoft.com/office/drawing/2014/main" id="{00000000-0008-0000-1500-0000099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233482" name="Check Box 10" hidden="1">
              <a:extLst>
                <a:ext uri="{63B3BB69-23CF-44E3-9099-C40C66FF867C}">
                  <a14:compatExt spid="_x0000_s233482"/>
                </a:ext>
                <a:ext uri="{FF2B5EF4-FFF2-40B4-BE49-F238E27FC236}">
                  <a16:creationId xmlns:a16="http://schemas.microsoft.com/office/drawing/2014/main" id="{00000000-0008-0000-1500-00000A9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233483" name="Check Box 11" hidden="1">
              <a:extLst>
                <a:ext uri="{63B3BB69-23CF-44E3-9099-C40C66FF867C}">
                  <a14:compatExt spid="_x0000_s233483"/>
                </a:ext>
                <a:ext uri="{FF2B5EF4-FFF2-40B4-BE49-F238E27FC236}">
                  <a16:creationId xmlns:a16="http://schemas.microsoft.com/office/drawing/2014/main" id="{00000000-0008-0000-1500-00000B9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233484" name="Check Box 12" hidden="1">
              <a:extLst>
                <a:ext uri="{63B3BB69-23CF-44E3-9099-C40C66FF867C}">
                  <a14:compatExt spid="_x0000_s233484"/>
                </a:ext>
                <a:ext uri="{FF2B5EF4-FFF2-40B4-BE49-F238E27FC236}">
                  <a16:creationId xmlns:a16="http://schemas.microsoft.com/office/drawing/2014/main" id="{00000000-0008-0000-1500-00000C9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234497" name="Check Box 1" hidden="1">
              <a:extLst>
                <a:ext uri="{63B3BB69-23CF-44E3-9099-C40C66FF867C}">
                  <a14:compatExt spid="_x0000_s234497"/>
                </a:ext>
                <a:ext uri="{FF2B5EF4-FFF2-40B4-BE49-F238E27FC236}">
                  <a16:creationId xmlns:a16="http://schemas.microsoft.com/office/drawing/2014/main" id="{00000000-0008-0000-1600-0000019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234498" name="Check Box 2" hidden="1">
              <a:extLst>
                <a:ext uri="{63B3BB69-23CF-44E3-9099-C40C66FF867C}">
                  <a14:compatExt spid="_x0000_s234498"/>
                </a:ext>
                <a:ext uri="{FF2B5EF4-FFF2-40B4-BE49-F238E27FC236}">
                  <a16:creationId xmlns:a16="http://schemas.microsoft.com/office/drawing/2014/main" id="{00000000-0008-0000-1600-0000029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234499" name="Check Box 3" hidden="1">
              <a:extLst>
                <a:ext uri="{63B3BB69-23CF-44E3-9099-C40C66FF867C}">
                  <a14:compatExt spid="_x0000_s234499"/>
                </a:ext>
                <a:ext uri="{FF2B5EF4-FFF2-40B4-BE49-F238E27FC236}">
                  <a16:creationId xmlns:a16="http://schemas.microsoft.com/office/drawing/2014/main" id="{00000000-0008-0000-1600-0000039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234500" name="Check Box 4" hidden="1">
              <a:extLst>
                <a:ext uri="{63B3BB69-23CF-44E3-9099-C40C66FF867C}">
                  <a14:compatExt spid="_x0000_s234500"/>
                </a:ext>
                <a:ext uri="{FF2B5EF4-FFF2-40B4-BE49-F238E27FC236}">
                  <a16:creationId xmlns:a16="http://schemas.microsoft.com/office/drawing/2014/main" id="{00000000-0008-0000-1600-0000049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234501" name="Check Box 5" hidden="1">
              <a:extLst>
                <a:ext uri="{63B3BB69-23CF-44E3-9099-C40C66FF867C}">
                  <a14:compatExt spid="_x0000_s234501"/>
                </a:ext>
                <a:ext uri="{FF2B5EF4-FFF2-40B4-BE49-F238E27FC236}">
                  <a16:creationId xmlns:a16="http://schemas.microsoft.com/office/drawing/2014/main" id="{00000000-0008-0000-1600-0000059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234502" name="Check Box 6" hidden="1">
              <a:extLst>
                <a:ext uri="{63B3BB69-23CF-44E3-9099-C40C66FF867C}">
                  <a14:compatExt spid="_x0000_s234502"/>
                </a:ext>
                <a:ext uri="{FF2B5EF4-FFF2-40B4-BE49-F238E27FC236}">
                  <a16:creationId xmlns:a16="http://schemas.microsoft.com/office/drawing/2014/main" id="{00000000-0008-0000-1600-0000069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234503" name="Check Box 7" hidden="1">
              <a:extLst>
                <a:ext uri="{63B3BB69-23CF-44E3-9099-C40C66FF867C}">
                  <a14:compatExt spid="_x0000_s234503"/>
                </a:ext>
                <a:ext uri="{FF2B5EF4-FFF2-40B4-BE49-F238E27FC236}">
                  <a16:creationId xmlns:a16="http://schemas.microsoft.com/office/drawing/2014/main" id="{00000000-0008-0000-1600-0000079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234504" name="Check Box 8" hidden="1">
              <a:extLst>
                <a:ext uri="{63B3BB69-23CF-44E3-9099-C40C66FF867C}">
                  <a14:compatExt spid="_x0000_s234504"/>
                </a:ext>
                <a:ext uri="{FF2B5EF4-FFF2-40B4-BE49-F238E27FC236}">
                  <a16:creationId xmlns:a16="http://schemas.microsoft.com/office/drawing/2014/main" id="{00000000-0008-0000-1600-0000089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234505" name="Check Box 9" hidden="1">
              <a:extLst>
                <a:ext uri="{63B3BB69-23CF-44E3-9099-C40C66FF867C}">
                  <a14:compatExt spid="_x0000_s234505"/>
                </a:ext>
                <a:ext uri="{FF2B5EF4-FFF2-40B4-BE49-F238E27FC236}">
                  <a16:creationId xmlns:a16="http://schemas.microsoft.com/office/drawing/2014/main" id="{00000000-0008-0000-1600-0000099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234506" name="Check Box 10" hidden="1">
              <a:extLst>
                <a:ext uri="{63B3BB69-23CF-44E3-9099-C40C66FF867C}">
                  <a14:compatExt spid="_x0000_s234506"/>
                </a:ext>
                <a:ext uri="{FF2B5EF4-FFF2-40B4-BE49-F238E27FC236}">
                  <a16:creationId xmlns:a16="http://schemas.microsoft.com/office/drawing/2014/main" id="{00000000-0008-0000-1600-00000A9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234507" name="Check Box 11" hidden="1">
              <a:extLst>
                <a:ext uri="{63B3BB69-23CF-44E3-9099-C40C66FF867C}">
                  <a14:compatExt spid="_x0000_s234507"/>
                </a:ext>
                <a:ext uri="{FF2B5EF4-FFF2-40B4-BE49-F238E27FC236}">
                  <a16:creationId xmlns:a16="http://schemas.microsoft.com/office/drawing/2014/main" id="{00000000-0008-0000-1600-00000B9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234508" name="Check Box 12" hidden="1">
              <a:extLst>
                <a:ext uri="{63B3BB69-23CF-44E3-9099-C40C66FF867C}">
                  <a14:compatExt spid="_x0000_s234508"/>
                </a:ext>
                <a:ext uri="{FF2B5EF4-FFF2-40B4-BE49-F238E27FC236}">
                  <a16:creationId xmlns:a16="http://schemas.microsoft.com/office/drawing/2014/main" id="{00000000-0008-0000-1600-00000C9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235521" name="Check Box 1" hidden="1">
              <a:extLst>
                <a:ext uri="{63B3BB69-23CF-44E3-9099-C40C66FF867C}">
                  <a14:compatExt spid="_x0000_s235521"/>
                </a:ext>
                <a:ext uri="{FF2B5EF4-FFF2-40B4-BE49-F238E27FC236}">
                  <a16:creationId xmlns:a16="http://schemas.microsoft.com/office/drawing/2014/main" id="{00000000-0008-0000-1700-0000019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235522" name="Check Box 2" hidden="1">
              <a:extLst>
                <a:ext uri="{63B3BB69-23CF-44E3-9099-C40C66FF867C}">
                  <a14:compatExt spid="_x0000_s235522"/>
                </a:ext>
                <a:ext uri="{FF2B5EF4-FFF2-40B4-BE49-F238E27FC236}">
                  <a16:creationId xmlns:a16="http://schemas.microsoft.com/office/drawing/2014/main" id="{00000000-0008-0000-1700-0000029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235523" name="Check Box 3" hidden="1">
              <a:extLst>
                <a:ext uri="{63B3BB69-23CF-44E3-9099-C40C66FF867C}">
                  <a14:compatExt spid="_x0000_s235523"/>
                </a:ext>
                <a:ext uri="{FF2B5EF4-FFF2-40B4-BE49-F238E27FC236}">
                  <a16:creationId xmlns:a16="http://schemas.microsoft.com/office/drawing/2014/main" id="{00000000-0008-0000-1700-0000039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235524" name="Check Box 4" hidden="1">
              <a:extLst>
                <a:ext uri="{63B3BB69-23CF-44E3-9099-C40C66FF867C}">
                  <a14:compatExt spid="_x0000_s235524"/>
                </a:ext>
                <a:ext uri="{FF2B5EF4-FFF2-40B4-BE49-F238E27FC236}">
                  <a16:creationId xmlns:a16="http://schemas.microsoft.com/office/drawing/2014/main" id="{00000000-0008-0000-1700-0000049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235525" name="Check Box 5" hidden="1">
              <a:extLst>
                <a:ext uri="{63B3BB69-23CF-44E3-9099-C40C66FF867C}">
                  <a14:compatExt spid="_x0000_s235525"/>
                </a:ext>
                <a:ext uri="{FF2B5EF4-FFF2-40B4-BE49-F238E27FC236}">
                  <a16:creationId xmlns:a16="http://schemas.microsoft.com/office/drawing/2014/main" id="{00000000-0008-0000-1700-0000059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235526" name="Check Box 6" hidden="1">
              <a:extLst>
                <a:ext uri="{63B3BB69-23CF-44E3-9099-C40C66FF867C}">
                  <a14:compatExt spid="_x0000_s235526"/>
                </a:ext>
                <a:ext uri="{FF2B5EF4-FFF2-40B4-BE49-F238E27FC236}">
                  <a16:creationId xmlns:a16="http://schemas.microsoft.com/office/drawing/2014/main" id="{00000000-0008-0000-1700-0000069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235527" name="Check Box 7" hidden="1">
              <a:extLst>
                <a:ext uri="{63B3BB69-23CF-44E3-9099-C40C66FF867C}">
                  <a14:compatExt spid="_x0000_s235527"/>
                </a:ext>
                <a:ext uri="{FF2B5EF4-FFF2-40B4-BE49-F238E27FC236}">
                  <a16:creationId xmlns:a16="http://schemas.microsoft.com/office/drawing/2014/main" id="{00000000-0008-0000-1700-0000079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235528" name="Check Box 8" hidden="1">
              <a:extLst>
                <a:ext uri="{63B3BB69-23CF-44E3-9099-C40C66FF867C}">
                  <a14:compatExt spid="_x0000_s235528"/>
                </a:ext>
                <a:ext uri="{FF2B5EF4-FFF2-40B4-BE49-F238E27FC236}">
                  <a16:creationId xmlns:a16="http://schemas.microsoft.com/office/drawing/2014/main" id="{00000000-0008-0000-1700-0000089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235529" name="Check Box 9" hidden="1">
              <a:extLst>
                <a:ext uri="{63B3BB69-23CF-44E3-9099-C40C66FF867C}">
                  <a14:compatExt spid="_x0000_s235529"/>
                </a:ext>
                <a:ext uri="{FF2B5EF4-FFF2-40B4-BE49-F238E27FC236}">
                  <a16:creationId xmlns:a16="http://schemas.microsoft.com/office/drawing/2014/main" id="{00000000-0008-0000-1700-0000099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235530" name="Check Box 10" hidden="1">
              <a:extLst>
                <a:ext uri="{63B3BB69-23CF-44E3-9099-C40C66FF867C}">
                  <a14:compatExt spid="_x0000_s235530"/>
                </a:ext>
                <a:ext uri="{FF2B5EF4-FFF2-40B4-BE49-F238E27FC236}">
                  <a16:creationId xmlns:a16="http://schemas.microsoft.com/office/drawing/2014/main" id="{00000000-0008-0000-1700-00000A9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235531" name="Check Box 11" hidden="1">
              <a:extLst>
                <a:ext uri="{63B3BB69-23CF-44E3-9099-C40C66FF867C}">
                  <a14:compatExt spid="_x0000_s235531"/>
                </a:ext>
                <a:ext uri="{FF2B5EF4-FFF2-40B4-BE49-F238E27FC236}">
                  <a16:creationId xmlns:a16="http://schemas.microsoft.com/office/drawing/2014/main" id="{00000000-0008-0000-1700-00000B9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235532" name="Check Box 12" hidden="1">
              <a:extLst>
                <a:ext uri="{63B3BB69-23CF-44E3-9099-C40C66FF867C}">
                  <a14:compatExt spid="_x0000_s235532"/>
                </a:ext>
                <a:ext uri="{FF2B5EF4-FFF2-40B4-BE49-F238E27FC236}">
                  <a16:creationId xmlns:a16="http://schemas.microsoft.com/office/drawing/2014/main" id="{00000000-0008-0000-1700-00000C9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236545" name="Check Box 1" hidden="1">
              <a:extLst>
                <a:ext uri="{63B3BB69-23CF-44E3-9099-C40C66FF867C}">
                  <a14:compatExt spid="_x0000_s236545"/>
                </a:ext>
                <a:ext uri="{FF2B5EF4-FFF2-40B4-BE49-F238E27FC236}">
                  <a16:creationId xmlns:a16="http://schemas.microsoft.com/office/drawing/2014/main" id="{00000000-0008-0000-1800-0000019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236546" name="Check Box 2" hidden="1">
              <a:extLst>
                <a:ext uri="{63B3BB69-23CF-44E3-9099-C40C66FF867C}">
                  <a14:compatExt spid="_x0000_s236546"/>
                </a:ext>
                <a:ext uri="{FF2B5EF4-FFF2-40B4-BE49-F238E27FC236}">
                  <a16:creationId xmlns:a16="http://schemas.microsoft.com/office/drawing/2014/main" id="{00000000-0008-0000-1800-0000029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236547" name="Check Box 3" hidden="1">
              <a:extLst>
                <a:ext uri="{63B3BB69-23CF-44E3-9099-C40C66FF867C}">
                  <a14:compatExt spid="_x0000_s236547"/>
                </a:ext>
                <a:ext uri="{FF2B5EF4-FFF2-40B4-BE49-F238E27FC236}">
                  <a16:creationId xmlns:a16="http://schemas.microsoft.com/office/drawing/2014/main" id="{00000000-0008-0000-1800-0000039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236548" name="Check Box 4" hidden="1">
              <a:extLst>
                <a:ext uri="{63B3BB69-23CF-44E3-9099-C40C66FF867C}">
                  <a14:compatExt spid="_x0000_s236548"/>
                </a:ext>
                <a:ext uri="{FF2B5EF4-FFF2-40B4-BE49-F238E27FC236}">
                  <a16:creationId xmlns:a16="http://schemas.microsoft.com/office/drawing/2014/main" id="{00000000-0008-0000-1800-0000049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236549" name="Check Box 5" hidden="1">
              <a:extLst>
                <a:ext uri="{63B3BB69-23CF-44E3-9099-C40C66FF867C}">
                  <a14:compatExt spid="_x0000_s236549"/>
                </a:ext>
                <a:ext uri="{FF2B5EF4-FFF2-40B4-BE49-F238E27FC236}">
                  <a16:creationId xmlns:a16="http://schemas.microsoft.com/office/drawing/2014/main" id="{00000000-0008-0000-1800-0000059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236550" name="Check Box 6" hidden="1">
              <a:extLst>
                <a:ext uri="{63B3BB69-23CF-44E3-9099-C40C66FF867C}">
                  <a14:compatExt spid="_x0000_s236550"/>
                </a:ext>
                <a:ext uri="{FF2B5EF4-FFF2-40B4-BE49-F238E27FC236}">
                  <a16:creationId xmlns:a16="http://schemas.microsoft.com/office/drawing/2014/main" id="{00000000-0008-0000-1800-0000069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236551" name="Check Box 7" hidden="1">
              <a:extLst>
                <a:ext uri="{63B3BB69-23CF-44E3-9099-C40C66FF867C}">
                  <a14:compatExt spid="_x0000_s236551"/>
                </a:ext>
                <a:ext uri="{FF2B5EF4-FFF2-40B4-BE49-F238E27FC236}">
                  <a16:creationId xmlns:a16="http://schemas.microsoft.com/office/drawing/2014/main" id="{00000000-0008-0000-1800-0000079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236552" name="Check Box 8" hidden="1">
              <a:extLst>
                <a:ext uri="{63B3BB69-23CF-44E3-9099-C40C66FF867C}">
                  <a14:compatExt spid="_x0000_s236552"/>
                </a:ext>
                <a:ext uri="{FF2B5EF4-FFF2-40B4-BE49-F238E27FC236}">
                  <a16:creationId xmlns:a16="http://schemas.microsoft.com/office/drawing/2014/main" id="{00000000-0008-0000-1800-0000089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236553" name="Check Box 9" hidden="1">
              <a:extLst>
                <a:ext uri="{63B3BB69-23CF-44E3-9099-C40C66FF867C}">
                  <a14:compatExt spid="_x0000_s236553"/>
                </a:ext>
                <a:ext uri="{FF2B5EF4-FFF2-40B4-BE49-F238E27FC236}">
                  <a16:creationId xmlns:a16="http://schemas.microsoft.com/office/drawing/2014/main" id="{00000000-0008-0000-1800-0000099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236554" name="Check Box 10" hidden="1">
              <a:extLst>
                <a:ext uri="{63B3BB69-23CF-44E3-9099-C40C66FF867C}">
                  <a14:compatExt spid="_x0000_s236554"/>
                </a:ext>
                <a:ext uri="{FF2B5EF4-FFF2-40B4-BE49-F238E27FC236}">
                  <a16:creationId xmlns:a16="http://schemas.microsoft.com/office/drawing/2014/main" id="{00000000-0008-0000-1800-00000A9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236555" name="Check Box 11" hidden="1">
              <a:extLst>
                <a:ext uri="{63B3BB69-23CF-44E3-9099-C40C66FF867C}">
                  <a14:compatExt spid="_x0000_s236555"/>
                </a:ext>
                <a:ext uri="{FF2B5EF4-FFF2-40B4-BE49-F238E27FC236}">
                  <a16:creationId xmlns:a16="http://schemas.microsoft.com/office/drawing/2014/main" id="{00000000-0008-0000-1800-00000B9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236556" name="Check Box 12" hidden="1">
              <a:extLst>
                <a:ext uri="{63B3BB69-23CF-44E3-9099-C40C66FF867C}">
                  <a14:compatExt spid="_x0000_s236556"/>
                </a:ext>
                <a:ext uri="{FF2B5EF4-FFF2-40B4-BE49-F238E27FC236}">
                  <a16:creationId xmlns:a16="http://schemas.microsoft.com/office/drawing/2014/main" id="{00000000-0008-0000-1800-00000C9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237569" name="Check Box 1" hidden="1">
              <a:extLst>
                <a:ext uri="{63B3BB69-23CF-44E3-9099-C40C66FF867C}">
                  <a14:compatExt spid="_x0000_s237569"/>
                </a:ext>
                <a:ext uri="{FF2B5EF4-FFF2-40B4-BE49-F238E27FC236}">
                  <a16:creationId xmlns:a16="http://schemas.microsoft.com/office/drawing/2014/main" id="{00000000-0008-0000-1900-000001A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237570" name="Check Box 2" hidden="1">
              <a:extLst>
                <a:ext uri="{63B3BB69-23CF-44E3-9099-C40C66FF867C}">
                  <a14:compatExt spid="_x0000_s237570"/>
                </a:ext>
                <a:ext uri="{FF2B5EF4-FFF2-40B4-BE49-F238E27FC236}">
                  <a16:creationId xmlns:a16="http://schemas.microsoft.com/office/drawing/2014/main" id="{00000000-0008-0000-1900-000002A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237571" name="Check Box 3" hidden="1">
              <a:extLst>
                <a:ext uri="{63B3BB69-23CF-44E3-9099-C40C66FF867C}">
                  <a14:compatExt spid="_x0000_s237571"/>
                </a:ext>
                <a:ext uri="{FF2B5EF4-FFF2-40B4-BE49-F238E27FC236}">
                  <a16:creationId xmlns:a16="http://schemas.microsoft.com/office/drawing/2014/main" id="{00000000-0008-0000-1900-000003A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237572" name="Check Box 4" hidden="1">
              <a:extLst>
                <a:ext uri="{63B3BB69-23CF-44E3-9099-C40C66FF867C}">
                  <a14:compatExt spid="_x0000_s237572"/>
                </a:ext>
                <a:ext uri="{FF2B5EF4-FFF2-40B4-BE49-F238E27FC236}">
                  <a16:creationId xmlns:a16="http://schemas.microsoft.com/office/drawing/2014/main" id="{00000000-0008-0000-1900-000004A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237573" name="Check Box 5" hidden="1">
              <a:extLst>
                <a:ext uri="{63B3BB69-23CF-44E3-9099-C40C66FF867C}">
                  <a14:compatExt spid="_x0000_s237573"/>
                </a:ext>
                <a:ext uri="{FF2B5EF4-FFF2-40B4-BE49-F238E27FC236}">
                  <a16:creationId xmlns:a16="http://schemas.microsoft.com/office/drawing/2014/main" id="{00000000-0008-0000-1900-000005A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237574" name="Check Box 6" hidden="1">
              <a:extLst>
                <a:ext uri="{63B3BB69-23CF-44E3-9099-C40C66FF867C}">
                  <a14:compatExt spid="_x0000_s237574"/>
                </a:ext>
                <a:ext uri="{FF2B5EF4-FFF2-40B4-BE49-F238E27FC236}">
                  <a16:creationId xmlns:a16="http://schemas.microsoft.com/office/drawing/2014/main" id="{00000000-0008-0000-1900-000006A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237575" name="Check Box 7" hidden="1">
              <a:extLst>
                <a:ext uri="{63B3BB69-23CF-44E3-9099-C40C66FF867C}">
                  <a14:compatExt spid="_x0000_s237575"/>
                </a:ext>
                <a:ext uri="{FF2B5EF4-FFF2-40B4-BE49-F238E27FC236}">
                  <a16:creationId xmlns:a16="http://schemas.microsoft.com/office/drawing/2014/main" id="{00000000-0008-0000-1900-000007A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237576" name="Check Box 8" hidden="1">
              <a:extLst>
                <a:ext uri="{63B3BB69-23CF-44E3-9099-C40C66FF867C}">
                  <a14:compatExt spid="_x0000_s237576"/>
                </a:ext>
                <a:ext uri="{FF2B5EF4-FFF2-40B4-BE49-F238E27FC236}">
                  <a16:creationId xmlns:a16="http://schemas.microsoft.com/office/drawing/2014/main" id="{00000000-0008-0000-1900-000008A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237577" name="Check Box 9" hidden="1">
              <a:extLst>
                <a:ext uri="{63B3BB69-23CF-44E3-9099-C40C66FF867C}">
                  <a14:compatExt spid="_x0000_s237577"/>
                </a:ext>
                <a:ext uri="{FF2B5EF4-FFF2-40B4-BE49-F238E27FC236}">
                  <a16:creationId xmlns:a16="http://schemas.microsoft.com/office/drawing/2014/main" id="{00000000-0008-0000-1900-000009A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237578" name="Check Box 10" hidden="1">
              <a:extLst>
                <a:ext uri="{63B3BB69-23CF-44E3-9099-C40C66FF867C}">
                  <a14:compatExt spid="_x0000_s237578"/>
                </a:ext>
                <a:ext uri="{FF2B5EF4-FFF2-40B4-BE49-F238E27FC236}">
                  <a16:creationId xmlns:a16="http://schemas.microsoft.com/office/drawing/2014/main" id="{00000000-0008-0000-1900-00000AA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237579" name="Check Box 11" hidden="1">
              <a:extLst>
                <a:ext uri="{63B3BB69-23CF-44E3-9099-C40C66FF867C}">
                  <a14:compatExt spid="_x0000_s237579"/>
                </a:ext>
                <a:ext uri="{FF2B5EF4-FFF2-40B4-BE49-F238E27FC236}">
                  <a16:creationId xmlns:a16="http://schemas.microsoft.com/office/drawing/2014/main" id="{00000000-0008-0000-1900-00000BA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237580" name="Check Box 12" hidden="1">
              <a:extLst>
                <a:ext uri="{63B3BB69-23CF-44E3-9099-C40C66FF867C}">
                  <a14:compatExt spid="_x0000_s237580"/>
                </a:ext>
                <a:ext uri="{FF2B5EF4-FFF2-40B4-BE49-F238E27FC236}">
                  <a16:creationId xmlns:a16="http://schemas.microsoft.com/office/drawing/2014/main" id="{00000000-0008-0000-1900-00000CA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238593" name="Check Box 1" hidden="1">
              <a:extLst>
                <a:ext uri="{63B3BB69-23CF-44E3-9099-C40C66FF867C}">
                  <a14:compatExt spid="_x0000_s238593"/>
                </a:ext>
                <a:ext uri="{FF2B5EF4-FFF2-40B4-BE49-F238E27FC236}">
                  <a16:creationId xmlns:a16="http://schemas.microsoft.com/office/drawing/2014/main" id="{00000000-0008-0000-1A00-000001A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238594" name="Check Box 2" hidden="1">
              <a:extLst>
                <a:ext uri="{63B3BB69-23CF-44E3-9099-C40C66FF867C}">
                  <a14:compatExt spid="_x0000_s238594"/>
                </a:ext>
                <a:ext uri="{FF2B5EF4-FFF2-40B4-BE49-F238E27FC236}">
                  <a16:creationId xmlns:a16="http://schemas.microsoft.com/office/drawing/2014/main" id="{00000000-0008-0000-1A00-000002A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238595" name="Check Box 3" hidden="1">
              <a:extLst>
                <a:ext uri="{63B3BB69-23CF-44E3-9099-C40C66FF867C}">
                  <a14:compatExt spid="_x0000_s238595"/>
                </a:ext>
                <a:ext uri="{FF2B5EF4-FFF2-40B4-BE49-F238E27FC236}">
                  <a16:creationId xmlns:a16="http://schemas.microsoft.com/office/drawing/2014/main" id="{00000000-0008-0000-1A00-000003A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238596" name="Check Box 4" hidden="1">
              <a:extLst>
                <a:ext uri="{63B3BB69-23CF-44E3-9099-C40C66FF867C}">
                  <a14:compatExt spid="_x0000_s238596"/>
                </a:ext>
                <a:ext uri="{FF2B5EF4-FFF2-40B4-BE49-F238E27FC236}">
                  <a16:creationId xmlns:a16="http://schemas.microsoft.com/office/drawing/2014/main" id="{00000000-0008-0000-1A00-000004A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238597" name="Check Box 5" hidden="1">
              <a:extLst>
                <a:ext uri="{63B3BB69-23CF-44E3-9099-C40C66FF867C}">
                  <a14:compatExt spid="_x0000_s238597"/>
                </a:ext>
                <a:ext uri="{FF2B5EF4-FFF2-40B4-BE49-F238E27FC236}">
                  <a16:creationId xmlns:a16="http://schemas.microsoft.com/office/drawing/2014/main" id="{00000000-0008-0000-1A00-000005A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238598" name="Check Box 6" hidden="1">
              <a:extLst>
                <a:ext uri="{63B3BB69-23CF-44E3-9099-C40C66FF867C}">
                  <a14:compatExt spid="_x0000_s238598"/>
                </a:ext>
                <a:ext uri="{FF2B5EF4-FFF2-40B4-BE49-F238E27FC236}">
                  <a16:creationId xmlns:a16="http://schemas.microsoft.com/office/drawing/2014/main" id="{00000000-0008-0000-1A00-000006A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238599" name="Check Box 7" hidden="1">
              <a:extLst>
                <a:ext uri="{63B3BB69-23CF-44E3-9099-C40C66FF867C}">
                  <a14:compatExt spid="_x0000_s238599"/>
                </a:ext>
                <a:ext uri="{FF2B5EF4-FFF2-40B4-BE49-F238E27FC236}">
                  <a16:creationId xmlns:a16="http://schemas.microsoft.com/office/drawing/2014/main" id="{00000000-0008-0000-1A00-000007A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238600" name="Check Box 8" hidden="1">
              <a:extLst>
                <a:ext uri="{63B3BB69-23CF-44E3-9099-C40C66FF867C}">
                  <a14:compatExt spid="_x0000_s238600"/>
                </a:ext>
                <a:ext uri="{FF2B5EF4-FFF2-40B4-BE49-F238E27FC236}">
                  <a16:creationId xmlns:a16="http://schemas.microsoft.com/office/drawing/2014/main" id="{00000000-0008-0000-1A00-000008A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238601" name="Check Box 9" hidden="1">
              <a:extLst>
                <a:ext uri="{63B3BB69-23CF-44E3-9099-C40C66FF867C}">
                  <a14:compatExt spid="_x0000_s238601"/>
                </a:ext>
                <a:ext uri="{FF2B5EF4-FFF2-40B4-BE49-F238E27FC236}">
                  <a16:creationId xmlns:a16="http://schemas.microsoft.com/office/drawing/2014/main" id="{00000000-0008-0000-1A00-000009A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238602" name="Check Box 10" hidden="1">
              <a:extLst>
                <a:ext uri="{63B3BB69-23CF-44E3-9099-C40C66FF867C}">
                  <a14:compatExt spid="_x0000_s238602"/>
                </a:ext>
                <a:ext uri="{FF2B5EF4-FFF2-40B4-BE49-F238E27FC236}">
                  <a16:creationId xmlns:a16="http://schemas.microsoft.com/office/drawing/2014/main" id="{00000000-0008-0000-1A00-00000AA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238603" name="Check Box 11" hidden="1">
              <a:extLst>
                <a:ext uri="{63B3BB69-23CF-44E3-9099-C40C66FF867C}">
                  <a14:compatExt spid="_x0000_s238603"/>
                </a:ext>
                <a:ext uri="{FF2B5EF4-FFF2-40B4-BE49-F238E27FC236}">
                  <a16:creationId xmlns:a16="http://schemas.microsoft.com/office/drawing/2014/main" id="{00000000-0008-0000-1A00-00000BA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238604" name="Check Box 12" hidden="1">
              <a:extLst>
                <a:ext uri="{63B3BB69-23CF-44E3-9099-C40C66FF867C}">
                  <a14:compatExt spid="_x0000_s238604"/>
                </a:ext>
                <a:ext uri="{FF2B5EF4-FFF2-40B4-BE49-F238E27FC236}">
                  <a16:creationId xmlns:a16="http://schemas.microsoft.com/office/drawing/2014/main" id="{00000000-0008-0000-1A00-00000CA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239617" name="Check Box 1" hidden="1">
              <a:extLst>
                <a:ext uri="{63B3BB69-23CF-44E3-9099-C40C66FF867C}">
                  <a14:compatExt spid="_x0000_s239617"/>
                </a:ext>
                <a:ext uri="{FF2B5EF4-FFF2-40B4-BE49-F238E27FC236}">
                  <a16:creationId xmlns:a16="http://schemas.microsoft.com/office/drawing/2014/main" id="{00000000-0008-0000-1B00-000001A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239618" name="Check Box 2" hidden="1">
              <a:extLst>
                <a:ext uri="{63B3BB69-23CF-44E3-9099-C40C66FF867C}">
                  <a14:compatExt spid="_x0000_s239618"/>
                </a:ext>
                <a:ext uri="{FF2B5EF4-FFF2-40B4-BE49-F238E27FC236}">
                  <a16:creationId xmlns:a16="http://schemas.microsoft.com/office/drawing/2014/main" id="{00000000-0008-0000-1B00-000002A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239619" name="Check Box 3" hidden="1">
              <a:extLst>
                <a:ext uri="{63B3BB69-23CF-44E3-9099-C40C66FF867C}">
                  <a14:compatExt spid="_x0000_s239619"/>
                </a:ext>
                <a:ext uri="{FF2B5EF4-FFF2-40B4-BE49-F238E27FC236}">
                  <a16:creationId xmlns:a16="http://schemas.microsoft.com/office/drawing/2014/main" id="{00000000-0008-0000-1B00-000003A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239620" name="Check Box 4" hidden="1">
              <a:extLst>
                <a:ext uri="{63B3BB69-23CF-44E3-9099-C40C66FF867C}">
                  <a14:compatExt spid="_x0000_s239620"/>
                </a:ext>
                <a:ext uri="{FF2B5EF4-FFF2-40B4-BE49-F238E27FC236}">
                  <a16:creationId xmlns:a16="http://schemas.microsoft.com/office/drawing/2014/main" id="{00000000-0008-0000-1B00-000004A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239621" name="Check Box 5" hidden="1">
              <a:extLst>
                <a:ext uri="{63B3BB69-23CF-44E3-9099-C40C66FF867C}">
                  <a14:compatExt spid="_x0000_s239621"/>
                </a:ext>
                <a:ext uri="{FF2B5EF4-FFF2-40B4-BE49-F238E27FC236}">
                  <a16:creationId xmlns:a16="http://schemas.microsoft.com/office/drawing/2014/main" id="{00000000-0008-0000-1B00-000005A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239622" name="Check Box 6" hidden="1">
              <a:extLst>
                <a:ext uri="{63B3BB69-23CF-44E3-9099-C40C66FF867C}">
                  <a14:compatExt spid="_x0000_s239622"/>
                </a:ext>
                <a:ext uri="{FF2B5EF4-FFF2-40B4-BE49-F238E27FC236}">
                  <a16:creationId xmlns:a16="http://schemas.microsoft.com/office/drawing/2014/main" id="{00000000-0008-0000-1B00-000006A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239623" name="Check Box 7" hidden="1">
              <a:extLst>
                <a:ext uri="{63B3BB69-23CF-44E3-9099-C40C66FF867C}">
                  <a14:compatExt spid="_x0000_s239623"/>
                </a:ext>
                <a:ext uri="{FF2B5EF4-FFF2-40B4-BE49-F238E27FC236}">
                  <a16:creationId xmlns:a16="http://schemas.microsoft.com/office/drawing/2014/main" id="{00000000-0008-0000-1B00-000007A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239624" name="Check Box 8" hidden="1">
              <a:extLst>
                <a:ext uri="{63B3BB69-23CF-44E3-9099-C40C66FF867C}">
                  <a14:compatExt spid="_x0000_s239624"/>
                </a:ext>
                <a:ext uri="{FF2B5EF4-FFF2-40B4-BE49-F238E27FC236}">
                  <a16:creationId xmlns:a16="http://schemas.microsoft.com/office/drawing/2014/main" id="{00000000-0008-0000-1B00-000008A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239625" name="Check Box 9" hidden="1">
              <a:extLst>
                <a:ext uri="{63B3BB69-23CF-44E3-9099-C40C66FF867C}">
                  <a14:compatExt spid="_x0000_s239625"/>
                </a:ext>
                <a:ext uri="{FF2B5EF4-FFF2-40B4-BE49-F238E27FC236}">
                  <a16:creationId xmlns:a16="http://schemas.microsoft.com/office/drawing/2014/main" id="{00000000-0008-0000-1B00-000009A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239626" name="Check Box 10" hidden="1">
              <a:extLst>
                <a:ext uri="{63B3BB69-23CF-44E3-9099-C40C66FF867C}">
                  <a14:compatExt spid="_x0000_s239626"/>
                </a:ext>
                <a:ext uri="{FF2B5EF4-FFF2-40B4-BE49-F238E27FC236}">
                  <a16:creationId xmlns:a16="http://schemas.microsoft.com/office/drawing/2014/main" id="{00000000-0008-0000-1B00-00000AA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239627" name="Check Box 11" hidden="1">
              <a:extLst>
                <a:ext uri="{63B3BB69-23CF-44E3-9099-C40C66FF867C}">
                  <a14:compatExt spid="_x0000_s239627"/>
                </a:ext>
                <a:ext uri="{FF2B5EF4-FFF2-40B4-BE49-F238E27FC236}">
                  <a16:creationId xmlns:a16="http://schemas.microsoft.com/office/drawing/2014/main" id="{00000000-0008-0000-1B00-00000BA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239628" name="Check Box 12" hidden="1">
              <a:extLst>
                <a:ext uri="{63B3BB69-23CF-44E3-9099-C40C66FF867C}">
                  <a14:compatExt spid="_x0000_s239628"/>
                </a:ext>
                <a:ext uri="{FF2B5EF4-FFF2-40B4-BE49-F238E27FC236}">
                  <a16:creationId xmlns:a16="http://schemas.microsoft.com/office/drawing/2014/main" id="{00000000-0008-0000-1B00-00000CA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240641" name="Check Box 1" hidden="1">
              <a:extLst>
                <a:ext uri="{63B3BB69-23CF-44E3-9099-C40C66FF867C}">
                  <a14:compatExt spid="_x0000_s240641"/>
                </a:ext>
                <a:ext uri="{FF2B5EF4-FFF2-40B4-BE49-F238E27FC236}">
                  <a16:creationId xmlns:a16="http://schemas.microsoft.com/office/drawing/2014/main" id="{00000000-0008-0000-1C00-000001A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240642" name="Check Box 2" hidden="1">
              <a:extLst>
                <a:ext uri="{63B3BB69-23CF-44E3-9099-C40C66FF867C}">
                  <a14:compatExt spid="_x0000_s240642"/>
                </a:ext>
                <a:ext uri="{FF2B5EF4-FFF2-40B4-BE49-F238E27FC236}">
                  <a16:creationId xmlns:a16="http://schemas.microsoft.com/office/drawing/2014/main" id="{00000000-0008-0000-1C00-000002A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240643" name="Check Box 3" hidden="1">
              <a:extLst>
                <a:ext uri="{63B3BB69-23CF-44E3-9099-C40C66FF867C}">
                  <a14:compatExt spid="_x0000_s240643"/>
                </a:ext>
                <a:ext uri="{FF2B5EF4-FFF2-40B4-BE49-F238E27FC236}">
                  <a16:creationId xmlns:a16="http://schemas.microsoft.com/office/drawing/2014/main" id="{00000000-0008-0000-1C00-000003A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240644" name="Check Box 4" hidden="1">
              <a:extLst>
                <a:ext uri="{63B3BB69-23CF-44E3-9099-C40C66FF867C}">
                  <a14:compatExt spid="_x0000_s240644"/>
                </a:ext>
                <a:ext uri="{FF2B5EF4-FFF2-40B4-BE49-F238E27FC236}">
                  <a16:creationId xmlns:a16="http://schemas.microsoft.com/office/drawing/2014/main" id="{00000000-0008-0000-1C00-000004A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240645" name="Check Box 5" hidden="1">
              <a:extLst>
                <a:ext uri="{63B3BB69-23CF-44E3-9099-C40C66FF867C}">
                  <a14:compatExt spid="_x0000_s240645"/>
                </a:ext>
                <a:ext uri="{FF2B5EF4-FFF2-40B4-BE49-F238E27FC236}">
                  <a16:creationId xmlns:a16="http://schemas.microsoft.com/office/drawing/2014/main" id="{00000000-0008-0000-1C00-000005A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240646" name="Check Box 6" hidden="1">
              <a:extLst>
                <a:ext uri="{63B3BB69-23CF-44E3-9099-C40C66FF867C}">
                  <a14:compatExt spid="_x0000_s240646"/>
                </a:ext>
                <a:ext uri="{FF2B5EF4-FFF2-40B4-BE49-F238E27FC236}">
                  <a16:creationId xmlns:a16="http://schemas.microsoft.com/office/drawing/2014/main" id="{00000000-0008-0000-1C00-000006A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240647" name="Check Box 7" hidden="1">
              <a:extLst>
                <a:ext uri="{63B3BB69-23CF-44E3-9099-C40C66FF867C}">
                  <a14:compatExt spid="_x0000_s240647"/>
                </a:ext>
                <a:ext uri="{FF2B5EF4-FFF2-40B4-BE49-F238E27FC236}">
                  <a16:creationId xmlns:a16="http://schemas.microsoft.com/office/drawing/2014/main" id="{00000000-0008-0000-1C00-000007A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240648" name="Check Box 8" hidden="1">
              <a:extLst>
                <a:ext uri="{63B3BB69-23CF-44E3-9099-C40C66FF867C}">
                  <a14:compatExt spid="_x0000_s240648"/>
                </a:ext>
                <a:ext uri="{FF2B5EF4-FFF2-40B4-BE49-F238E27FC236}">
                  <a16:creationId xmlns:a16="http://schemas.microsoft.com/office/drawing/2014/main" id="{00000000-0008-0000-1C00-000008A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240649" name="Check Box 9" hidden="1">
              <a:extLst>
                <a:ext uri="{63B3BB69-23CF-44E3-9099-C40C66FF867C}">
                  <a14:compatExt spid="_x0000_s240649"/>
                </a:ext>
                <a:ext uri="{FF2B5EF4-FFF2-40B4-BE49-F238E27FC236}">
                  <a16:creationId xmlns:a16="http://schemas.microsoft.com/office/drawing/2014/main" id="{00000000-0008-0000-1C00-000009A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240650" name="Check Box 10" hidden="1">
              <a:extLst>
                <a:ext uri="{63B3BB69-23CF-44E3-9099-C40C66FF867C}">
                  <a14:compatExt spid="_x0000_s240650"/>
                </a:ext>
                <a:ext uri="{FF2B5EF4-FFF2-40B4-BE49-F238E27FC236}">
                  <a16:creationId xmlns:a16="http://schemas.microsoft.com/office/drawing/2014/main" id="{00000000-0008-0000-1C00-00000AA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240651" name="Check Box 11" hidden="1">
              <a:extLst>
                <a:ext uri="{63B3BB69-23CF-44E3-9099-C40C66FF867C}">
                  <a14:compatExt spid="_x0000_s240651"/>
                </a:ext>
                <a:ext uri="{FF2B5EF4-FFF2-40B4-BE49-F238E27FC236}">
                  <a16:creationId xmlns:a16="http://schemas.microsoft.com/office/drawing/2014/main" id="{00000000-0008-0000-1C00-00000BA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240652" name="Check Box 12" hidden="1">
              <a:extLst>
                <a:ext uri="{63B3BB69-23CF-44E3-9099-C40C66FF867C}">
                  <a14:compatExt spid="_x0000_s240652"/>
                </a:ext>
                <a:ext uri="{FF2B5EF4-FFF2-40B4-BE49-F238E27FC236}">
                  <a16:creationId xmlns:a16="http://schemas.microsoft.com/office/drawing/2014/main" id="{00000000-0008-0000-1C00-00000CA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241665" name="Check Box 1" hidden="1">
              <a:extLst>
                <a:ext uri="{63B3BB69-23CF-44E3-9099-C40C66FF867C}">
                  <a14:compatExt spid="_x0000_s241665"/>
                </a:ext>
                <a:ext uri="{FF2B5EF4-FFF2-40B4-BE49-F238E27FC236}">
                  <a16:creationId xmlns:a16="http://schemas.microsoft.com/office/drawing/2014/main" id="{00000000-0008-0000-1D00-000001B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241666" name="Check Box 2" hidden="1">
              <a:extLst>
                <a:ext uri="{63B3BB69-23CF-44E3-9099-C40C66FF867C}">
                  <a14:compatExt spid="_x0000_s241666"/>
                </a:ext>
                <a:ext uri="{FF2B5EF4-FFF2-40B4-BE49-F238E27FC236}">
                  <a16:creationId xmlns:a16="http://schemas.microsoft.com/office/drawing/2014/main" id="{00000000-0008-0000-1D00-000002B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241667" name="Check Box 3" hidden="1">
              <a:extLst>
                <a:ext uri="{63B3BB69-23CF-44E3-9099-C40C66FF867C}">
                  <a14:compatExt spid="_x0000_s241667"/>
                </a:ext>
                <a:ext uri="{FF2B5EF4-FFF2-40B4-BE49-F238E27FC236}">
                  <a16:creationId xmlns:a16="http://schemas.microsoft.com/office/drawing/2014/main" id="{00000000-0008-0000-1D00-000003B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241668" name="Check Box 4" hidden="1">
              <a:extLst>
                <a:ext uri="{63B3BB69-23CF-44E3-9099-C40C66FF867C}">
                  <a14:compatExt spid="_x0000_s241668"/>
                </a:ext>
                <a:ext uri="{FF2B5EF4-FFF2-40B4-BE49-F238E27FC236}">
                  <a16:creationId xmlns:a16="http://schemas.microsoft.com/office/drawing/2014/main" id="{00000000-0008-0000-1D00-000004B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241669" name="Check Box 5" hidden="1">
              <a:extLst>
                <a:ext uri="{63B3BB69-23CF-44E3-9099-C40C66FF867C}">
                  <a14:compatExt spid="_x0000_s241669"/>
                </a:ext>
                <a:ext uri="{FF2B5EF4-FFF2-40B4-BE49-F238E27FC236}">
                  <a16:creationId xmlns:a16="http://schemas.microsoft.com/office/drawing/2014/main" id="{00000000-0008-0000-1D00-000005B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241670" name="Check Box 6" hidden="1">
              <a:extLst>
                <a:ext uri="{63B3BB69-23CF-44E3-9099-C40C66FF867C}">
                  <a14:compatExt spid="_x0000_s241670"/>
                </a:ext>
                <a:ext uri="{FF2B5EF4-FFF2-40B4-BE49-F238E27FC236}">
                  <a16:creationId xmlns:a16="http://schemas.microsoft.com/office/drawing/2014/main" id="{00000000-0008-0000-1D00-000006B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241671" name="Check Box 7" hidden="1">
              <a:extLst>
                <a:ext uri="{63B3BB69-23CF-44E3-9099-C40C66FF867C}">
                  <a14:compatExt spid="_x0000_s241671"/>
                </a:ext>
                <a:ext uri="{FF2B5EF4-FFF2-40B4-BE49-F238E27FC236}">
                  <a16:creationId xmlns:a16="http://schemas.microsoft.com/office/drawing/2014/main" id="{00000000-0008-0000-1D00-000007B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241672" name="Check Box 8" hidden="1">
              <a:extLst>
                <a:ext uri="{63B3BB69-23CF-44E3-9099-C40C66FF867C}">
                  <a14:compatExt spid="_x0000_s241672"/>
                </a:ext>
                <a:ext uri="{FF2B5EF4-FFF2-40B4-BE49-F238E27FC236}">
                  <a16:creationId xmlns:a16="http://schemas.microsoft.com/office/drawing/2014/main" id="{00000000-0008-0000-1D00-000008B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241673" name="Check Box 9" hidden="1">
              <a:extLst>
                <a:ext uri="{63B3BB69-23CF-44E3-9099-C40C66FF867C}">
                  <a14:compatExt spid="_x0000_s241673"/>
                </a:ext>
                <a:ext uri="{FF2B5EF4-FFF2-40B4-BE49-F238E27FC236}">
                  <a16:creationId xmlns:a16="http://schemas.microsoft.com/office/drawing/2014/main" id="{00000000-0008-0000-1D00-000009B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241674" name="Check Box 10" hidden="1">
              <a:extLst>
                <a:ext uri="{63B3BB69-23CF-44E3-9099-C40C66FF867C}">
                  <a14:compatExt spid="_x0000_s241674"/>
                </a:ext>
                <a:ext uri="{FF2B5EF4-FFF2-40B4-BE49-F238E27FC236}">
                  <a16:creationId xmlns:a16="http://schemas.microsoft.com/office/drawing/2014/main" id="{00000000-0008-0000-1D00-00000AB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241675" name="Check Box 11" hidden="1">
              <a:extLst>
                <a:ext uri="{63B3BB69-23CF-44E3-9099-C40C66FF867C}">
                  <a14:compatExt spid="_x0000_s241675"/>
                </a:ext>
                <a:ext uri="{FF2B5EF4-FFF2-40B4-BE49-F238E27FC236}">
                  <a16:creationId xmlns:a16="http://schemas.microsoft.com/office/drawing/2014/main" id="{00000000-0008-0000-1D00-00000BB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241676" name="Check Box 12" hidden="1">
              <a:extLst>
                <a:ext uri="{63B3BB69-23CF-44E3-9099-C40C66FF867C}">
                  <a14:compatExt spid="_x0000_s241676"/>
                </a:ext>
                <a:ext uri="{FF2B5EF4-FFF2-40B4-BE49-F238E27FC236}">
                  <a16:creationId xmlns:a16="http://schemas.microsoft.com/office/drawing/2014/main" id="{00000000-0008-0000-1D00-00000CB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242689" name="Check Box 1" hidden="1">
              <a:extLst>
                <a:ext uri="{63B3BB69-23CF-44E3-9099-C40C66FF867C}">
                  <a14:compatExt spid="_x0000_s242689"/>
                </a:ext>
                <a:ext uri="{FF2B5EF4-FFF2-40B4-BE49-F238E27FC236}">
                  <a16:creationId xmlns:a16="http://schemas.microsoft.com/office/drawing/2014/main" id="{00000000-0008-0000-1E00-000001B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242690" name="Check Box 2" hidden="1">
              <a:extLst>
                <a:ext uri="{63B3BB69-23CF-44E3-9099-C40C66FF867C}">
                  <a14:compatExt spid="_x0000_s242690"/>
                </a:ext>
                <a:ext uri="{FF2B5EF4-FFF2-40B4-BE49-F238E27FC236}">
                  <a16:creationId xmlns:a16="http://schemas.microsoft.com/office/drawing/2014/main" id="{00000000-0008-0000-1E00-000002B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242691" name="Check Box 3" hidden="1">
              <a:extLst>
                <a:ext uri="{63B3BB69-23CF-44E3-9099-C40C66FF867C}">
                  <a14:compatExt spid="_x0000_s242691"/>
                </a:ext>
                <a:ext uri="{FF2B5EF4-FFF2-40B4-BE49-F238E27FC236}">
                  <a16:creationId xmlns:a16="http://schemas.microsoft.com/office/drawing/2014/main" id="{00000000-0008-0000-1E00-000003B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242692" name="Check Box 4" hidden="1">
              <a:extLst>
                <a:ext uri="{63B3BB69-23CF-44E3-9099-C40C66FF867C}">
                  <a14:compatExt spid="_x0000_s242692"/>
                </a:ext>
                <a:ext uri="{FF2B5EF4-FFF2-40B4-BE49-F238E27FC236}">
                  <a16:creationId xmlns:a16="http://schemas.microsoft.com/office/drawing/2014/main" id="{00000000-0008-0000-1E00-000004B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242693" name="Check Box 5" hidden="1">
              <a:extLst>
                <a:ext uri="{63B3BB69-23CF-44E3-9099-C40C66FF867C}">
                  <a14:compatExt spid="_x0000_s242693"/>
                </a:ext>
                <a:ext uri="{FF2B5EF4-FFF2-40B4-BE49-F238E27FC236}">
                  <a16:creationId xmlns:a16="http://schemas.microsoft.com/office/drawing/2014/main" id="{00000000-0008-0000-1E00-000005B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242694" name="Check Box 6" hidden="1">
              <a:extLst>
                <a:ext uri="{63B3BB69-23CF-44E3-9099-C40C66FF867C}">
                  <a14:compatExt spid="_x0000_s242694"/>
                </a:ext>
                <a:ext uri="{FF2B5EF4-FFF2-40B4-BE49-F238E27FC236}">
                  <a16:creationId xmlns:a16="http://schemas.microsoft.com/office/drawing/2014/main" id="{00000000-0008-0000-1E00-000006B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242695" name="Check Box 7" hidden="1">
              <a:extLst>
                <a:ext uri="{63B3BB69-23CF-44E3-9099-C40C66FF867C}">
                  <a14:compatExt spid="_x0000_s242695"/>
                </a:ext>
                <a:ext uri="{FF2B5EF4-FFF2-40B4-BE49-F238E27FC236}">
                  <a16:creationId xmlns:a16="http://schemas.microsoft.com/office/drawing/2014/main" id="{00000000-0008-0000-1E00-000007B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242696" name="Check Box 8" hidden="1">
              <a:extLst>
                <a:ext uri="{63B3BB69-23CF-44E3-9099-C40C66FF867C}">
                  <a14:compatExt spid="_x0000_s242696"/>
                </a:ext>
                <a:ext uri="{FF2B5EF4-FFF2-40B4-BE49-F238E27FC236}">
                  <a16:creationId xmlns:a16="http://schemas.microsoft.com/office/drawing/2014/main" id="{00000000-0008-0000-1E00-000008B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242697" name="Check Box 9" hidden="1">
              <a:extLst>
                <a:ext uri="{63B3BB69-23CF-44E3-9099-C40C66FF867C}">
                  <a14:compatExt spid="_x0000_s242697"/>
                </a:ext>
                <a:ext uri="{FF2B5EF4-FFF2-40B4-BE49-F238E27FC236}">
                  <a16:creationId xmlns:a16="http://schemas.microsoft.com/office/drawing/2014/main" id="{00000000-0008-0000-1E00-000009B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242698" name="Check Box 10" hidden="1">
              <a:extLst>
                <a:ext uri="{63B3BB69-23CF-44E3-9099-C40C66FF867C}">
                  <a14:compatExt spid="_x0000_s242698"/>
                </a:ext>
                <a:ext uri="{FF2B5EF4-FFF2-40B4-BE49-F238E27FC236}">
                  <a16:creationId xmlns:a16="http://schemas.microsoft.com/office/drawing/2014/main" id="{00000000-0008-0000-1E00-00000AB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242699" name="Check Box 11" hidden="1">
              <a:extLst>
                <a:ext uri="{63B3BB69-23CF-44E3-9099-C40C66FF867C}">
                  <a14:compatExt spid="_x0000_s242699"/>
                </a:ext>
                <a:ext uri="{FF2B5EF4-FFF2-40B4-BE49-F238E27FC236}">
                  <a16:creationId xmlns:a16="http://schemas.microsoft.com/office/drawing/2014/main" id="{00000000-0008-0000-1E00-00000BB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242700" name="Check Box 12" hidden="1">
              <a:extLst>
                <a:ext uri="{63B3BB69-23CF-44E3-9099-C40C66FF867C}">
                  <a14:compatExt spid="_x0000_s242700"/>
                </a:ext>
                <a:ext uri="{FF2B5EF4-FFF2-40B4-BE49-F238E27FC236}">
                  <a16:creationId xmlns:a16="http://schemas.microsoft.com/office/drawing/2014/main" id="{00000000-0008-0000-1E00-00000CB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17</xdr:row>
          <xdr:rowOff>0</xdr:rowOff>
        </xdr:from>
        <xdr:to>
          <xdr:col>4</xdr:col>
          <xdr:colOff>409575</xdr:colOff>
          <xdr:row>18</xdr:row>
          <xdr:rowOff>28575</xdr:rowOff>
        </xdr:to>
        <xdr:sp macro="" textlink="">
          <xdr:nvSpPr>
            <xdr:cNvPr id="19457" name="Check Box 1" hidden="1">
              <a:extLst>
                <a:ext uri="{63B3BB69-23CF-44E3-9099-C40C66FF867C}">
                  <a14:compatExt spid="_x0000_s19457"/>
                </a:ext>
                <a:ext uri="{FF2B5EF4-FFF2-40B4-BE49-F238E27FC236}">
                  <a16:creationId xmlns:a16="http://schemas.microsoft.com/office/drawing/2014/main" id="{00000000-0008-0000-0400-000001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18</xdr:row>
          <xdr:rowOff>0</xdr:rowOff>
        </xdr:from>
        <xdr:to>
          <xdr:col>4</xdr:col>
          <xdr:colOff>323850</xdr:colOff>
          <xdr:row>19</xdr:row>
          <xdr:rowOff>19050</xdr:rowOff>
        </xdr:to>
        <xdr:sp macro="" textlink="">
          <xdr:nvSpPr>
            <xdr:cNvPr id="19458" name="Check Box 2" hidden="1">
              <a:extLst>
                <a:ext uri="{63B3BB69-23CF-44E3-9099-C40C66FF867C}">
                  <a14:compatExt spid="_x0000_s19458"/>
                </a:ext>
                <a:ext uri="{FF2B5EF4-FFF2-40B4-BE49-F238E27FC236}">
                  <a16:creationId xmlns:a16="http://schemas.microsoft.com/office/drawing/2014/main" id="{00000000-0008-0000-0400-000002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243713" name="Check Box 1" hidden="1">
              <a:extLst>
                <a:ext uri="{63B3BB69-23CF-44E3-9099-C40C66FF867C}">
                  <a14:compatExt spid="_x0000_s243713"/>
                </a:ext>
                <a:ext uri="{FF2B5EF4-FFF2-40B4-BE49-F238E27FC236}">
                  <a16:creationId xmlns:a16="http://schemas.microsoft.com/office/drawing/2014/main" id="{00000000-0008-0000-1F00-000001B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243714" name="Check Box 2" hidden="1">
              <a:extLst>
                <a:ext uri="{63B3BB69-23CF-44E3-9099-C40C66FF867C}">
                  <a14:compatExt spid="_x0000_s243714"/>
                </a:ext>
                <a:ext uri="{FF2B5EF4-FFF2-40B4-BE49-F238E27FC236}">
                  <a16:creationId xmlns:a16="http://schemas.microsoft.com/office/drawing/2014/main" id="{00000000-0008-0000-1F00-000002B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243715" name="Check Box 3" hidden="1">
              <a:extLst>
                <a:ext uri="{63B3BB69-23CF-44E3-9099-C40C66FF867C}">
                  <a14:compatExt spid="_x0000_s243715"/>
                </a:ext>
                <a:ext uri="{FF2B5EF4-FFF2-40B4-BE49-F238E27FC236}">
                  <a16:creationId xmlns:a16="http://schemas.microsoft.com/office/drawing/2014/main" id="{00000000-0008-0000-1F00-000003B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243716" name="Check Box 4" hidden="1">
              <a:extLst>
                <a:ext uri="{63B3BB69-23CF-44E3-9099-C40C66FF867C}">
                  <a14:compatExt spid="_x0000_s243716"/>
                </a:ext>
                <a:ext uri="{FF2B5EF4-FFF2-40B4-BE49-F238E27FC236}">
                  <a16:creationId xmlns:a16="http://schemas.microsoft.com/office/drawing/2014/main" id="{00000000-0008-0000-1F00-000004B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243717" name="Check Box 5" hidden="1">
              <a:extLst>
                <a:ext uri="{63B3BB69-23CF-44E3-9099-C40C66FF867C}">
                  <a14:compatExt spid="_x0000_s243717"/>
                </a:ext>
                <a:ext uri="{FF2B5EF4-FFF2-40B4-BE49-F238E27FC236}">
                  <a16:creationId xmlns:a16="http://schemas.microsoft.com/office/drawing/2014/main" id="{00000000-0008-0000-1F00-000005B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243718" name="Check Box 6" hidden="1">
              <a:extLst>
                <a:ext uri="{63B3BB69-23CF-44E3-9099-C40C66FF867C}">
                  <a14:compatExt spid="_x0000_s243718"/>
                </a:ext>
                <a:ext uri="{FF2B5EF4-FFF2-40B4-BE49-F238E27FC236}">
                  <a16:creationId xmlns:a16="http://schemas.microsoft.com/office/drawing/2014/main" id="{00000000-0008-0000-1F00-000006B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243719" name="Check Box 7" hidden="1">
              <a:extLst>
                <a:ext uri="{63B3BB69-23CF-44E3-9099-C40C66FF867C}">
                  <a14:compatExt spid="_x0000_s243719"/>
                </a:ext>
                <a:ext uri="{FF2B5EF4-FFF2-40B4-BE49-F238E27FC236}">
                  <a16:creationId xmlns:a16="http://schemas.microsoft.com/office/drawing/2014/main" id="{00000000-0008-0000-1F00-000007B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243720" name="Check Box 8" hidden="1">
              <a:extLst>
                <a:ext uri="{63B3BB69-23CF-44E3-9099-C40C66FF867C}">
                  <a14:compatExt spid="_x0000_s243720"/>
                </a:ext>
                <a:ext uri="{FF2B5EF4-FFF2-40B4-BE49-F238E27FC236}">
                  <a16:creationId xmlns:a16="http://schemas.microsoft.com/office/drawing/2014/main" id="{00000000-0008-0000-1F00-000008B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243721" name="Check Box 9" hidden="1">
              <a:extLst>
                <a:ext uri="{63B3BB69-23CF-44E3-9099-C40C66FF867C}">
                  <a14:compatExt spid="_x0000_s243721"/>
                </a:ext>
                <a:ext uri="{FF2B5EF4-FFF2-40B4-BE49-F238E27FC236}">
                  <a16:creationId xmlns:a16="http://schemas.microsoft.com/office/drawing/2014/main" id="{00000000-0008-0000-1F00-000009B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243722" name="Check Box 10" hidden="1">
              <a:extLst>
                <a:ext uri="{63B3BB69-23CF-44E3-9099-C40C66FF867C}">
                  <a14:compatExt spid="_x0000_s243722"/>
                </a:ext>
                <a:ext uri="{FF2B5EF4-FFF2-40B4-BE49-F238E27FC236}">
                  <a16:creationId xmlns:a16="http://schemas.microsoft.com/office/drawing/2014/main" id="{00000000-0008-0000-1F00-00000AB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243723" name="Check Box 11" hidden="1">
              <a:extLst>
                <a:ext uri="{63B3BB69-23CF-44E3-9099-C40C66FF867C}">
                  <a14:compatExt spid="_x0000_s243723"/>
                </a:ext>
                <a:ext uri="{FF2B5EF4-FFF2-40B4-BE49-F238E27FC236}">
                  <a16:creationId xmlns:a16="http://schemas.microsoft.com/office/drawing/2014/main" id="{00000000-0008-0000-1F00-00000BB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243724" name="Check Box 12" hidden="1">
              <a:extLst>
                <a:ext uri="{63B3BB69-23CF-44E3-9099-C40C66FF867C}">
                  <a14:compatExt spid="_x0000_s243724"/>
                </a:ext>
                <a:ext uri="{FF2B5EF4-FFF2-40B4-BE49-F238E27FC236}">
                  <a16:creationId xmlns:a16="http://schemas.microsoft.com/office/drawing/2014/main" id="{00000000-0008-0000-1F00-00000CB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244737" name="Check Box 1" hidden="1">
              <a:extLst>
                <a:ext uri="{63B3BB69-23CF-44E3-9099-C40C66FF867C}">
                  <a14:compatExt spid="_x0000_s244737"/>
                </a:ext>
                <a:ext uri="{FF2B5EF4-FFF2-40B4-BE49-F238E27FC236}">
                  <a16:creationId xmlns:a16="http://schemas.microsoft.com/office/drawing/2014/main" id="{00000000-0008-0000-2000-000001B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244738" name="Check Box 2" hidden="1">
              <a:extLst>
                <a:ext uri="{63B3BB69-23CF-44E3-9099-C40C66FF867C}">
                  <a14:compatExt spid="_x0000_s244738"/>
                </a:ext>
                <a:ext uri="{FF2B5EF4-FFF2-40B4-BE49-F238E27FC236}">
                  <a16:creationId xmlns:a16="http://schemas.microsoft.com/office/drawing/2014/main" id="{00000000-0008-0000-2000-000002B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244739" name="Check Box 3" hidden="1">
              <a:extLst>
                <a:ext uri="{63B3BB69-23CF-44E3-9099-C40C66FF867C}">
                  <a14:compatExt spid="_x0000_s244739"/>
                </a:ext>
                <a:ext uri="{FF2B5EF4-FFF2-40B4-BE49-F238E27FC236}">
                  <a16:creationId xmlns:a16="http://schemas.microsoft.com/office/drawing/2014/main" id="{00000000-0008-0000-2000-000003B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244740" name="Check Box 4" hidden="1">
              <a:extLst>
                <a:ext uri="{63B3BB69-23CF-44E3-9099-C40C66FF867C}">
                  <a14:compatExt spid="_x0000_s244740"/>
                </a:ext>
                <a:ext uri="{FF2B5EF4-FFF2-40B4-BE49-F238E27FC236}">
                  <a16:creationId xmlns:a16="http://schemas.microsoft.com/office/drawing/2014/main" id="{00000000-0008-0000-2000-000004B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244741" name="Check Box 5" hidden="1">
              <a:extLst>
                <a:ext uri="{63B3BB69-23CF-44E3-9099-C40C66FF867C}">
                  <a14:compatExt spid="_x0000_s244741"/>
                </a:ext>
                <a:ext uri="{FF2B5EF4-FFF2-40B4-BE49-F238E27FC236}">
                  <a16:creationId xmlns:a16="http://schemas.microsoft.com/office/drawing/2014/main" id="{00000000-0008-0000-2000-000005B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244742" name="Check Box 6" hidden="1">
              <a:extLst>
                <a:ext uri="{63B3BB69-23CF-44E3-9099-C40C66FF867C}">
                  <a14:compatExt spid="_x0000_s244742"/>
                </a:ext>
                <a:ext uri="{FF2B5EF4-FFF2-40B4-BE49-F238E27FC236}">
                  <a16:creationId xmlns:a16="http://schemas.microsoft.com/office/drawing/2014/main" id="{00000000-0008-0000-2000-000006B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244743" name="Check Box 7" hidden="1">
              <a:extLst>
                <a:ext uri="{63B3BB69-23CF-44E3-9099-C40C66FF867C}">
                  <a14:compatExt spid="_x0000_s244743"/>
                </a:ext>
                <a:ext uri="{FF2B5EF4-FFF2-40B4-BE49-F238E27FC236}">
                  <a16:creationId xmlns:a16="http://schemas.microsoft.com/office/drawing/2014/main" id="{00000000-0008-0000-2000-000007B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244744" name="Check Box 8" hidden="1">
              <a:extLst>
                <a:ext uri="{63B3BB69-23CF-44E3-9099-C40C66FF867C}">
                  <a14:compatExt spid="_x0000_s244744"/>
                </a:ext>
                <a:ext uri="{FF2B5EF4-FFF2-40B4-BE49-F238E27FC236}">
                  <a16:creationId xmlns:a16="http://schemas.microsoft.com/office/drawing/2014/main" id="{00000000-0008-0000-2000-000008B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244745" name="Check Box 9" hidden="1">
              <a:extLst>
                <a:ext uri="{63B3BB69-23CF-44E3-9099-C40C66FF867C}">
                  <a14:compatExt spid="_x0000_s244745"/>
                </a:ext>
                <a:ext uri="{FF2B5EF4-FFF2-40B4-BE49-F238E27FC236}">
                  <a16:creationId xmlns:a16="http://schemas.microsoft.com/office/drawing/2014/main" id="{00000000-0008-0000-2000-000009B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244746" name="Check Box 10" hidden="1">
              <a:extLst>
                <a:ext uri="{63B3BB69-23CF-44E3-9099-C40C66FF867C}">
                  <a14:compatExt spid="_x0000_s244746"/>
                </a:ext>
                <a:ext uri="{FF2B5EF4-FFF2-40B4-BE49-F238E27FC236}">
                  <a16:creationId xmlns:a16="http://schemas.microsoft.com/office/drawing/2014/main" id="{00000000-0008-0000-2000-00000AB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244747" name="Check Box 11" hidden="1">
              <a:extLst>
                <a:ext uri="{63B3BB69-23CF-44E3-9099-C40C66FF867C}">
                  <a14:compatExt spid="_x0000_s244747"/>
                </a:ext>
                <a:ext uri="{FF2B5EF4-FFF2-40B4-BE49-F238E27FC236}">
                  <a16:creationId xmlns:a16="http://schemas.microsoft.com/office/drawing/2014/main" id="{00000000-0008-0000-2000-00000BB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244748" name="Check Box 12" hidden="1">
              <a:extLst>
                <a:ext uri="{63B3BB69-23CF-44E3-9099-C40C66FF867C}">
                  <a14:compatExt spid="_x0000_s244748"/>
                </a:ext>
                <a:ext uri="{FF2B5EF4-FFF2-40B4-BE49-F238E27FC236}">
                  <a16:creationId xmlns:a16="http://schemas.microsoft.com/office/drawing/2014/main" id="{00000000-0008-0000-2000-00000CB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245761" name="Check Box 1" hidden="1">
              <a:extLst>
                <a:ext uri="{63B3BB69-23CF-44E3-9099-C40C66FF867C}">
                  <a14:compatExt spid="_x0000_s245761"/>
                </a:ext>
                <a:ext uri="{FF2B5EF4-FFF2-40B4-BE49-F238E27FC236}">
                  <a16:creationId xmlns:a16="http://schemas.microsoft.com/office/drawing/2014/main" id="{00000000-0008-0000-2100-000001C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245762" name="Check Box 2" hidden="1">
              <a:extLst>
                <a:ext uri="{63B3BB69-23CF-44E3-9099-C40C66FF867C}">
                  <a14:compatExt spid="_x0000_s245762"/>
                </a:ext>
                <a:ext uri="{FF2B5EF4-FFF2-40B4-BE49-F238E27FC236}">
                  <a16:creationId xmlns:a16="http://schemas.microsoft.com/office/drawing/2014/main" id="{00000000-0008-0000-2100-000002C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245763" name="Check Box 3" hidden="1">
              <a:extLst>
                <a:ext uri="{63B3BB69-23CF-44E3-9099-C40C66FF867C}">
                  <a14:compatExt spid="_x0000_s245763"/>
                </a:ext>
                <a:ext uri="{FF2B5EF4-FFF2-40B4-BE49-F238E27FC236}">
                  <a16:creationId xmlns:a16="http://schemas.microsoft.com/office/drawing/2014/main" id="{00000000-0008-0000-2100-000003C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245764" name="Check Box 4" hidden="1">
              <a:extLst>
                <a:ext uri="{63B3BB69-23CF-44E3-9099-C40C66FF867C}">
                  <a14:compatExt spid="_x0000_s245764"/>
                </a:ext>
                <a:ext uri="{FF2B5EF4-FFF2-40B4-BE49-F238E27FC236}">
                  <a16:creationId xmlns:a16="http://schemas.microsoft.com/office/drawing/2014/main" id="{00000000-0008-0000-2100-000004C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245765" name="Check Box 5" hidden="1">
              <a:extLst>
                <a:ext uri="{63B3BB69-23CF-44E3-9099-C40C66FF867C}">
                  <a14:compatExt spid="_x0000_s245765"/>
                </a:ext>
                <a:ext uri="{FF2B5EF4-FFF2-40B4-BE49-F238E27FC236}">
                  <a16:creationId xmlns:a16="http://schemas.microsoft.com/office/drawing/2014/main" id="{00000000-0008-0000-2100-000005C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245766" name="Check Box 6" hidden="1">
              <a:extLst>
                <a:ext uri="{63B3BB69-23CF-44E3-9099-C40C66FF867C}">
                  <a14:compatExt spid="_x0000_s245766"/>
                </a:ext>
                <a:ext uri="{FF2B5EF4-FFF2-40B4-BE49-F238E27FC236}">
                  <a16:creationId xmlns:a16="http://schemas.microsoft.com/office/drawing/2014/main" id="{00000000-0008-0000-2100-000006C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245767" name="Check Box 7" hidden="1">
              <a:extLst>
                <a:ext uri="{63B3BB69-23CF-44E3-9099-C40C66FF867C}">
                  <a14:compatExt spid="_x0000_s245767"/>
                </a:ext>
                <a:ext uri="{FF2B5EF4-FFF2-40B4-BE49-F238E27FC236}">
                  <a16:creationId xmlns:a16="http://schemas.microsoft.com/office/drawing/2014/main" id="{00000000-0008-0000-2100-000007C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245768" name="Check Box 8" hidden="1">
              <a:extLst>
                <a:ext uri="{63B3BB69-23CF-44E3-9099-C40C66FF867C}">
                  <a14:compatExt spid="_x0000_s245768"/>
                </a:ext>
                <a:ext uri="{FF2B5EF4-FFF2-40B4-BE49-F238E27FC236}">
                  <a16:creationId xmlns:a16="http://schemas.microsoft.com/office/drawing/2014/main" id="{00000000-0008-0000-2100-000008C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245769" name="Check Box 9" hidden="1">
              <a:extLst>
                <a:ext uri="{63B3BB69-23CF-44E3-9099-C40C66FF867C}">
                  <a14:compatExt spid="_x0000_s245769"/>
                </a:ext>
                <a:ext uri="{FF2B5EF4-FFF2-40B4-BE49-F238E27FC236}">
                  <a16:creationId xmlns:a16="http://schemas.microsoft.com/office/drawing/2014/main" id="{00000000-0008-0000-2100-000009C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245770" name="Check Box 10" hidden="1">
              <a:extLst>
                <a:ext uri="{63B3BB69-23CF-44E3-9099-C40C66FF867C}">
                  <a14:compatExt spid="_x0000_s245770"/>
                </a:ext>
                <a:ext uri="{FF2B5EF4-FFF2-40B4-BE49-F238E27FC236}">
                  <a16:creationId xmlns:a16="http://schemas.microsoft.com/office/drawing/2014/main" id="{00000000-0008-0000-2100-00000AC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245771" name="Check Box 11" hidden="1">
              <a:extLst>
                <a:ext uri="{63B3BB69-23CF-44E3-9099-C40C66FF867C}">
                  <a14:compatExt spid="_x0000_s245771"/>
                </a:ext>
                <a:ext uri="{FF2B5EF4-FFF2-40B4-BE49-F238E27FC236}">
                  <a16:creationId xmlns:a16="http://schemas.microsoft.com/office/drawing/2014/main" id="{00000000-0008-0000-2100-00000BC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245772" name="Check Box 12" hidden="1">
              <a:extLst>
                <a:ext uri="{63B3BB69-23CF-44E3-9099-C40C66FF867C}">
                  <a14:compatExt spid="_x0000_s245772"/>
                </a:ext>
                <a:ext uri="{FF2B5EF4-FFF2-40B4-BE49-F238E27FC236}">
                  <a16:creationId xmlns:a16="http://schemas.microsoft.com/office/drawing/2014/main" id="{00000000-0008-0000-2100-00000CC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246785" name="Check Box 1" hidden="1">
              <a:extLst>
                <a:ext uri="{63B3BB69-23CF-44E3-9099-C40C66FF867C}">
                  <a14:compatExt spid="_x0000_s246785"/>
                </a:ext>
                <a:ext uri="{FF2B5EF4-FFF2-40B4-BE49-F238E27FC236}">
                  <a16:creationId xmlns:a16="http://schemas.microsoft.com/office/drawing/2014/main" id="{00000000-0008-0000-2200-000001C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246786" name="Check Box 2" hidden="1">
              <a:extLst>
                <a:ext uri="{63B3BB69-23CF-44E3-9099-C40C66FF867C}">
                  <a14:compatExt spid="_x0000_s246786"/>
                </a:ext>
                <a:ext uri="{FF2B5EF4-FFF2-40B4-BE49-F238E27FC236}">
                  <a16:creationId xmlns:a16="http://schemas.microsoft.com/office/drawing/2014/main" id="{00000000-0008-0000-2200-000002C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246787" name="Check Box 3" hidden="1">
              <a:extLst>
                <a:ext uri="{63B3BB69-23CF-44E3-9099-C40C66FF867C}">
                  <a14:compatExt spid="_x0000_s246787"/>
                </a:ext>
                <a:ext uri="{FF2B5EF4-FFF2-40B4-BE49-F238E27FC236}">
                  <a16:creationId xmlns:a16="http://schemas.microsoft.com/office/drawing/2014/main" id="{00000000-0008-0000-2200-000003C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246788" name="Check Box 4" hidden="1">
              <a:extLst>
                <a:ext uri="{63B3BB69-23CF-44E3-9099-C40C66FF867C}">
                  <a14:compatExt spid="_x0000_s246788"/>
                </a:ext>
                <a:ext uri="{FF2B5EF4-FFF2-40B4-BE49-F238E27FC236}">
                  <a16:creationId xmlns:a16="http://schemas.microsoft.com/office/drawing/2014/main" id="{00000000-0008-0000-2200-000004C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246789" name="Check Box 5" hidden="1">
              <a:extLst>
                <a:ext uri="{63B3BB69-23CF-44E3-9099-C40C66FF867C}">
                  <a14:compatExt spid="_x0000_s246789"/>
                </a:ext>
                <a:ext uri="{FF2B5EF4-FFF2-40B4-BE49-F238E27FC236}">
                  <a16:creationId xmlns:a16="http://schemas.microsoft.com/office/drawing/2014/main" id="{00000000-0008-0000-2200-000005C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246790" name="Check Box 6" hidden="1">
              <a:extLst>
                <a:ext uri="{63B3BB69-23CF-44E3-9099-C40C66FF867C}">
                  <a14:compatExt spid="_x0000_s246790"/>
                </a:ext>
                <a:ext uri="{FF2B5EF4-FFF2-40B4-BE49-F238E27FC236}">
                  <a16:creationId xmlns:a16="http://schemas.microsoft.com/office/drawing/2014/main" id="{00000000-0008-0000-2200-000006C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246791" name="Check Box 7" hidden="1">
              <a:extLst>
                <a:ext uri="{63B3BB69-23CF-44E3-9099-C40C66FF867C}">
                  <a14:compatExt spid="_x0000_s246791"/>
                </a:ext>
                <a:ext uri="{FF2B5EF4-FFF2-40B4-BE49-F238E27FC236}">
                  <a16:creationId xmlns:a16="http://schemas.microsoft.com/office/drawing/2014/main" id="{00000000-0008-0000-2200-000007C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246792" name="Check Box 8" hidden="1">
              <a:extLst>
                <a:ext uri="{63B3BB69-23CF-44E3-9099-C40C66FF867C}">
                  <a14:compatExt spid="_x0000_s246792"/>
                </a:ext>
                <a:ext uri="{FF2B5EF4-FFF2-40B4-BE49-F238E27FC236}">
                  <a16:creationId xmlns:a16="http://schemas.microsoft.com/office/drawing/2014/main" id="{00000000-0008-0000-2200-000008C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246793" name="Check Box 9" hidden="1">
              <a:extLst>
                <a:ext uri="{63B3BB69-23CF-44E3-9099-C40C66FF867C}">
                  <a14:compatExt spid="_x0000_s246793"/>
                </a:ext>
                <a:ext uri="{FF2B5EF4-FFF2-40B4-BE49-F238E27FC236}">
                  <a16:creationId xmlns:a16="http://schemas.microsoft.com/office/drawing/2014/main" id="{00000000-0008-0000-2200-000009C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246794" name="Check Box 10" hidden="1">
              <a:extLst>
                <a:ext uri="{63B3BB69-23CF-44E3-9099-C40C66FF867C}">
                  <a14:compatExt spid="_x0000_s246794"/>
                </a:ext>
                <a:ext uri="{FF2B5EF4-FFF2-40B4-BE49-F238E27FC236}">
                  <a16:creationId xmlns:a16="http://schemas.microsoft.com/office/drawing/2014/main" id="{00000000-0008-0000-2200-00000AC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246795" name="Check Box 11" hidden="1">
              <a:extLst>
                <a:ext uri="{63B3BB69-23CF-44E3-9099-C40C66FF867C}">
                  <a14:compatExt spid="_x0000_s246795"/>
                </a:ext>
                <a:ext uri="{FF2B5EF4-FFF2-40B4-BE49-F238E27FC236}">
                  <a16:creationId xmlns:a16="http://schemas.microsoft.com/office/drawing/2014/main" id="{00000000-0008-0000-2200-00000BC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246796" name="Check Box 12" hidden="1">
              <a:extLst>
                <a:ext uri="{63B3BB69-23CF-44E3-9099-C40C66FF867C}">
                  <a14:compatExt spid="_x0000_s246796"/>
                </a:ext>
                <a:ext uri="{FF2B5EF4-FFF2-40B4-BE49-F238E27FC236}">
                  <a16:creationId xmlns:a16="http://schemas.microsoft.com/office/drawing/2014/main" id="{00000000-0008-0000-2200-00000CC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247809" name="Check Box 1" hidden="1">
              <a:extLst>
                <a:ext uri="{63B3BB69-23CF-44E3-9099-C40C66FF867C}">
                  <a14:compatExt spid="_x0000_s247809"/>
                </a:ext>
                <a:ext uri="{FF2B5EF4-FFF2-40B4-BE49-F238E27FC236}">
                  <a16:creationId xmlns:a16="http://schemas.microsoft.com/office/drawing/2014/main" id="{00000000-0008-0000-2300-000001C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247810" name="Check Box 2" hidden="1">
              <a:extLst>
                <a:ext uri="{63B3BB69-23CF-44E3-9099-C40C66FF867C}">
                  <a14:compatExt spid="_x0000_s247810"/>
                </a:ext>
                <a:ext uri="{FF2B5EF4-FFF2-40B4-BE49-F238E27FC236}">
                  <a16:creationId xmlns:a16="http://schemas.microsoft.com/office/drawing/2014/main" id="{00000000-0008-0000-2300-000002C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247811" name="Check Box 3" hidden="1">
              <a:extLst>
                <a:ext uri="{63B3BB69-23CF-44E3-9099-C40C66FF867C}">
                  <a14:compatExt spid="_x0000_s247811"/>
                </a:ext>
                <a:ext uri="{FF2B5EF4-FFF2-40B4-BE49-F238E27FC236}">
                  <a16:creationId xmlns:a16="http://schemas.microsoft.com/office/drawing/2014/main" id="{00000000-0008-0000-2300-000003C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247812" name="Check Box 4" hidden="1">
              <a:extLst>
                <a:ext uri="{63B3BB69-23CF-44E3-9099-C40C66FF867C}">
                  <a14:compatExt spid="_x0000_s247812"/>
                </a:ext>
                <a:ext uri="{FF2B5EF4-FFF2-40B4-BE49-F238E27FC236}">
                  <a16:creationId xmlns:a16="http://schemas.microsoft.com/office/drawing/2014/main" id="{00000000-0008-0000-2300-000004C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247813" name="Check Box 5" hidden="1">
              <a:extLst>
                <a:ext uri="{63B3BB69-23CF-44E3-9099-C40C66FF867C}">
                  <a14:compatExt spid="_x0000_s247813"/>
                </a:ext>
                <a:ext uri="{FF2B5EF4-FFF2-40B4-BE49-F238E27FC236}">
                  <a16:creationId xmlns:a16="http://schemas.microsoft.com/office/drawing/2014/main" id="{00000000-0008-0000-2300-000005C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247814" name="Check Box 6" hidden="1">
              <a:extLst>
                <a:ext uri="{63B3BB69-23CF-44E3-9099-C40C66FF867C}">
                  <a14:compatExt spid="_x0000_s247814"/>
                </a:ext>
                <a:ext uri="{FF2B5EF4-FFF2-40B4-BE49-F238E27FC236}">
                  <a16:creationId xmlns:a16="http://schemas.microsoft.com/office/drawing/2014/main" id="{00000000-0008-0000-2300-000006C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247815" name="Check Box 7" hidden="1">
              <a:extLst>
                <a:ext uri="{63B3BB69-23CF-44E3-9099-C40C66FF867C}">
                  <a14:compatExt spid="_x0000_s247815"/>
                </a:ext>
                <a:ext uri="{FF2B5EF4-FFF2-40B4-BE49-F238E27FC236}">
                  <a16:creationId xmlns:a16="http://schemas.microsoft.com/office/drawing/2014/main" id="{00000000-0008-0000-2300-000007C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247816" name="Check Box 8" hidden="1">
              <a:extLst>
                <a:ext uri="{63B3BB69-23CF-44E3-9099-C40C66FF867C}">
                  <a14:compatExt spid="_x0000_s247816"/>
                </a:ext>
                <a:ext uri="{FF2B5EF4-FFF2-40B4-BE49-F238E27FC236}">
                  <a16:creationId xmlns:a16="http://schemas.microsoft.com/office/drawing/2014/main" id="{00000000-0008-0000-2300-000008C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247817" name="Check Box 9" hidden="1">
              <a:extLst>
                <a:ext uri="{63B3BB69-23CF-44E3-9099-C40C66FF867C}">
                  <a14:compatExt spid="_x0000_s247817"/>
                </a:ext>
                <a:ext uri="{FF2B5EF4-FFF2-40B4-BE49-F238E27FC236}">
                  <a16:creationId xmlns:a16="http://schemas.microsoft.com/office/drawing/2014/main" id="{00000000-0008-0000-2300-000009C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247818" name="Check Box 10" hidden="1">
              <a:extLst>
                <a:ext uri="{63B3BB69-23CF-44E3-9099-C40C66FF867C}">
                  <a14:compatExt spid="_x0000_s247818"/>
                </a:ext>
                <a:ext uri="{FF2B5EF4-FFF2-40B4-BE49-F238E27FC236}">
                  <a16:creationId xmlns:a16="http://schemas.microsoft.com/office/drawing/2014/main" id="{00000000-0008-0000-2300-00000AC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247819" name="Check Box 11" hidden="1">
              <a:extLst>
                <a:ext uri="{63B3BB69-23CF-44E3-9099-C40C66FF867C}">
                  <a14:compatExt spid="_x0000_s247819"/>
                </a:ext>
                <a:ext uri="{FF2B5EF4-FFF2-40B4-BE49-F238E27FC236}">
                  <a16:creationId xmlns:a16="http://schemas.microsoft.com/office/drawing/2014/main" id="{00000000-0008-0000-2300-00000BC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247820" name="Check Box 12" hidden="1">
              <a:extLst>
                <a:ext uri="{63B3BB69-23CF-44E3-9099-C40C66FF867C}">
                  <a14:compatExt spid="_x0000_s247820"/>
                </a:ext>
                <a:ext uri="{FF2B5EF4-FFF2-40B4-BE49-F238E27FC236}">
                  <a16:creationId xmlns:a16="http://schemas.microsoft.com/office/drawing/2014/main" id="{00000000-0008-0000-2300-00000CC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248833" name="Check Box 1" hidden="1">
              <a:extLst>
                <a:ext uri="{63B3BB69-23CF-44E3-9099-C40C66FF867C}">
                  <a14:compatExt spid="_x0000_s248833"/>
                </a:ext>
                <a:ext uri="{FF2B5EF4-FFF2-40B4-BE49-F238E27FC236}">
                  <a16:creationId xmlns:a16="http://schemas.microsoft.com/office/drawing/2014/main" id="{00000000-0008-0000-2400-000001C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248834" name="Check Box 2" hidden="1">
              <a:extLst>
                <a:ext uri="{63B3BB69-23CF-44E3-9099-C40C66FF867C}">
                  <a14:compatExt spid="_x0000_s248834"/>
                </a:ext>
                <a:ext uri="{FF2B5EF4-FFF2-40B4-BE49-F238E27FC236}">
                  <a16:creationId xmlns:a16="http://schemas.microsoft.com/office/drawing/2014/main" id="{00000000-0008-0000-2400-000002C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248835" name="Check Box 3" hidden="1">
              <a:extLst>
                <a:ext uri="{63B3BB69-23CF-44E3-9099-C40C66FF867C}">
                  <a14:compatExt spid="_x0000_s248835"/>
                </a:ext>
                <a:ext uri="{FF2B5EF4-FFF2-40B4-BE49-F238E27FC236}">
                  <a16:creationId xmlns:a16="http://schemas.microsoft.com/office/drawing/2014/main" id="{00000000-0008-0000-2400-000003C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248836" name="Check Box 4" hidden="1">
              <a:extLst>
                <a:ext uri="{63B3BB69-23CF-44E3-9099-C40C66FF867C}">
                  <a14:compatExt spid="_x0000_s248836"/>
                </a:ext>
                <a:ext uri="{FF2B5EF4-FFF2-40B4-BE49-F238E27FC236}">
                  <a16:creationId xmlns:a16="http://schemas.microsoft.com/office/drawing/2014/main" id="{00000000-0008-0000-2400-000004C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248837" name="Check Box 5" hidden="1">
              <a:extLst>
                <a:ext uri="{63B3BB69-23CF-44E3-9099-C40C66FF867C}">
                  <a14:compatExt spid="_x0000_s248837"/>
                </a:ext>
                <a:ext uri="{FF2B5EF4-FFF2-40B4-BE49-F238E27FC236}">
                  <a16:creationId xmlns:a16="http://schemas.microsoft.com/office/drawing/2014/main" id="{00000000-0008-0000-2400-000005C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248838" name="Check Box 6" hidden="1">
              <a:extLst>
                <a:ext uri="{63B3BB69-23CF-44E3-9099-C40C66FF867C}">
                  <a14:compatExt spid="_x0000_s248838"/>
                </a:ext>
                <a:ext uri="{FF2B5EF4-FFF2-40B4-BE49-F238E27FC236}">
                  <a16:creationId xmlns:a16="http://schemas.microsoft.com/office/drawing/2014/main" id="{00000000-0008-0000-2400-000006C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248839" name="Check Box 7" hidden="1">
              <a:extLst>
                <a:ext uri="{63B3BB69-23CF-44E3-9099-C40C66FF867C}">
                  <a14:compatExt spid="_x0000_s248839"/>
                </a:ext>
                <a:ext uri="{FF2B5EF4-FFF2-40B4-BE49-F238E27FC236}">
                  <a16:creationId xmlns:a16="http://schemas.microsoft.com/office/drawing/2014/main" id="{00000000-0008-0000-2400-000007C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248840" name="Check Box 8" hidden="1">
              <a:extLst>
                <a:ext uri="{63B3BB69-23CF-44E3-9099-C40C66FF867C}">
                  <a14:compatExt spid="_x0000_s248840"/>
                </a:ext>
                <a:ext uri="{FF2B5EF4-FFF2-40B4-BE49-F238E27FC236}">
                  <a16:creationId xmlns:a16="http://schemas.microsoft.com/office/drawing/2014/main" id="{00000000-0008-0000-2400-000008C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248841" name="Check Box 9" hidden="1">
              <a:extLst>
                <a:ext uri="{63B3BB69-23CF-44E3-9099-C40C66FF867C}">
                  <a14:compatExt spid="_x0000_s248841"/>
                </a:ext>
                <a:ext uri="{FF2B5EF4-FFF2-40B4-BE49-F238E27FC236}">
                  <a16:creationId xmlns:a16="http://schemas.microsoft.com/office/drawing/2014/main" id="{00000000-0008-0000-2400-000009C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248842" name="Check Box 10" hidden="1">
              <a:extLst>
                <a:ext uri="{63B3BB69-23CF-44E3-9099-C40C66FF867C}">
                  <a14:compatExt spid="_x0000_s248842"/>
                </a:ext>
                <a:ext uri="{FF2B5EF4-FFF2-40B4-BE49-F238E27FC236}">
                  <a16:creationId xmlns:a16="http://schemas.microsoft.com/office/drawing/2014/main" id="{00000000-0008-0000-2400-00000AC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248843" name="Check Box 11" hidden="1">
              <a:extLst>
                <a:ext uri="{63B3BB69-23CF-44E3-9099-C40C66FF867C}">
                  <a14:compatExt spid="_x0000_s248843"/>
                </a:ext>
                <a:ext uri="{FF2B5EF4-FFF2-40B4-BE49-F238E27FC236}">
                  <a16:creationId xmlns:a16="http://schemas.microsoft.com/office/drawing/2014/main" id="{00000000-0008-0000-2400-00000BC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248844" name="Check Box 12" hidden="1">
              <a:extLst>
                <a:ext uri="{63B3BB69-23CF-44E3-9099-C40C66FF867C}">
                  <a14:compatExt spid="_x0000_s248844"/>
                </a:ext>
                <a:ext uri="{FF2B5EF4-FFF2-40B4-BE49-F238E27FC236}">
                  <a16:creationId xmlns:a16="http://schemas.microsoft.com/office/drawing/2014/main" id="{00000000-0008-0000-2400-00000CCC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249857" name="Check Box 1" hidden="1">
              <a:extLst>
                <a:ext uri="{63B3BB69-23CF-44E3-9099-C40C66FF867C}">
                  <a14:compatExt spid="_x0000_s249857"/>
                </a:ext>
                <a:ext uri="{FF2B5EF4-FFF2-40B4-BE49-F238E27FC236}">
                  <a16:creationId xmlns:a16="http://schemas.microsoft.com/office/drawing/2014/main" id="{00000000-0008-0000-2500-000001D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249858" name="Check Box 2" hidden="1">
              <a:extLst>
                <a:ext uri="{63B3BB69-23CF-44E3-9099-C40C66FF867C}">
                  <a14:compatExt spid="_x0000_s249858"/>
                </a:ext>
                <a:ext uri="{FF2B5EF4-FFF2-40B4-BE49-F238E27FC236}">
                  <a16:creationId xmlns:a16="http://schemas.microsoft.com/office/drawing/2014/main" id="{00000000-0008-0000-2500-000002D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249859" name="Check Box 3" hidden="1">
              <a:extLst>
                <a:ext uri="{63B3BB69-23CF-44E3-9099-C40C66FF867C}">
                  <a14:compatExt spid="_x0000_s249859"/>
                </a:ext>
                <a:ext uri="{FF2B5EF4-FFF2-40B4-BE49-F238E27FC236}">
                  <a16:creationId xmlns:a16="http://schemas.microsoft.com/office/drawing/2014/main" id="{00000000-0008-0000-2500-000003D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249860" name="Check Box 4" hidden="1">
              <a:extLst>
                <a:ext uri="{63B3BB69-23CF-44E3-9099-C40C66FF867C}">
                  <a14:compatExt spid="_x0000_s249860"/>
                </a:ext>
                <a:ext uri="{FF2B5EF4-FFF2-40B4-BE49-F238E27FC236}">
                  <a16:creationId xmlns:a16="http://schemas.microsoft.com/office/drawing/2014/main" id="{00000000-0008-0000-2500-000004D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249861" name="Check Box 5" hidden="1">
              <a:extLst>
                <a:ext uri="{63B3BB69-23CF-44E3-9099-C40C66FF867C}">
                  <a14:compatExt spid="_x0000_s249861"/>
                </a:ext>
                <a:ext uri="{FF2B5EF4-FFF2-40B4-BE49-F238E27FC236}">
                  <a16:creationId xmlns:a16="http://schemas.microsoft.com/office/drawing/2014/main" id="{00000000-0008-0000-2500-000005D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249862" name="Check Box 6" hidden="1">
              <a:extLst>
                <a:ext uri="{63B3BB69-23CF-44E3-9099-C40C66FF867C}">
                  <a14:compatExt spid="_x0000_s249862"/>
                </a:ext>
                <a:ext uri="{FF2B5EF4-FFF2-40B4-BE49-F238E27FC236}">
                  <a16:creationId xmlns:a16="http://schemas.microsoft.com/office/drawing/2014/main" id="{00000000-0008-0000-2500-000006D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249863" name="Check Box 7" hidden="1">
              <a:extLst>
                <a:ext uri="{63B3BB69-23CF-44E3-9099-C40C66FF867C}">
                  <a14:compatExt spid="_x0000_s249863"/>
                </a:ext>
                <a:ext uri="{FF2B5EF4-FFF2-40B4-BE49-F238E27FC236}">
                  <a16:creationId xmlns:a16="http://schemas.microsoft.com/office/drawing/2014/main" id="{00000000-0008-0000-2500-000007D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249864" name="Check Box 8" hidden="1">
              <a:extLst>
                <a:ext uri="{63B3BB69-23CF-44E3-9099-C40C66FF867C}">
                  <a14:compatExt spid="_x0000_s249864"/>
                </a:ext>
                <a:ext uri="{FF2B5EF4-FFF2-40B4-BE49-F238E27FC236}">
                  <a16:creationId xmlns:a16="http://schemas.microsoft.com/office/drawing/2014/main" id="{00000000-0008-0000-2500-000008D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249865" name="Check Box 9" hidden="1">
              <a:extLst>
                <a:ext uri="{63B3BB69-23CF-44E3-9099-C40C66FF867C}">
                  <a14:compatExt spid="_x0000_s249865"/>
                </a:ext>
                <a:ext uri="{FF2B5EF4-FFF2-40B4-BE49-F238E27FC236}">
                  <a16:creationId xmlns:a16="http://schemas.microsoft.com/office/drawing/2014/main" id="{00000000-0008-0000-2500-000009D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249866" name="Check Box 10" hidden="1">
              <a:extLst>
                <a:ext uri="{63B3BB69-23CF-44E3-9099-C40C66FF867C}">
                  <a14:compatExt spid="_x0000_s249866"/>
                </a:ext>
                <a:ext uri="{FF2B5EF4-FFF2-40B4-BE49-F238E27FC236}">
                  <a16:creationId xmlns:a16="http://schemas.microsoft.com/office/drawing/2014/main" id="{00000000-0008-0000-2500-00000AD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249867" name="Check Box 11" hidden="1">
              <a:extLst>
                <a:ext uri="{63B3BB69-23CF-44E3-9099-C40C66FF867C}">
                  <a14:compatExt spid="_x0000_s249867"/>
                </a:ext>
                <a:ext uri="{FF2B5EF4-FFF2-40B4-BE49-F238E27FC236}">
                  <a16:creationId xmlns:a16="http://schemas.microsoft.com/office/drawing/2014/main" id="{00000000-0008-0000-2500-00000BD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249868" name="Check Box 12" hidden="1">
              <a:extLst>
                <a:ext uri="{63B3BB69-23CF-44E3-9099-C40C66FF867C}">
                  <a14:compatExt spid="_x0000_s249868"/>
                </a:ext>
                <a:ext uri="{FF2B5EF4-FFF2-40B4-BE49-F238E27FC236}">
                  <a16:creationId xmlns:a16="http://schemas.microsoft.com/office/drawing/2014/main" id="{00000000-0008-0000-2500-00000CD0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250881" name="Check Box 1" hidden="1">
              <a:extLst>
                <a:ext uri="{63B3BB69-23CF-44E3-9099-C40C66FF867C}">
                  <a14:compatExt spid="_x0000_s250881"/>
                </a:ext>
                <a:ext uri="{FF2B5EF4-FFF2-40B4-BE49-F238E27FC236}">
                  <a16:creationId xmlns:a16="http://schemas.microsoft.com/office/drawing/2014/main" id="{00000000-0008-0000-2600-000001D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250882" name="Check Box 2" hidden="1">
              <a:extLst>
                <a:ext uri="{63B3BB69-23CF-44E3-9099-C40C66FF867C}">
                  <a14:compatExt spid="_x0000_s250882"/>
                </a:ext>
                <a:ext uri="{FF2B5EF4-FFF2-40B4-BE49-F238E27FC236}">
                  <a16:creationId xmlns:a16="http://schemas.microsoft.com/office/drawing/2014/main" id="{00000000-0008-0000-2600-000002D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250883" name="Check Box 3" hidden="1">
              <a:extLst>
                <a:ext uri="{63B3BB69-23CF-44E3-9099-C40C66FF867C}">
                  <a14:compatExt spid="_x0000_s250883"/>
                </a:ext>
                <a:ext uri="{FF2B5EF4-FFF2-40B4-BE49-F238E27FC236}">
                  <a16:creationId xmlns:a16="http://schemas.microsoft.com/office/drawing/2014/main" id="{00000000-0008-0000-2600-000003D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250884" name="Check Box 4" hidden="1">
              <a:extLst>
                <a:ext uri="{63B3BB69-23CF-44E3-9099-C40C66FF867C}">
                  <a14:compatExt spid="_x0000_s250884"/>
                </a:ext>
                <a:ext uri="{FF2B5EF4-FFF2-40B4-BE49-F238E27FC236}">
                  <a16:creationId xmlns:a16="http://schemas.microsoft.com/office/drawing/2014/main" id="{00000000-0008-0000-2600-000004D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250885" name="Check Box 5" hidden="1">
              <a:extLst>
                <a:ext uri="{63B3BB69-23CF-44E3-9099-C40C66FF867C}">
                  <a14:compatExt spid="_x0000_s250885"/>
                </a:ext>
                <a:ext uri="{FF2B5EF4-FFF2-40B4-BE49-F238E27FC236}">
                  <a16:creationId xmlns:a16="http://schemas.microsoft.com/office/drawing/2014/main" id="{00000000-0008-0000-2600-000005D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250886" name="Check Box 6" hidden="1">
              <a:extLst>
                <a:ext uri="{63B3BB69-23CF-44E3-9099-C40C66FF867C}">
                  <a14:compatExt spid="_x0000_s250886"/>
                </a:ext>
                <a:ext uri="{FF2B5EF4-FFF2-40B4-BE49-F238E27FC236}">
                  <a16:creationId xmlns:a16="http://schemas.microsoft.com/office/drawing/2014/main" id="{00000000-0008-0000-2600-000006D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250887" name="Check Box 7" hidden="1">
              <a:extLst>
                <a:ext uri="{63B3BB69-23CF-44E3-9099-C40C66FF867C}">
                  <a14:compatExt spid="_x0000_s250887"/>
                </a:ext>
                <a:ext uri="{FF2B5EF4-FFF2-40B4-BE49-F238E27FC236}">
                  <a16:creationId xmlns:a16="http://schemas.microsoft.com/office/drawing/2014/main" id="{00000000-0008-0000-2600-000007D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250888" name="Check Box 8" hidden="1">
              <a:extLst>
                <a:ext uri="{63B3BB69-23CF-44E3-9099-C40C66FF867C}">
                  <a14:compatExt spid="_x0000_s250888"/>
                </a:ext>
                <a:ext uri="{FF2B5EF4-FFF2-40B4-BE49-F238E27FC236}">
                  <a16:creationId xmlns:a16="http://schemas.microsoft.com/office/drawing/2014/main" id="{00000000-0008-0000-2600-000008D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250889" name="Check Box 9" hidden="1">
              <a:extLst>
                <a:ext uri="{63B3BB69-23CF-44E3-9099-C40C66FF867C}">
                  <a14:compatExt spid="_x0000_s250889"/>
                </a:ext>
                <a:ext uri="{FF2B5EF4-FFF2-40B4-BE49-F238E27FC236}">
                  <a16:creationId xmlns:a16="http://schemas.microsoft.com/office/drawing/2014/main" id="{00000000-0008-0000-2600-000009D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250890" name="Check Box 10" hidden="1">
              <a:extLst>
                <a:ext uri="{63B3BB69-23CF-44E3-9099-C40C66FF867C}">
                  <a14:compatExt spid="_x0000_s250890"/>
                </a:ext>
                <a:ext uri="{FF2B5EF4-FFF2-40B4-BE49-F238E27FC236}">
                  <a16:creationId xmlns:a16="http://schemas.microsoft.com/office/drawing/2014/main" id="{00000000-0008-0000-2600-00000AD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250891" name="Check Box 11" hidden="1">
              <a:extLst>
                <a:ext uri="{63B3BB69-23CF-44E3-9099-C40C66FF867C}">
                  <a14:compatExt spid="_x0000_s250891"/>
                </a:ext>
                <a:ext uri="{FF2B5EF4-FFF2-40B4-BE49-F238E27FC236}">
                  <a16:creationId xmlns:a16="http://schemas.microsoft.com/office/drawing/2014/main" id="{00000000-0008-0000-2600-00000BD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250892" name="Check Box 12" hidden="1">
              <a:extLst>
                <a:ext uri="{63B3BB69-23CF-44E3-9099-C40C66FF867C}">
                  <a14:compatExt spid="_x0000_s250892"/>
                </a:ext>
                <a:ext uri="{FF2B5EF4-FFF2-40B4-BE49-F238E27FC236}">
                  <a16:creationId xmlns:a16="http://schemas.microsoft.com/office/drawing/2014/main" id="{00000000-0008-0000-2600-00000CD4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251905" name="Check Box 1" hidden="1">
              <a:extLst>
                <a:ext uri="{63B3BB69-23CF-44E3-9099-C40C66FF867C}">
                  <a14:compatExt spid="_x0000_s251905"/>
                </a:ext>
                <a:ext uri="{FF2B5EF4-FFF2-40B4-BE49-F238E27FC236}">
                  <a16:creationId xmlns:a16="http://schemas.microsoft.com/office/drawing/2014/main" id="{00000000-0008-0000-2700-000001D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251906" name="Check Box 2" hidden="1">
              <a:extLst>
                <a:ext uri="{63B3BB69-23CF-44E3-9099-C40C66FF867C}">
                  <a14:compatExt spid="_x0000_s251906"/>
                </a:ext>
                <a:ext uri="{FF2B5EF4-FFF2-40B4-BE49-F238E27FC236}">
                  <a16:creationId xmlns:a16="http://schemas.microsoft.com/office/drawing/2014/main" id="{00000000-0008-0000-2700-000002D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251907" name="Check Box 3" hidden="1">
              <a:extLst>
                <a:ext uri="{63B3BB69-23CF-44E3-9099-C40C66FF867C}">
                  <a14:compatExt spid="_x0000_s251907"/>
                </a:ext>
                <a:ext uri="{FF2B5EF4-FFF2-40B4-BE49-F238E27FC236}">
                  <a16:creationId xmlns:a16="http://schemas.microsoft.com/office/drawing/2014/main" id="{00000000-0008-0000-2700-000003D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251908" name="Check Box 4" hidden="1">
              <a:extLst>
                <a:ext uri="{63B3BB69-23CF-44E3-9099-C40C66FF867C}">
                  <a14:compatExt spid="_x0000_s251908"/>
                </a:ext>
                <a:ext uri="{FF2B5EF4-FFF2-40B4-BE49-F238E27FC236}">
                  <a16:creationId xmlns:a16="http://schemas.microsoft.com/office/drawing/2014/main" id="{00000000-0008-0000-2700-000004D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251909" name="Check Box 5" hidden="1">
              <a:extLst>
                <a:ext uri="{63B3BB69-23CF-44E3-9099-C40C66FF867C}">
                  <a14:compatExt spid="_x0000_s251909"/>
                </a:ext>
                <a:ext uri="{FF2B5EF4-FFF2-40B4-BE49-F238E27FC236}">
                  <a16:creationId xmlns:a16="http://schemas.microsoft.com/office/drawing/2014/main" id="{00000000-0008-0000-2700-000005D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251910" name="Check Box 6" hidden="1">
              <a:extLst>
                <a:ext uri="{63B3BB69-23CF-44E3-9099-C40C66FF867C}">
                  <a14:compatExt spid="_x0000_s251910"/>
                </a:ext>
                <a:ext uri="{FF2B5EF4-FFF2-40B4-BE49-F238E27FC236}">
                  <a16:creationId xmlns:a16="http://schemas.microsoft.com/office/drawing/2014/main" id="{00000000-0008-0000-2700-000006D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251911" name="Check Box 7" hidden="1">
              <a:extLst>
                <a:ext uri="{63B3BB69-23CF-44E3-9099-C40C66FF867C}">
                  <a14:compatExt spid="_x0000_s251911"/>
                </a:ext>
                <a:ext uri="{FF2B5EF4-FFF2-40B4-BE49-F238E27FC236}">
                  <a16:creationId xmlns:a16="http://schemas.microsoft.com/office/drawing/2014/main" id="{00000000-0008-0000-2700-000007D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251912" name="Check Box 8" hidden="1">
              <a:extLst>
                <a:ext uri="{63B3BB69-23CF-44E3-9099-C40C66FF867C}">
                  <a14:compatExt spid="_x0000_s251912"/>
                </a:ext>
                <a:ext uri="{FF2B5EF4-FFF2-40B4-BE49-F238E27FC236}">
                  <a16:creationId xmlns:a16="http://schemas.microsoft.com/office/drawing/2014/main" id="{00000000-0008-0000-2700-000008D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251913" name="Check Box 9" hidden="1">
              <a:extLst>
                <a:ext uri="{63B3BB69-23CF-44E3-9099-C40C66FF867C}">
                  <a14:compatExt spid="_x0000_s251913"/>
                </a:ext>
                <a:ext uri="{FF2B5EF4-FFF2-40B4-BE49-F238E27FC236}">
                  <a16:creationId xmlns:a16="http://schemas.microsoft.com/office/drawing/2014/main" id="{00000000-0008-0000-2700-000009D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251914" name="Check Box 10" hidden="1">
              <a:extLst>
                <a:ext uri="{63B3BB69-23CF-44E3-9099-C40C66FF867C}">
                  <a14:compatExt spid="_x0000_s251914"/>
                </a:ext>
                <a:ext uri="{FF2B5EF4-FFF2-40B4-BE49-F238E27FC236}">
                  <a16:creationId xmlns:a16="http://schemas.microsoft.com/office/drawing/2014/main" id="{00000000-0008-0000-2700-00000AD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251915" name="Check Box 11" hidden="1">
              <a:extLst>
                <a:ext uri="{63B3BB69-23CF-44E3-9099-C40C66FF867C}">
                  <a14:compatExt spid="_x0000_s251915"/>
                </a:ext>
                <a:ext uri="{FF2B5EF4-FFF2-40B4-BE49-F238E27FC236}">
                  <a16:creationId xmlns:a16="http://schemas.microsoft.com/office/drawing/2014/main" id="{00000000-0008-0000-2700-00000BD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251916" name="Check Box 12" hidden="1">
              <a:extLst>
                <a:ext uri="{63B3BB69-23CF-44E3-9099-C40C66FF867C}">
                  <a14:compatExt spid="_x0000_s251916"/>
                </a:ext>
                <a:ext uri="{FF2B5EF4-FFF2-40B4-BE49-F238E27FC236}">
                  <a16:creationId xmlns:a16="http://schemas.microsoft.com/office/drawing/2014/main" id="{00000000-0008-0000-2700-00000CD8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57150</xdr:colOff>
          <xdr:row>18</xdr:row>
          <xdr:rowOff>180975</xdr:rowOff>
        </xdr:from>
        <xdr:to>
          <xdr:col>2</xdr:col>
          <xdr:colOff>876300</xdr:colOff>
          <xdr:row>20</xdr:row>
          <xdr:rowOff>19050</xdr:rowOff>
        </xdr:to>
        <xdr:sp macro="" textlink="">
          <xdr:nvSpPr>
            <xdr:cNvPr id="167937" name="Check Box 1" hidden="1">
              <a:extLst>
                <a:ext uri="{63B3BB69-23CF-44E3-9099-C40C66FF867C}">
                  <a14:compatExt spid="_x0000_s167937"/>
                </a:ext>
                <a:ext uri="{FF2B5EF4-FFF2-40B4-BE49-F238E27FC236}">
                  <a16:creationId xmlns:a16="http://schemas.microsoft.com/office/drawing/2014/main" id="{00000000-0008-0000-5C00-0000019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18</xdr:row>
          <xdr:rowOff>180975</xdr:rowOff>
        </xdr:from>
        <xdr:to>
          <xdr:col>4</xdr:col>
          <xdr:colOff>438150</xdr:colOff>
          <xdr:row>20</xdr:row>
          <xdr:rowOff>19050</xdr:rowOff>
        </xdr:to>
        <xdr:sp macro="" textlink="">
          <xdr:nvSpPr>
            <xdr:cNvPr id="167938" name="Check Box 2" hidden="1">
              <a:extLst>
                <a:ext uri="{63B3BB69-23CF-44E3-9099-C40C66FF867C}">
                  <a14:compatExt spid="_x0000_s167938"/>
                </a:ext>
                <a:ext uri="{FF2B5EF4-FFF2-40B4-BE49-F238E27FC236}">
                  <a16:creationId xmlns:a16="http://schemas.microsoft.com/office/drawing/2014/main" id="{00000000-0008-0000-5C00-0000029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26</xdr:row>
          <xdr:rowOff>180975</xdr:rowOff>
        </xdr:from>
        <xdr:to>
          <xdr:col>2</xdr:col>
          <xdr:colOff>876300</xdr:colOff>
          <xdr:row>28</xdr:row>
          <xdr:rowOff>19050</xdr:rowOff>
        </xdr:to>
        <xdr:sp macro="" textlink="">
          <xdr:nvSpPr>
            <xdr:cNvPr id="167939" name="Check Box 3" hidden="1">
              <a:extLst>
                <a:ext uri="{63B3BB69-23CF-44E3-9099-C40C66FF867C}">
                  <a14:compatExt spid="_x0000_s167939"/>
                </a:ext>
                <a:ext uri="{FF2B5EF4-FFF2-40B4-BE49-F238E27FC236}">
                  <a16:creationId xmlns:a16="http://schemas.microsoft.com/office/drawing/2014/main" id="{00000000-0008-0000-5C00-0000039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26</xdr:row>
          <xdr:rowOff>180975</xdr:rowOff>
        </xdr:from>
        <xdr:to>
          <xdr:col>4</xdr:col>
          <xdr:colOff>438150</xdr:colOff>
          <xdr:row>28</xdr:row>
          <xdr:rowOff>19050</xdr:rowOff>
        </xdr:to>
        <xdr:sp macro="" textlink="">
          <xdr:nvSpPr>
            <xdr:cNvPr id="167940" name="Check Box 4" hidden="1">
              <a:extLst>
                <a:ext uri="{63B3BB69-23CF-44E3-9099-C40C66FF867C}">
                  <a14:compatExt spid="_x0000_s167940"/>
                </a:ext>
                <a:ext uri="{FF2B5EF4-FFF2-40B4-BE49-F238E27FC236}">
                  <a16:creationId xmlns:a16="http://schemas.microsoft.com/office/drawing/2014/main" id="{00000000-0008-0000-5C00-0000049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34</xdr:row>
          <xdr:rowOff>180975</xdr:rowOff>
        </xdr:from>
        <xdr:to>
          <xdr:col>2</xdr:col>
          <xdr:colOff>876300</xdr:colOff>
          <xdr:row>36</xdr:row>
          <xdr:rowOff>19050</xdr:rowOff>
        </xdr:to>
        <xdr:sp macro="" textlink="">
          <xdr:nvSpPr>
            <xdr:cNvPr id="167941" name="Check Box 5" hidden="1">
              <a:extLst>
                <a:ext uri="{63B3BB69-23CF-44E3-9099-C40C66FF867C}">
                  <a14:compatExt spid="_x0000_s167941"/>
                </a:ext>
                <a:ext uri="{FF2B5EF4-FFF2-40B4-BE49-F238E27FC236}">
                  <a16:creationId xmlns:a16="http://schemas.microsoft.com/office/drawing/2014/main" id="{00000000-0008-0000-5C00-0000059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34</xdr:row>
          <xdr:rowOff>180975</xdr:rowOff>
        </xdr:from>
        <xdr:to>
          <xdr:col>4</xdr:col>
          <xdr:colOff>438150</xdr:colOff>
          <xdr:row>36</xdr:row>
          <xdr:rowOff>19050</xdr:rowOff>
        </xdr:to>
        <xdr:sp macro="" textlink="">
          <xdr:nvSpPr>
            <xdr:cNvPr id="167942" name="Check Box 6" hidden="1">
              <a:extLst>
                <a:ext uri="{63B3BB69-23CF-44E3-9099-C40C66FF867C}">
                  <a14:compatExt spid="_x0000_s167942"/>
                </a:ext>
                <a:ext uri="{FF2B5EF4-FFF2-40B4-BE49-F238E27FC236}">
                  <a16:creationId xmlns:a16="http://schemas.microsoft.com/office/drawing/2014/main" id="{00000000-0008-0000-5C00-0000069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42</xdr:row>
          <xdr:rowOff>180975</xdr:rowOff>
        </xdr:from>
        <xdr:to>
          <xdr:col>2</xdr:col>
          <xdr:colOff>876300</xdr:colOff>
          <xdr:row>44</xdr:row>
          <xdr:rowOff>19050</xdr:rowOff>
        </xdr:to>
        <xdr:sp macro="" textlink="">
          <xdr:nvSpPr>
            <xdr:cNvPr id="167943" name="Check Box 7" hidden="1">
              <a:extLst>
                <a:ext uri="{63B3BB69-23CF-44E3-9099-C40C66FF867C}">
                  <a14:compatExt spid="_x0000_s167943"/>
                </a:ext>
                <a:ext uri="{FF2B5EF4-FFF2-40B4-BE49-F238E27FC236}">
                  <a16:creationId xmlns:a16="http://schemas.microsoft.com/office/drawing/2014/main" id="{00000000-0008-0000-5C00-0000079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42</xdr:row>
          <xdr:rowOff>180975</xdr:rowOff>
        </xdr:from>
        <xdr:to>
          <xdr:col>4</xdr:col>
          <xdr:colOff>438150</xdr:colOff>
          <xdr:row>44</xdr:row>
          <xdr:rowOff>19050</xdr:rowOff>
        </xdr:to>
        <xdr:sp macro="" textlink="">
          <xdr:nvSpPr>
            <xdr:cNvPr id="167944" name="Check Box 8" hidden="1">
              <a:extLst>
                <a:ext uri="{63B3BB69-23CF-44E3-9099-C40C66FF867C}">
                  <a14:compatExt spid="_x0000_s167944"/>
                </a:ext>
                <a:ext uri="{FF2B5EF4-FFF2-40B4-BE49-F238E27FC236}">
                  <a16:creationId xmlns:a16="http://schemas.microsoft.com/office/drawing/2014/main" id="{00000000-0008-0000-5C00-0000089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50</xdr:row>
          <xdr:rowOff>180975</xdr:rowOff>
        </xdr:from>
        <xdr:to>
          <xdr:col>2</xdr:col>
          <xdr:colOff>876300</xdr:colOff>
          <xdr:row>52</xdr:row>
          <xdr:rowOff>19050</xdr:rowOff>
        </xdr:to>
        <xdr:sp macro="" textlink="">
          <xdr:nvSpPr>
            <xdr:cNvPr id="167945" name="Check Box 9" hidden="1">
              <a:extLst>
                <a:ext uri="{63B3BB69-23CF-44E3-9099-C40C66FF867C}">
                  <a14:compatExt spid="_x0000_s167945"/>
                </a:ext>
                <a:ext uri="{FF2B5EF4-FFF2-40B4-BE49-F238E27FC236}">
                  <a16:creationId xmlns:a16="http://schemas.microsoft.com/office/drawing/2014/main" id="{00000000-0008-0000-5C00-0000099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50</xdr:row>
          <xdr:rowOff>180975</xdr:rowOff>
        </xdr:from>
        <xdr:to>
          <xdr:col>4</xdr:col>
          <xdr:colOff>438150</xdr:colOff>
          <xdr:row>52</xdr:row>
          <xdr:rowOff>19050</xdr:rowOff>
        </xdr:to>
        <xdr:sp macro="" textlink="">
          <xdr:nvSpPr>
            <xdr:cNvPr id="167946" name="Check Box 10" hidden="1">
              <a:extLst>
                <a:ext uri="{63B3BB69-23CF-44E3-9099-C40C66FF867C}">
                  <a14:compatExt spid="_x0000_s167946"/>
                </a:ext>
                <a:ext uri="{FF2B5EF4-FFF2-40B4-BE49-F238E27FC236}">
                  <a16:creationId xmlns:a16="http://schemas.microsoft.com/office/drawing/2014/main" id="{00000000-0008-0000-5C00-00000A9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58</xdr:row>
          <xdr:rowOff>180975</xdr:rowOff>
        </xdr:from>
        <xdr:to>
          <xdr:col>2</xdr:col>
          <xdr:colOff>876300</xdr:colOff>
          <xdr:row>60</xdr:row>
          <xdr:rowOff>19050</xdr:rowOff>
        </xdr:to>
        <xdr:sp macro="" textlink="">
          <xdr:nvSpPr>
            <xdr:cNvPr id="167947" name="Check Box 11" hidden="1">
              <a:extLst>
                <a:ext uri="{63B3BB69-23CF-44E3-9099-C40C66FF867C}">
                  <a14:compatExt spid="_x0000_s167947"/>
                </a:ext>
                <a:ext uri="{FF2B5EF4-FFF2-40B4-BE49-F238E27FC236}">
                  <a16:creationId xmlns:a16="http://schemas.microsoft.com/office/drawing/2014/main" id="{00000000-0008-0000-5C00-00000B9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58</xdr:row>
          <xdr:rowOff>180975</xdr:rowOff>
        </xdr:from>
        <xdr:to>
          <xdr:col>4</xdr:col>
          <xdr:colOff>438150</xdr:colOff>
          <xdr:row>60</xdr:row>
          <xdr:rowOff>19050</xdr:rowOff>
        </xdr:to>
        <xdr:sp macro="" textlink="">
          <xdr:nvSpPr>
            <xdr:cNvPr id="167948" name="Check Box 12" hidden="1">
              <a:extLst>
                <a:ext uri="{63B3BB69-23CF-44E3-9099-C40C66FF867C}">
                  <a14:compatExt spid="_x0000_s167948"/>
                </a:ext>
                <a:ext uri="{FF2B5EF4-FFF2-40B4-BE49-F238E27FC236}">
                  <a16:creationId xmlns:a16="http://schemas.microsoft.com/office/drawing/2014/main" id="{00000000-0008-0000-5C00-00000C90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17</xdr:row>
          <xdr:rowOff>0</xdr:rowOff>
        </xdr:from>
        <xdr:to>
          <xdr:col>4</xdr:col>
          <xdr:colOff>409575</xdr:colOff>
          <xdr:row>18</xdr:row>
          <xdr:rowOff>28575</xdr:rowOff>
        </xdr:to>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500-000001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18</xdr:row>
          <xdr:rowOff>0</xdr:rowOff>
        </xdr:from>
        <xdr:to>
          <xdr:col>4</xdr:col>
          <xdr:colOff>323850</xdr:colOff>
          <xdr:row>19</xdr:row>
          <xdr:rowOff>19050</xdr:rowOff>
        </xdr:to>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500-000002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17</xdr:row>
          <xdr:rowOff>0</xdr:rowOff>
        </xdr:from>
        <xdr:to>
          <xdr:col>4</xdr:col>
          <xdr:colOff>409575</xdr:colOff>
          <xdr:row>18</xdr:row>
          <xdr:rowOff>28575</xdr:rowOff>
        </xdr:to>
        <xdr:sp macro="" textlink="">
          <xdr:nvSpPr>
            <xdr:cNvPr id="165889" name="Check Box 1" hidden="1">
              <a:extLst>
                <a:ext uri="{63B3BB69-23CF-44E3-9099-C40C66FF867C}">
                  <a14:compatExt spid="_x0000_s165889"/>
                </a:ext>
                <a:ext uri="{FF2B5EF4-FFF2-40B4-BE49-F238E27FC236}">
                  <a16:creationId xmlns:a16="http://schemas.microsoft.com/office/drawing/2014/main" id="{00000000-0008-0000-5D00-00000188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18</xdr:row>
          <xdr:rowOff>0</xdr:rowOff>
        </xdr:from>
        <xdr:to>
          <xdr:col>4</xdr:col>
          <xdr:colOff>323850</xdr:colOff>
          <xdr:row>19</xdr:row>
          <xdr:rowOff>19050</xdr:rowOff>
        </xdr:to>
        <xdr:sp macro="" textlink="">
          <xdr:nvSpPr>
            <xdr:cNvPr id="165890" name="Check Box 2" hidden="1">
              <a:extLst>
                <a:ext uri="{63B3BB69-23CF-44E3-9099-C40C66FF867C}">
                  <a14:compatExt spid="_x0000_s165890"/>
                </a:ext>
                <a:ext uri="{FF2B5EF4-FFF2-40B4-BE49-F238E27FC236}">
                  <a16:creationId xmlns:a16="http://schemas.microsoft.com/office/drawing/2014/main" id="{00000000-0008-0000-5D00-00000288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17</xdr:row>
          <xdr:rowOff>0</xdr:rowOff>
        </xdr:from>
        <xdr:to>
          <xdr:col>4</xdr:col>
          <xdr:colOff>409575</xdr:colOff>
          <xdr:row>18</xdr:row>
          <xdr:rowOff>28575</xdr:rowOff>
        </xdr:to>
        <xdr:sp macro="" textlink="">
          <xdr:nvSpPr>
            <xdr:cNvPr id="21505" name="Check Box 1" hidden="1">
              <a:extLst>
                <a:ext uri="{63B3BB69-23CF-44E3-9099-C40C66FF867C}">
                  <a14:compatExt spid="_x0000_s21505"/>
                </a:ext>
                <a:ext uri="{FF2B5EF4-FFF2-40B4-BE49-F238E27FC236}">
                  <a16:creationId xmlns:a16="http://schemas.microsoft.com/office/drawing/2014/main" id="{00000000-0008-0000-0600-000001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18</xdr:row>
          <xdr:rowOff>0</xdr:rowOff>
        </xdr:from>
        <xdr:to>
          <xdr:col>4</xdr:col>
          <xdr:colOff>323850</xdr:colOff>
          <xdr:row>19</xdr:row>
          <xdr:rowOff>19050</xdr:rowOff>
        </xdr:to>
        <xdr:sp macro="" textlink="">
          <xdr:nvSpPr>
            <xdr:cNvPr id="21506" name="Check Box 2" hidden="1">
              <a:extLst>
                <a:ext uri="{63B3BB69-23CF-44E3-9099-C40C66FF867C}">
                  <a14:compatExt spid="_x0000_s21506"/>
                </a:ext>
                <a:ext uri="{FF2B5EF4-FFF2-40B4-BE49-F238E27FC236}">
                  <a16:creationId xmlns:a16="http://schemas.microsoft.com/office/drawing/2014/main" id="{00000000-0008-0000-0600-00000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17</xdr:row>
          <xdr:rowOff>0</xdr:rowOff>
        </xdr:from>
        <xdr:to>
          <xdr:col>4</xdr:col>
          <xdr:colOff>409575</xdr:colOff>
          <xdr:row>18</xdr:row>
          <xdr:rowOff>28575</xdr:rowOff>
        </xdr:to>
        <xdr:sp macro="" textlink="">
          <xdr:nvSpPr>
            <xdr:cNvPr id="22529" name="Check Box 1" hidden="1">
              <a:extLst>
                <a:ext uri="{63B3BB69-23CF-44E3-9099-C40C66FF867C}">
                  <a14:compatExt spid="_x0000_s22529"/>
                </a:ext>
                <a:ext uri="{FF2B5EF4-FFF2-40B4-BE49-F238E27FC236}">
                  <a16:creationId xmlns:a16="http://schemas.microsoft.com/office/drawing/2014/main" id="{00000000-0008-0000-0700-000001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18</xdr:row>
          <xdr:rowOff>0</xdr:rowOff>
        </xdr:from>
        <xdr:to>
          <xdr:col>4</xdr:col>
          <xdr:colOff>323850</xdr:colOff>
          <xdr:row>19</xdr:row>
          <xdr:rowOff>19050</xdr:rowOff>
        </xdr:to>
        <xdr:sp macro="" textlink="">
          <xdr:nvSpPr>
            <xdr:cNvPr id="22530" name="Check Box 2" hidden="1">
              <a:extLst>
                <a:ext uri="{63B3BB69-23CF-44E3-9099-C40C66FF867C}">
                  <a14:compatExt spid="_x0000_s22530"/>
                </a:ext>
                <a:ext uri="{FF2B5EF4-FFF2-40B4-BE49-F238E27FC236}">
                  <a16:creationId xmlns:a16="http://schemas.microsoft.com/office/drawing/2014/main" id="{00000000-0008-0000-0700-000002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17</xdr:row>
          <xdr:rowOff>0</xdr:rowOff>
        </xdr:from>
        <xdr:to>
          <xdr:col>4</xdr:col>
          <xdr:colOff>409575</xdr:colOff>
          <xdr:row>18</xdr:row>
          <xdr:rowOff>28575</xdr:rowOff>
        </xdr:to>
        <xdr:sp macro="" textlink="">
          <xdr:nvSpPr>
            <xdr:cNvPr id="23553" name="Check Box 1" hidden="1">
              <a:extLst>
                <a:ext uri="{63B3BB69-23CF-44E3-9099-C40C66FF867C}">
                  <a14:compatExt spid="_x0000_s23553"/>
                </a:ext>
                <a:ext uri="{FF2B5EF4-FFF2-40B4-BE49-F238E27FC236}">
                  <a16:creationId xmlns:a16="http://schemas.microsoft.com/office/drawing/2014/main" id="{00000000-0008-0000-0800-000001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18</xdr:row>
          <xdr:rowOff>0</xdr:rowOff>
        </xdr:from>
        <xdr:to>
          <xdr:col>4</xdr:col>
          <xdr:colOff>323850</xdr:colOff>
          <xdr:row>19</xdr:row>
          <xdr:rowOff>19050</xdr:rowOff>
        </xdr:to>
        <xdr:sp macro="" textlink="">
          <xdr:nvSpPr>
            <xdr:cNvPr id="23554" name="Check Box 2" hidden="1">
              <a:extLst>
                <a:ext uri="{63B3BB69-23CF-44E3-9099-C40C66FF867C}">
                  <a14:compatExt spid="_x0000_s23554"/>
                </a:ext>
                <a:ext uri="{FF2B5EF4-FFF2-40B4-BE49-F238E27FC236}">
                  <a16:creationId xmlns:a16="http://schemas.microsoft.com/office/drawing/2014/main" id="{00000000-0008-0000-0800-000002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17</xdr:row>
          <xdr:rowOff>0</xdr:rowOff>
        </xdr:from>
        <xdr:to>
          <xdr:col>4</xdr:col>
          <xdr:colOff>409575</xdr:colOff>
          <xdr:row>18</xdr:row>
          <xdr:rowOff>28575</xdr:rowOff>
        </xdr:to>
        <xdr:sp macro="" textlink="">
          <xdr:nvSpPr>
            <xdr:cNvPr id="32769" name="Check Box 1" hidden="1">
              <a:extLst>
                <a:ext uri="{63B3BB69-23CF-44E3-9099-C40C66FF867C}">
                  <a14:compatExt spid="_x0000_s32769"/>
                </a:ext>
                <a:ext uri="{FF2B5EF4-FFF2-40B4-BE49-F238E27FC236}">
                  <a16:creationId xmlns:a16="http://schemas.microsoft.com/office/drawing/2014/main" id="{00000000-0008-0000-0900-000001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18</xdr:row>
          <xdr:rowOff>0</xdr:rowOff>
        </xdr:from>
        <xdr:to>
          <xdr:col>4</xdr:col>
          <xdr:colOff>323850</xdr:colOff>
          <xdr:row>19</xdr:row>
          <xdr:rowOff>19050</xdr:rowOff>
        </xdr:to>
        <xdr:sp macro="" textlink="">
          <xdr:nvSpPr>
            <xdr:cNvPr id="32770" name="Check Box 2" hidden="1">
              <a:extLst>
                <a:ext uri="{63B3BB69-23CF-44E3-9099-C40C66FF867C}">
                  <a14:compatExt spid="_x0000_s32770"/>
                </a:ext>
                <a:ext uri="{FF2B5EF4-FFF2-40B4-BE49-F238E27FC236}">
                  <a16:creationId xmlns:a16="http://schemas.microsoft.com/office/drawing/2014/main" id="{00000000-0008-0000-0900-0000028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17</xdr:row>
          <xdr:rowOff>0</xdr:rowOff>
        </xdr:from>
        <xdr:to>
          <xdr:col>4</xdr:col>
          <xdr:colOff>409575</xdr:colOff>
          <xdr:row>18</xdr:row>
          <xdr:rowOff>28575</xdr:rowOff>
        </xdr:to>
        <xdr:sp macro="" textlink="">
          <xdr:nvSpPr>
            <xdr:cNvPr id="33793" name="Check Box 1" hidden="1">
              <a:extLst>
                <a:ext uri="{63B3BB69-23CF-44E3-9099-C40C66FF867C}">
                  <a14:compatExt spid="_x0000_s33793"/>
                </a:ext>
                <a:ext uri="{FF2B5EF4-FFF2-40B4-BE49-F238E27FC236}">
                  <a16:creationId xmlns:a16="http://schemas.microsoft.com/office/drawing/2014/main" id="{00000000-0008-0000-0A00-000001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18</xdr:row>
          <xdr:rowOff>0</xdr:rowOff>
        </xdr:from>
        <xdr:to>
          <xdr:col>4</xdr:col>
          <xdr:colOff>323850</xdr:colOff>
          <xdr:row>19</xdr:row>
          <xdr:rowOff>19050</xdr:rowOff>
        </xdr:to>
        <xdr:sp macro="" textlink="">
          <xdr:nvSpPr>
            <xdr:cNvPr id="33794" name="Check Box 2" hidden="1">
              <a:extLst>
                <a:ext uri="{63B3BB69-23CF-44E3-9099-C40C66FF867C}">
                  <a14:compatExt spid="_x0000_s33794"/>
                </a:ext>
                <a:ext uri="{FF2B5EF4-FFF2-40B4-BE49-F238E27FC236}">
                  <a16:creationId xmlns:a16="http://schemas.microsoft.com/office/drawing/2014/main" id="{00000000-0008-0000-0A00-000002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no"?><Relationships xmlns="http://schemas.openxmlformats.org/package/2006/relationships"><Relationship Id="rId1" Target="../drawings/drawing8.xml" Type="http://schemas.openxmlformats.org/officeDocument/2006/relationships/drawing"/><Relationship Id="rId2" Target="../drawings/vmlDrawing8.vml" Type="http://schemas.openxmlformats.org/officeDocument/2006/relationships/vmlDrawing"/><Relationship Id="rId3" Target="../ctrlProps/ctrlProp15.xml" Type="http://schemas.openxmlformats.org/officeDocument/2006/relationships/ctrlProp"/><Relationship Id="rId4" Target="../ctrlProps/ctrlProp16.xml" Type="http://schemas.openxmlformats.org/officeDocument/2006/relationships/ctrlProp"/></Relationships>
</file>

<file path=xl/worksheets/_rels/sheet11.xml.rels><?xml version="1.0" encoding="UTF-8" standalone="no"?><Relationships xmlns="http://schemas.openxmlformats.org/package/2006/relationships"><Relationship Id="rId1" Target="../drawings/drawing9.xml" Type="http://schemas.openxmlformats.org/officeDocument/2006/relationships/drawing"/><Relationship Id="rId2" Target="../drawings/vmlDrawing9.vml" Type="http://schemas.openxmlformats.org/officeDocument/2006/relationships/vmlDrawing"/><Relationship Id="rId3" Target="../ctrlProps/ctrlProp17.xml" Type="http://schemas.openxmlformats.org/officeDocument/2006/relationships/ctrlProp"/><Relationship Id="rId4" Target="../ctrlProps/ctrlProp18.xml" Type="http://schemas.openxmlformats.org/officeDocument/2006/relationships/ctrlProp"/></Relationships>
</file>

<file path=xl/worksheets/_rels/sheet12.xml.rels><?xml version="1.0" encoding="UTF-8" standalone="no"?><Relationships xmlns="http://schemas.openxmlformats.org/package/2006/relationships"><Relationship Id="rId1" Target="../drawings/drawing10.xml" Type="http://schemas.openxmlformats.org/officeDocument/2006/relationships/drawing"/><Relationship Id="rId2" Target="../drawings/vmlDrawing10.vml" Type="http://schemas.openxmlformats.org/officeDocument/2006/relationships/vmlDrawing"/><Relationship Id="rId3" Target="../ctrlProps/ctrlProp19.xml" Type="http://schemas.openxmlformats.org/officeDocument/2006/relationships/ctrlProp"/><Relationship Id="rId4" Target="../ctrlProps/ctrlProp20.xml" Type="http://schemas.openxmlformats.org/officeDocument/2006/relationships/ctrlProp"/></Relationships>
</file>

<file path=xl/worksheets/_rels/sheet13.xml.rels><?xml version="1.0" encoding="UTF-8" standalone="no"?><Relationships xmlns="http://schemas.openxmlformats.org/package/2006/relationships"><Relationship Id="rId1" Target="../drawings/drawing11.xml" Type="http://schemas.openxmlformats.org/officeDocument/2006/relationships/drawing"/><Relationship Id="rId2" Target="../drawings/vmlDrawing11.vml" Type="http://schemas.openxmlformats.org/officeDocument/2006/relationships/vmlDrawing"/><Relationship Id="rId3" Target="../ctrlProps/ctrlProp21.xml" Type="http://schemas.openxmlformats.org/officeDocument/2006/relationships/ctrlProp"/><Relationship Id="rId4" Target="../ctrlProps/ctrlProp22.xml" Type="http://schemas.openxmlformats.org/officeDocument/2006/relationships/ctrlProp"/></Relationships>
</file>

<file path=xl/worksheets/_rels/sheet14.xml.rels><?xml version="1.0" encoding="UTF-8" standalone="no"?><Relationships xmlns="http://schemas.openxmlformats.org/package/2006/relationships"><Relationship Id="rId1" Target="../drawings/drawing12.xml" Type="http://schemas.openxmlformats.org/officeDocument/2006/relationships/drawing"/><Relationship Id="rId2" Target="../drawings/vmlDrawing12.vml" Type="http://schemas.openxmlformats.org/officeDocument/2006/relationships/vmlDrawing"/><Relationship Id="rId3" Target="../ctrlProps/ctrlProp23.xml" Type="http://schemas.openxmlformats.org/officeDocument/2006/relationships/ctrlProp"/><Relationship Id="rId4" Target="../ctrlProps/ctrlProp24.xml" Type="http://schemas.openxmlformats.org/officeDocument/2006/relationships/ctrlProp"/></Relationships>
</file>

<file path=xl/worksheets/_rels/sheet15.xml.rels><?xml version="1.0" encoding="UTF-8" standalone="no"?><Relationships xmlns="http://schemas.openxmlformats.org/package/2006/relationships"><Relationship Id="rId1" Target="../drawings/drawing13.xml" Type="http://schemas.openxmlformats.org/officeDocument/2006/relationships/drawing"/><Relationship Id="rId2" Target="../drawings/vmlDrawing13.vml" Type="http://schemas.openxmlformats.org/officeDocument/2006/relationships/vmlDrawing"/><Relationship Id="rId3" Target="../ctrlProps/ctrlProp25.xml" Type="http://schemas.openxmlformats.org/officeDocument/2006/relationships/ctrlProp"/><Relationship Id="rId4" Target="../ctrlProps/ctrlProp26.xml" Type="http://schemas.openxmlformats.org/officeDocument/2006/relationships/ctrlProp"/></Relationships>
</file>

<file path=xl/worksheets/_rels/sheet16.xml.rels><?xml version="1.0" encoding="UTF-8" standalone="no"?><Relationships xmlns="http://schemas.openxmlformats.org/package/2006/relationships"><Relationship Id="rId1" Target="../drawings/drawing14.xml" Type="http://schemas.openxmlformats.org/officeDocument/2006/relationships/drawing"/><Relationship Id="rId10" Target="../ctrlProps/ctrlProp34.xml" Type="http://schemas.openxmlformats.org/officeDocument/2006/relationships/ctrlProp"/><Relationship Id="rId11" Target="../ctrlProps/ctrlProp35.xml" Type="http://schemas.openxmlformats.org/officeDocument/2006/relationships/ctrlProp"/><Relationship Id="rId12" Target="../ctrlProps/ctrlProp36.xml" Type="http://schemas.openxmlformats.org/officeDocument/2006/relationships/ctrlProp"/><Relationship Id="rId13" Target="../ctrlProps/ctrlProp37.xml" Type="http://schemas.openxmlformats.org/officeDocument/2006/relationships/ctrlProp"/><Relationship Id="rId14" Target="../ctrlProps/ctrlProp38.xml" Type="http://schemas.openxmlformats.org/officeDocument/2006/relationships/ctrlProp"/><Relationship Id="rId2" Target="../drawings/vmlDrawing14.vml" Type="http://schemas.openxmlformats.org/officeDocument/2006/relationships/vmlDrawing"/><Relationship Id="rId3" Target="../ctrlProps/ctrlProp27.xml" Type="http://schemas.openxmlformats.org/officeDocument/2006/relationships/ctrlProp"/><Relationship Id="rId4" Target="../ctrlProps/ctrlProp28.xml" Type="http://schemas.openxmlformats.org/officeDocument/2006/relationships/ctrlProp"/><Relationship Id="rId5" Target="../ctrlProps/ctrlProp29.xml" Type="http://schemas.openxmlformats.org/officeDocument/2006/relationships/ctrlProp"/><Relationship Id="rId6" Target="../ctrlProps/ctrlProp30.xml" Type="http://schemas.openxmlformats.org/officeDocument/2006/relationships/ctrlProp"/><Relationship Id="rId7" Target="../ctrlProps/ctrlProp31.xml" Type="http://schemas.openxmlformats.org/officeDocument/2006/relationships/ctrlProp"/><Relationship Id="rId8" Target="../ctrlProps/ctrlProp32.xml" Type="http://schemas.openxmlformats.org/officeDocument/2006/relationships/ctrlProp"/><Relationship Id="rId9" Target="../ctrlProps/ctrlProp33.xml" Type="http://schemas.openxmlformats.org/officeDocument/2006/relationships/ctrlProp"/></Relationships>
</file>

<file path=xl/worksheets/_rels/sheet17.xml.rels><?xml version="1.0" encoding="UTF-8" standalone="no"?><Relationships xmlns="http://schemas.openxmlformats.org/package/2006/relationships"><Relationship Id="rId1" Target="../drawings/drawing15.xml" Type="http://schemas.openxmlformats.org/officeDocument/2006/relationships/drawing"/><Relationship Id="rId10" Target="../ctrlProps/ctrlProp46.xml" Type="http://schemas.openxmlformats.org/officeDocument/2006/relationships/ctrlProp"/><Relationship Id="rId11" Target="../ctrlProps/ctrlProp47.xml" Type="http://schemas.openxmlformats.org/officeDocument/2006/relationships/ctrlProp"/><Relationship Id="rId12" Target="../ctrlProps/ctrlProp48.xml" Type="http://schemas.openxmlformats.org/officeDocument/2006/relationships/ctrlProp"/><Relationship Id="rId13" Target="../ctrlProps/ctrlProp49.xml" Type="http://schemas.openxmlformats.org/officeDocument/2006/relationships/ctrlProp"/><Relationship Id="rId14" Target="../ctrlProps/ctrlProp50.xml" Type="http://schemas.openxmlformats.org/officeDocument/2006/relationships/ctrlProp"/><Relationship Id="rId2" Target="../drawings/vmlDrawing15.vml" Type="http://schemas.openxmlformats.org/officeDocument/2006/relationships/vmlDrawing"/><Relationship Id="rId3" Target="../ctrlProps/ctrlProp39.xml" Type="http://schemas.openxmlformats.org/officeDocument/2006/relationships/ctrlProp"/><Relationship Id="rId4" Target="../ctrlProps/ctrlProp40.xml" Type="http://schemas.openxmlformats.org/officeDocument/2006/relationships/ctrlProp"/><Relationship Id="rId5" Target="../ctrlProps/ctrlProp41.xml" Type="http://schemas.openxmlformats.org/officeDocument/2006/relationships/ctrlProp"/><Relationship Id="rId6" Target="../ctrlProps/ctrlProp42.xml" Type="http://schemas.openxmlformats.org/officeDocument/2006/relationships/ctrlProp"/><Relationship Id="rId7" Target="../ctrlProps/ctrlProp43.xml" Type="http://schemas.openxmlformats.org/officeDocument/2006/relationships/ctrlProp"/><Relationship Id="rId8" Target="../ctrlProps/ctrlProp44.xml" Type="http://schemas.openxmlformats.org/officeDocument/2006/relationships/ctrlProp"/><Relationship Id="rId9" Target="../ctrlProps/ctrlProp45.xml" Type="http://schemas.openxmlformats.org/officeDocument/2006/relationships/ctrlProp"/></Relationships>
</file>

<file path=xl/worksheets/_rels/sheet18.xml.rels><?xml version="1.0" encoding="UTF-8" standalone="no"?><Relationships xmlns="http://schemas.openxmlformats.org/package/2006/relationships"><Relationship Id="rId1" Target="../drawings/drawing16.xml" Type="http://schemas.openxmlformats.org/officeDocument/2006/relationships/drawing"/><Relationship Id="rId10" Target="../ctrlProps/ctrlProp58.xml" Type="http://schemas.openxmlformats.org/officeDocument/2006/relationships/ctrlProp"/><Relationship Id="rId11" Target="../ctrlProps/ctrlProp59.xml" Type="http://schemas.openxmlformats.org/officeDocument/2006/relationships/ctrlProp"/><Relationship Id="rId12" Target="../ctrlProps/ctrlProp60.xml" Type="http://schemas.openxmlformats.org/officeDocument/2006/relationships/ctrlProp"/><Relationship Id="rId13" Target="../ctrlProps/ctrlProp61.xml" Type="http://schemas.openxmlformats.org/officeDocument/2006/relationships/ctrlProp"/><Relationship Id="rId14" Target="../ctrlProps/ctrlProp62.xml" Type="http://schemas.openxmlformats.org/officeDocument/2006/relationships/ctrlProp"/><Relationship Id="rId2" Target="../drawings/vmlDrawing16.vml" Type="http://schemas.openxmlformats.org/officeDocument/2006/relationships/vmlDrawing"/><Relationship Id="rId3" Target="../ctrlProps/ctrlProp51.xml" Type="http://schemas.openxmlformats.org/officeDocument/2006/relationships/ctrlProp"/><Relationship Id="rId4" Target="../ctrlProps/ctrlProp52.xml" Type="http://schemas.openxmlformats.org/officeDocument/2006/relationships/ctrlProp"/><Relationship Id="rId5" Target="../ctrlProps/ctrlProp53.xml" Type="http://schemas.openxmlformats.org/officeDocument/2006/relationships/ctrlProp"/><Relationship Id="rId6" Target="../ctrlProps/ctrlProp54.xml" Type="http://schemas.openxmlformats.org/officeDocument/2006/relationships/ctrlProp"/><Relationship Id="rId7" Target="../ctrlProps/ctrlProp55.xml" Type="http://schemas.openxmlformats.org/officeDocument/2006/relationships/ctrlProp"/><Relationship Id="rId8" Target="../ctrlProps/ctrlProp56.xml" Type="http://schemas.openxmlformats.org/officeDocument/2006/relationships/ctrlProp"/><Relationship Id="rId9" Target="../ctrlProps/ctrlProp57.xml" Type="http://schemas.openxmlformats.org/officeDocument/2006/relationships/ctrlProp"/></Relationships>
</file>

<file path=xl/worksheets/_rels/sheet19.xml.rels><?xml version="1.0" encoding="UTF-8" standalone="no"?><Relationships xmlns="http://schemas.openxmlformats.org/package/2006/relationships"><Relationship Id="rId1" Target="../drawings/drawing17.xml" Type="http://schemas.openxmlformats.org/officeDocument/2006/relationships/drawing"/><Relationship Id="rId10" Target="../ctrlProps/ctrlProp70.xml" Type="http://schemas.openxmlformats.org/officeDocument/2006/relationships/ctrlProp"/><Relationship Id="rId11" Target="../ctrlProps/ctrlProp71.xml" Type="http://schemas.openxmlformats.org/officeDocument/2006/relationships/ctrlProp"/><Relationship Id="rId12" Target="../ctrlProps/ctrlProp72.xml" Type="http://schemas.openxmlformats.org/officeDocument/2006/relationships/ctrlProp"/><Relationship Id="rId13" Target="../ctrlProps/ctrlProp73.xml" Type="http://schemas.openxmlformats.org/officeDocument/2006/relationships/ctrlProp"/><Relationship Id="rId14" Target="../ctrlProps/ctrlProp74.xml" Type="http://schemas.openxmlformats.org/officeDocument/2006/relationships/ctrlProp"/><Relationship Id="rId2" Target="../drawings/vmlDrawing17.vml" Type="http://schemas.openxmlformats.org/officeDocument/2006/relationships/vmlDrawing"/><Relationship Id="rId3" Target="../ctrlProps/ctrlProp63.xml" Type="http://schemas.openxmlformats.org/officeDocument/2006/relationships/ctrlProp"/><Relationship Id="rId4" Target="../ctrlProps/ctrlProp64.xml" Type="http://schemas.openxmlformats.org/officeDocument/2006/relationships/ctrlProp"/><Relationship Id="rId5" Target="../ctrlProps/ctrlProp65.xml" Type="http://schemas.openxmlformats.org/officeDocument/2006/relationships/ctrlProp"/><Relationship Id="rId6" Target="../ctrlProps/ctrlProp66.xml" Type="http://schemas.openxmlformats.org/officeDocument/2006/relationships/ctrlProp"/><Relationship Id="rId7" Target="../ctrlProps/ctrlProp67.xml" Type="http://schemas.openxmlformats.org/officeDocument/2006/relationships/ctrlProp"/><Relationship Id="rId8" Target="../ctrlProps/ctrlProp68.xml" Type="http://schemas.openxmlformats.org/officeDocument/2006/relationships/ctrlProp"/><Relationship Id="rId9" Target="../ctrlProps/ctrlProp69.xml" Type="http://schemas.openxmlformats.org/officeDocument/2006/relationships/ctrlProp"/></Relationships>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0.xml.rels><?xml version="1.0" encoding="UTF-8" standalone="no"?><Relationships xmlns="http://schemas.openxmlformats.org/package/2006/relationships"><Relationship Id="rId1" Target="../drawings/drawing18.xml" Type="http://schemas.openxmlformats.org/officeDocument/2006/relationships/drawing"/><Relationship Id="rId10" Target="../ctrlProps/ctrlProp82.xml" Type="http://schemas.openxmlformats.org/officeDocument/2006/relationships/ctrlProp"/><Relationship Id="rId11" Target="../ctrlProps/ctrlProp83.xml" Type="http://schemas.openxmlformats.org/officeDocument/2006/relationships/ctrlProp"/><Relationship Id="rId12" Target="../ctrlProps/ctrlProp84.xml" Type="http://schemas.openxmlformats.org/officeDocument/2006/relationships/ctrlProp"/><Relationship Id="rId13" Target="../ctrlProps/ctrlProp85.xml" Type="http://schemas.openxmlformats.org/officeDocument/2006/relationships/ctrlProp"/><Relationship Id="rId14" Target="../ctrlProps/ctrlProp86.xml" Type="http://schemas.openxmlformats.org/officeDocument/2006/relationships/ctrlProp"/><Relationship Id="rId2" Target="../drawings/vmlDrawing18.vml" Type="http://schemas.openxmlformats.org/officeDocument/2006/relationships/vmlDrawing"/><Relationship Id="rId3" Target="../ctrlProps/ctrlProp75.xml" Type="http://schemas.openxmlformats.org/officeDocument/2006/relationships/ctrlProp"/><Relationship Id="rId4" Target="../ctrlProps/ctrlProp76.xml" Type="http://schemas.openxmlformats.org/officeDocument/2006/relationships/ctrlProp"/><Relationship Id="rId5" Target="../ctrlProps/ctrlProp77.xml" Type="http://schemas.openxmlformats.org/officeDocument/2006/relationships/ctrlProp"/><Relationship Id="rId6" Target="../ctrlProps/ctrlProp78.xml" Type="http://schemas.openxmlformats.org/officeDocument/2006/relationships/ctrlProp"/><Relationship Id="rId7" Target="../ctrlProps/ctrlProp79.xml" Type="http://schemas.openxmlformats.org/officeDocument/2006/relationships/ctrlProp"/><Relationship Id="rId8" Target="../ctrlProps/ctrlProp80.xml" Type="http://schemas.openxmlformats.org/officeDocument/2006/relationships/ctrlProp"/><Relationship Id="rId9" Target="../ctrlProps/ctrlProp81.xml" Type="http://schemas.openxmlformats.org/officeDocument/2006/relationships/ctrlProp"/></Relationships>
</file>

<file path=xl/worksheets/_rels/sheet21.xml.rels><?xml version="1.0" encoding="UTF-8" standalone="no"?><Relationships xmlns="http://schemas.openxmlformats.org/package/2006/relationships"><Relationship Id="rId1" Target="../drawings/drawing19.xml" Type="http://schemas.openxmlformats.org/officeDocument/2006/relationships/drawing"/><Relationship Id="rId10" Target="../ctrlProps/ctrlProp94.xml" Type="http://schemas.openxmlformats.org/officeDocument/2006/relationships/ctrlProp"/><Relationship Id="rId11" Target="../ctrlProps/ctrlProp95.xml" Type="http://schemas.openxmlformats.org/officeDocument/2006/relationships/ctrlProp"/><Relationship Id="rId12" Target="../ctrlProps/ctrlProp96.xml" Type="http://schemas.openxmlformats.org/officeDocument/2006/relationships/ctrlProp"/><Relationship Id="rId13" Target="../ctrlProps/ctrlProp97.xml" Type="http://schemas.openxmlformats.org/officeDocument/2006/relationships/ctrlProp"/><Relationship Id="rId14" Target="../ctrlProps/ctrlProp98.xml" Type="http://schemas.openxmlformats.org/officeDocument/2006/relationships/ctrlProp"/><Relationship Id="rId2" Target="../drawings/vmlDrawing19.vml" Type="http://schemas.openxmlformats.org/officeDocument/2006/relationships/vmlDrawing"/><Relationship Id="rId3" Target="../ctrlProps/ctrlProp87.xml" Type="http://schemas.openxmlformats.org/officeDocument/2006/relationships/ctrlProp"/><Relationship Id="rId4" Target="../ctrlProps/ctrlProp88.xml" Type="http://schemas.openxmlformats.org/officeDocument/2006/relationships/ctrlProp"/><Relationship Id="rId5" Target="../ctrlProps/ctrlProp89.xml" Type="http://schemas.openxmlformats.org/officeDocument/2006/relationships/ctrlProp"/><Relationship Id="rId6" Target="../ctrlProps/ctrlProp90.xml" Type="http://schemas.openxmlformats.org/officeDocument/2006/relationships/ctrlProp"/><Relationship Id="rId7" Target="../ctrlProps/ctrlProp91.xml" Type="http://schemas.openxmlformats.org/officeDocument/2006/relationships/ctrlProp"/><Relationship Id="rId8" Target="../ctrlProps/ctrlProp92.xml" Type="http://schemas.openxmlformats.org/officeDocument/2006/relationships/ctrlProp"/><Relationship Id="rId9" Target="../ctrlProps/ctrlProp93.xml" Type="http://schemas.openxmlformats.org/officeDocument/2006/relationships/ctrlProp"/></Relationships>
</file>

<file path=xl/worksheets/_rels/sheet22.xml.rels><?xml version="1.0" encoding="UTF-8" standalone="no"?><Relationships xmlns="http://schemas.openxmlformats.org/package/2006/relationships"><Relationship Id="rId1" Target="../drawings/drawing20.xml" Type="http://schemas.openxmlformats.org/officeDocument/2006/relationships/drawing"/><Relationship Id="rId10" Target="../ctrlProps/ctrlProp106.xml" Type="http://schemas.openxmlformats.org/officeDocument/2006/relationships/ctrlProp"/><Relationship Id="rId11" Target="../ctrlProps/ctrlProp107.xml" Type="http://schemas.openxmlformats.org/officeDocument/2006/relationships/ctrlProp"/><Relationship Id="rId12" Target="../ctrlProps/ctrlProp108.xml" Type="http://schemas.openxmlformats.org/officeDocument/2006/relationships/ctrlProp"/><Relationship Id="rId13" Target="../ctrlProps/ctrlProp109.xml" Type="http://schemas.openxmlformats.org/officeDocument/2006/relationships/ctrlProp"/><Relationship Id="rId14" Target="../ctrlProps/ctrlProp110.xml" Type="http://schemas.openxmlformats.org/officeDocument/2006/relationships/ctrlProp"/><Relationship Id="rId2" Target="../drawings/vmlDrawing20.vml" Type="http://schemas.openxmlformats.org/officeDocument/2006/relationships/vmlDrawing"/><Relationship Id="rId3" Target="../ctrlProps/ctrlProp99.xml" Type="http://schemas.openxmlformats.org/officeDocument/2006/relationships/ctrlProp"/><Relationship Id="rId4" Target="../ctrlProps/ctrlProp100.xml" Type="http://schemas.openxmlformats.org/officeDocument/2006/relationships/ctrlProp"/><Relationship Id="rId5" Target="../ctrlProps/ctrlProp101.xml" Type="http://schemas.openxmlformats.org/officeDocument/2006/relationships/ctrlProp"/><Relationship Id="rId6" Target="../ctrlProps/ctrlProp102.xml" Type="http://schemas.openxmlformats.org/officeDocument/2006/relationships/ctrlProp"/><Relationship Id="rId7" Target="../ctrlProps/ctrlProp103.xml" Type="http://schemas.openxmlformats.org/officeDocument/2006/relationships/ctrlProp"/><Relationship Id="rId8" Target="../ctrlProps/ctrlProp104.xml" Type="http://schemas.openxmlformats.org/officeDocument/2006/relationships/ctrlProp"/><Relationship Id="rId9" Target="../ctrlProps/ctrlProp105.xml" Type="http://schemas.openxmlformats.org/officeDocument/2006/relationships/ctrlProp"/></Relationships>
</file>

<file path=xl/worksheets/_rels/sheet23.xml.rels><?xml version="1.0" encoding="UTF-8" standalone="no"?><Relationships xmlns="http://schemas.openxmlformats.org/package/2006/relationships"><Relationship Id="rId1" Target="../drawings/drawing21.xml" Type="http://schemas.openxmlformats.org/officeDocument/2006/relationships/drawing"/><Relationship Id="rId10" Target="../ctrlProps/ctrlProp118.xml" Type="http://schemas.openxmlformats.org/officeDocument/2006/relationships/ctrlProp"/><Relationship Id="rId11" Target="../ctrlProps/ctrlProp119.xml" Type="http://schemas.openxmlformats.org/officeDocument/2006/relationships/ctrlProp"/><Relationship Id="rId12" Target="../ctrlProps/ctrlProp120.xml" Type="http://schemas.openxmlformats.org/officeDocument/2006/relationships/ctrlProp"/><Relationship Id="rId13" Target="../ctrlProps/ctrlProp121.xml" Type="http://schemas.openxmlformats.org/officeDocument/2006/relationships/ctrlProp"/><Relationship Id="rId14" Target="../ctrlProps/ctrlProp122.xml" Type="http://schemas.openxmlformats.org/officeDocument/2006/relationships/ctrlProp"/><Relationship Id="rId2" Target="../drawings/vmlDrawing21.vml" Type="http://schemas.openxmlformats.org/officeDocument/2006/relationships/vmlDrawing"/><Relationship Id="rId3" Target="../ctrlProps/ctrlProp111.xml" Type="http://schemas.openxmlformats.org/officeDocument/2006/relationships/ctrlProp"/><Relationship Id="rId4" Target="../ctrlProps/ctrlProp112.xml" Type="http://schemas.openxmlformats.org/officeDocument/2006/relationships/ctrlProp"/><Relationship Id="rId5" Target="../ctrlProps/ctrlProp113.xml" Type="http://schemas.openxmlformats.org/officeDocument/2006/relationships/ctrlProp"/><Relationship Id="rId6" Target="../ctrlProps/ctrlProp114.xml" Type="http://schemas.openxmlformats.org/officeDocument/2006/relationships/ctrlProp"/><Relationship Id="rId7" Target="../ctrlProps/ctrlProp115.xml" Type="http://schemas.openxmlformats.org/officeDocument/2006/relationships/ctrlProp"/><Relationship Id="rId8" Target="../ctrlProps/ctrlProp116.xml" Type="http://schemas.openxmlformats.org/officeDocument/2006/relationships/ctrlProp"/><Relationship Id="rId9" Target="../ctrlProps/ctrlProp117.xml" Type="http://schemas.openxmlformats.org/officeDocument/2006/relationships/ctrlProp"/></Relationships>
</file>

<file path=xl/worksheets/_rels/sheet24.xml.rels><?xml version="1.0" encoding="UTF-8" standalone="no"?><Relationships xmlns="http://schemas.openxmlformats.org/package/2006/relationships"><Relationship Id="rId1" Target="../drawings/drawing22.xml" Type="http://schemas.openxmlformats.org/officeDocument/2006/relationships/drawing"/><Relationship Id="rId10" Target="../ctrlProps/ctrlProp130.xml" Type="http://schemas.openxmlformats.org/officeDocument/2006/relationships/ctrlProp"/><Relationship Id="rId11" Target="../ctrlProps/ctrlProp131.xml" Type="http://schemas.openxmlformats.org/officeDocument/2006/relationships/ctrlProp"/><Relationship Id="rId12" Target="../ctrlProps/ctrlProp132.xml" Type="http://schemas.openxmlformats.org/officeDocument/2006/relationships/ctrlProp"/><Relationship Id="rId13" Target="../ctrlProps/ctrlProp133.xml" Type="http://schemas.openxmlformats.org/officeDocument/2006/relationships/ctrlProp"/><Relationship Id="rId14" Target="../ctrlProps/ctrlProp134.xml" Type="http://schemas.openxmlformats.org/officeDocument/2006/relationships/ctrlProp"/><Relationship Id="rId2" Target="../drawings/vmlDrawing22.vml" Type="http://schemas.openxmlformats.org/officeDocument/2006/relationships/vmlDrawing"/><Relationship Id="rId3" Target="../ctrlProps/ctrlProp123.xml" Type="http://schemas.openxmlformats.org/officeDocument/2006/relationships/ctrlProp"/><Relationship Id="rId4" Target="../ctrlProps/ctrlProp124.xml" Type="http://schemas.openxmlformats.org/officeDocument/2006/relationships/ctrlProp"/><Relationship Id="rId5" Target="../ctrlProps/ctrlProp125.xml" Type="http://schemas.openxmlformats.org/officeDocument/2006/relationships/ctrlProp"/><Relationship Id="rId6" Target="../ctrlProps/ctrlProp126.xml" Type="http://schemas.openxmlformats.org/officeDocument/2006/relationships/ctrlProp"/><Relationship Id="rId7" Target="../ctrlProps/ctrlProp127.xml" Type="http://schemas.openxmlformats.org/officeDocument/2006/relationships/ctrlProp"/><Relationship Id="rId8" Target="../ctrlProps/ctrlProp128.xml" Type="http://schemas.openxmlformats.org/officeDocument/2006/relationships/ctrlProp"/><Relationship Id="rId9" Target="../ctrlProps/ctrlProp129.xml" Type="http://schemas.openxmlformats.org/officeDocument/2006/relationships/ctrlProp"/></Relationships>
</file>

<file path=xl/worksheets/_rels/sheet25.xml.rels><?xml version="1.0" encoding="UTF-8" standalone="no"?><Relationships xmlns="http://schemas.openxmlformats.org/package/2006/relationships"><Relationship Id="rId1" Target="../drawings/drawing23.xml" Type="http://schemas.openxmlformats.org/officeDocument/2006/relationships/drawing"/><Relationship Id="rId10" Target="../ctrlProps/ctrlProp142.xml" Type="http://schemas.openxmlformats.org/officeDocument/2006/relationships/ctrlProp"/><Relationship Id="rId11" Target="../ctrlProps/ctrlProp143.xml" Type="http://schemas.openxmlformats.org/officeDocument/2006/relationships/ctrlProp"/><Relationship Id="rId12" Target="../ctrlProps/ctrlProp144.xml" Type="http://schemas.openxmlformats.org/officeDocument/2006/relationships/ctrlProp"/><Relationship Id="rId13" Target="../ctrlProps/ctrlProp145.xml" Type="http://schemas.openxmlformats.org/officeDocument/2006/relationships/ctrlProp"/><Relationship Id="rId14" Target="../ctrlProps/ctrlProp146.xml" Type="http://schemas.openxmlformats.org/officeDocument/2006/relationships/ctrlProp"/><Relationship Id="rId2" Target="../drawings/vmlDrawing23.vml" Type="http://schemas.openxmlformats.org/officeDocument/2006/relationships/vmlDrawing"/><Relationship Id="rId3" Target="../ctrlProps/ctrlProp135.xml" Type="http://schemas.openxmlformats.org/officeDocument/2006/relationships/ctrlProp"/><Relationship Id="rId4" Target="../ctrlProps/ctrlProp136.xml" Type="http://schemas.openxmlformats.org/officeDocument/2006/relationships/ctrlProp"/><Relationship Id="rId5" Target="../ctrlProps/ctrlProp137.xml" Type="http://schemas.openxmlformats.org/officeDocument/2006/relationships/ctrlProp"/><Relationship Id="rId6" Target="../ctrlProps/ctrlProp138.xml" Type="http://schemas.openxmlformats.org/officeDocument/2006/relationships/ctrlProp"/><Relationship Id="rId7" Target="../ctrlProps/ctrlProp139.xml" Type="http://schemas.openxmlformats.org/officeDocument/2006/relationships/ctrlProp"/><Relationship Id="rId8" Target="../ctrlProps/ctrlProp140.xml" Type="http://schemas.openxmlformats.org/officeDocument/2006/relationships/ctrlProp"/><Relationship Id="rId9" Target="../ctrlProps/ctrlProp141.xml" Type="http://schemas.openxmlformats.org/officeDocument/2006/relationships/ctrlProp"/></Relationships>
</file>

<file path=xl/worksheets/_rels/sheet26.xml.rels><?xml version="1.0" encoding="UTF-8" standalone="no"?><Relationships xmlns="http://schemas.openxmlformats.org/package/2006/relationships"><Relationship Id="rId1" Target="../drawings/drawing24.xml" Type="http://schemas.openxmlformats.org/officeDocument/2006/relationships/drawing"/><Relationship Id="rId10" Target="../ctrlProps/ctrlProp154.xml" Type="http://schemas.openxmlformats.org/officeDocument/2006/relationships/ctrlProp"/><Relationship Id="rId11" Target="../ctrlProps/ctrlProp155.xml" Type="http://schemas.openxmlformats.org/officeDocument/2006/relationships/ctrlProp"/><Relationship Id="rId12" Target="../ctrlProps/ctrlProp156.xml" Type="http://schemas.openxmlformats.org/officeDocument/2006/relationships/ctrlProp"/><Relationship Id="rId13" Target="../ctrlProps/ctrlProp157.xml" Type="http://schemas.openxmlformats.org/officeDocument/2006/relationships/ctrlProp"/><Relationship Id="rId14" Target="../ctrlProps/ctrlProp158.xml" Type="http://schemas.openxmlformats.org/officeDocument/2006/relationships/ctrlProp"/><Relationship Id="rId2" Target="../drawings/vmlDrawing24.vml" Type="http://schemas.openxmlformats.org/officeDocument/2006/relationships/vmlDrawing"/><Relationship Id="rId3" Target="../ctrlProps/ctrlProp147.xml" Type="http://schemas.openxmlformats.org/officeDocument/2006/relationships/ctrlProp"/><Relationship Id="rId4" Target="../ctrlProps/ctrlProp148.xml" Type="http://schemas.openxmlformats.org/officeDocument/2006/relationships/ctrlProp"/><Relationship Id="rId5" Target="../ctrlProps/ctrlProp149.xml" Type="http://schemas.openxmlformats.org/officeDocument/2006/relationships/ctrlProp"/><Relationship Id="rId6" Target="../ctrlProps/ctrlProp150.xml" Type="http://schemas.openxmlformats.org/officeDocument/2006/relationships/ctrlProp"/><Relationship Id="rId7" Target="../ctrlProps/ctrlProp151.xml" Type="http://schemas.openxmlformats.org/officeDocument/2006/relationships/ctrlProp"/><Relationship Id="rId8" Target="../ctrlProps/ctrlProp152.xml" Type="http://schemas.openxmlformats.org/officeDocument/2006/relationships/ctrlProp"/><Relationship Id="rId9" Target="../ctrlProps/ctrlProp153.xml" Type="http://schemas.openxmlformats.org/officeDocument/2006/relationships/ctrlProp"/></Relationships>
</file>

<file path=xl/worksheets/_rels/sheet27.xml.rels><?xml version="1.0" encoding="UTF-8" standalone="no"?><Relationships xmlns="http://schemas.openxmlformats.org/package/2006/relationships"><Relationship Id="rId1" Target="../drawings/drawing25.xml" Type="http://schemas.openxmlformats.org/officeDocument/2006/relationships/drawing"/><Relationship Id="rId10" Target="../ctrlProps/ctrlProp166.xml" Type="http://schemas.openxmlformats.org/officeDocument/2006/relationships/ctrlProp"/><Relationship Id="rId11" Target="../ctrlProps/ctrlProp167.xml" Type="http://schemas.openxmlformats.org/officeDocument/2006/relationships/ctrlProp"/><Relationship Id="rId12" Target="../ctrlProps/ctrlProp168.xml" Type="http://schemas.openxmlformats.org/officeDocument/2006/relationships/ctrlProp"/><Relationship Id="rId13" Target="../ctrlProps/ctrlProp169.xml" Type="http://schemas.openxmlformats.org/officeDocument/2006/relationships/ctrlProp"/><Relationship Id="rId14" Target="../ctrlProps/ctrlProp170.xml" Type="http://schemas.openxmlformats.org/officeDocument/2006/relationships/ctrlProp"/><Relationship Id="rId2" Target="../drawings/vmlDrawing25.vml" Type="http://schemas.openxmlformats.org/officeDocument/2006/relationships/vmlDrawing"/><Relationship Id="rId3" Target="../ctrlProps/ctrlProp159.xml" Type="http://schemas.openxmlformats.org/officeDocument/2006/relationships/ctrlProp"/><Relationship Id="rId4" Target="../ctrlProps/ctrlProp160.xml" Type="http://schemas.openxmlformats.org/officeDocument/2006/relationships/ctrlProp"/><Relationship Id="rId5" Target="../ctrlProps/ctrlProp161.xml" Type="http://schemas.openxmlformats.org/officeDocument/2006/relationships/ctrlProp"/><Relationship Id="rId6" Target="../ctrlProps/ctrlProp162.xml" Type="http://schemas.openxmlformats.org/officeDocument/2006/relationships/ctrlProp"/><Relationship Id="rId7" Target="../ctrlProps/ctrlProp163.xml" Type="http://schemas.openxmlformats.org/officeDocument/2006/relationships/ctrlProp"/><Relationship Id="rId8" Target="../ctrlProps/ctrlProp164.xml" Type="http://schemas.openxmlformats.org/officeDocument/2006/relationships/ctrlProp"/><Relationship Id="rId9" Target="../ctrlProps/ctrlProp165.xml" Type="http://schemas.openxmlformats.org/officeDocument/2006/relationships/ctrlProp"/></Relationships>
</file>

<file path=xl/worksheets/_rels/sheet28.xml.rels><?xml version="1.0" encoding="UTF-8" standalone="no"?><Relationships xmlns="http://schemas.openxmlformats.org/package/2006/relationships"><Relationship Id="rId1" Target="../drawings/drawing26.xml" Type="http://schemas.openxmlformats.org/officeDocument/2006/relationships/drawing"/><Relationship Id="rId10" Target="../ctrlProps/ctrlProp178.xml" Type="http://schemas.openxmlformats.org/officeDocument/2006/relationships/ctrlProp"/><Relationship Id="rId11" Target="../ctrlProps/ctrlProp179.xml" Type="http://schemas.openxmlformats.org/officeDocument/2006/relationships/ctrlProp"/><Relationship Id="rId12" Target="../ctrlProps/ctrlProp180.xml" Type="http://schemas.openxmlformats.org/officeDocument/2006/relationships/ctrlProp"/><Relationship Id="rId13" Target="../ctrlProps/ctrlProp181.xml" Type="http://schemas.openxmlformats.org/officeDocument/2006/relationships/ctrlProp"/><Relationship Id="rId14" Target="../ctrlProps/ctrlProp182.xml" Type="http://schemas.openxmlformats.org/officeDocument/2006/relationships/ctrlProp"/><Relationship Id="rId2" Target="../drawings/vmlDrawing26.vml" Type="http://schemas.openxmlformats.org/officeDocument/2006/relationships/vmlDrawing"/><Relationship Id="rId3" Target="../ctrlProps/ctrlProp171.xml" Type="http://schemas.openxmlformats.org/officeDocument/2006/relationships/ctrlProp"/><Relationship Id="rId4" Target="../ctrlProps/ctrlProp172.xml" Type="http://schemas.openxmlformats.org/officeDocument/2006/relationships/ctrlProp"/><Relationship Id="rId5" Target="../ctrlProps/ctrlProp173.xml" Type="http://schemas.openxmlformats.org/officeDocument/2006/relationships/ctrlProp"/><Relationship Id="rId6" Target="../ctrlProps/ctrlProp174.xml" Type="http://schemas.openxmlformats.org/officeDocument/2006/relationships/ctrlProp"/><Relationship Id="rId7" Target="../ctrlProps/ctrlProp175.xml" Type="http://schemas.openxmlformats.org/officeDocument/2006/relationships/ctrlProp"/><Relationship Id="rId8" Target="../ctrlProps/ctrlProp176.xml" Type="http://schemas.openxmlformats.org/officeDocument/2006/relationships/ctrlProp"/><Relationship Id="rId9" Target="../ctrlProps/ctrlProp177.xml" Type="http://schemas.openxmlformats.org/officeDocument/2006/relationships/ctrlProp"/></Relationships>
</file>

<file path=xl/worksheets/_rels/sheet29.xml.rels><?xml version="1.0" encoding="UTF-8" standalone="no"?><Relationships xmlns="http://schemas.openxmlformats.org/package/2006/relationships"><Relationship Id="rId1" Target="../drawings/drawing27.xml" Type="http://schemas.openxmlformats.org/officeDocument/2006/relationships/drawing"/><Relationship Id="rId10" Target="../ctrlProps/ctrlProp190.xml" Type="http://schemas.openxmlformats.org/officeDocument/2006/relationships/ctrlProp"/><Relationship Id="rId11" Target="../ctrlProps/ctrlProp191.xml" Type="http://schemas.openxmlformats.org/officeDocument/2006/relationships/ctrlProp"/><Relationship Id="rId12" Target="../ctrlProps/ctrlProp192.xml" Type="http://schemas.openxmlformats.org/officeDocument/2006/relationships/ctrlProp"/><Relationship Id="rId13" Target="../ctrlProps/ctrlProp193.xml" Type="http://schemas.openxmlformats.org/officeDocument/2006/relationships/ctrlProp"/><Relationship Id="rId14" Target="../ctrlProps/ctrlProp194.xml" Type="http://schemas.openxmlformats.org/officeDocument/2006/relationships/ctrlProp"/><Relationship Id="rId2" Target="../drawings/vmlDrawing27.vml" Type="http://schemas.openxmlformats.org/officeDocument/2006/relationships/vmlDrawing"/><Relationship Id="rId3" Target="../ctrlProps/ctrlProp183.xml" Type="http://schemas.openxmlformats.org/officeDocument/2006/relationships/ctrlProp"/><Relationship Id="rId4" Target="../ctrlProps/ctrlProp184.xml" Type="http://schemas.openxmlformats.org/officeDocument/2006/relationships/ctrlProp"/><Relationship Id="rId5" Target="../ctrlProps/ctrlProp185.xml" Type="http://schemas.openxmlformats.org/officeDocument/2006/relationships/ctrlProp"/><Relationship Id="rId6" Target="../ctrlProps/ctrlProp186.xml" Type="http://schemas.openxmlformats.org/officeDocument/2006/relationships/ctrlProp"/><Relationship Id="rId7" Target="../ctrlProps/ctrlProp187.xml" Type="http://schemas.openxmlformats.org/officeDocument/2006/relationships/ctrlProp"/><Relationship Id="rId8" Target="../ctrlProps/ctrlProp188.xml" Type="http://schemas.openxmlformats.org/officeDocument/2006/relationships/ctrlProp"/><Relationship Id="rId9" Target="../ctrlProps/ctrlProp189.xml" Type="http://schemas.openxmlformats.org/officeDocument/2006/relationships/ctrlProp"/></Relationships>
</file>

<file path=xl/worksheets/_rels/sheet3.xml.rels><?xml version="1.0" encoding="UTF-8" standalone="no"?><Relationships xmlns="http://schemas.openxmlformats.org/package/2006/relationships"><Relationship Id="rId1" Target="../drawings/drawing1.xml" Type="http://schemas.openxmlformats.org/officeDocument/2006/relationships/drawing"/><Relationship Id="rId2" Target="../drawings/vmlDrawing1.vml" Type="http://schemas.openxmlformats.org/officeDocument/2006/relationships/vmlDrawing"/><Relationship Id="rId3" Target="../ctrlProps/ctrlProp1.xml" Type="http://schemas.openxmlformats.org/officeDocument/2006/relationships/ctrlProp"/><Relationship Id="rId4" Target="../ctrlProps/ctrlProp2.xml" Type="http://schemas.openxmlformats.org/officeDocument/2006/relationships/ctrlProp"/></Relationships>
</file>

<file path=xl/worksheets/_rels/sheet30.xml.rels><?xml version="1.0" encoding="UTF-8" standalone="no"?><Relationships xmlns="http://schemas.openxmlformats.org/package/2006/relationships"><Relationship Id="rId1" Target="../drawings/drawing28.xml" Type="http://schemas.openxmlformats.org/officeDocument/2006/relationships/drawing"/><Relationship Id="rId10" Target="../ctrlProps/ctrlProp202.xml" Type="http://schemas.openxmlformats.org/officeDocument/2006/relationships/ctrlProp"/><Relationship Id="rId11" Target="../ctrlProps/ctrlProp203.xml" Type="http://schemas.openxmlformats.org/officeDocument/2006/relationships/ctrlProp"/><Relationship Id="rId12" Target="../ctrlProps/ctrlProp204.xml" Type="http://schemas.openxmlformats.org/officeDocument/2006/relationships/ctrlProp"/><Relationship Id="rId13" Target="../ctrlProps/ctrlProp205.xml" Type="http://schemas.openxmlformats.org/officeDocument/2006/relationships/ctrlProp"/><Relationship Id="rId14" Target="../ctrlProps/ctrlProp206.xml" Type="http://schemas.openxmlformats.org/officeDocument/2006/relationships/ctrlProp"/><Relationship Id="rId2" Target="../drawings/vmlDrawing28.vml" Type="http://schemas.openxmlformats.org/officeDocument/2006/relationships/vmlDrawing"/><Relationship Id="rId3" Target="../ctrlProps/ctrlProp195.xml" Type="http://schemas.openxmlformats.org/officeDocument/2006/relationships/ctrlProp"/><Relationship Id="rId4" Target="../ctrlProps/ctrlProp196.xml" Type="http://schemas.openxmlformats.org/officeDocument/2006/relationships/ctrlProp"/><Relationship Id="rId5" Target="../ctrlProps/ctrlProp197.xml" Type="http://schemas.openxmlformats.org/officeDocument/2006/relationships/ctrlProp"/><Relationship Id="rId6" Target="../ctrlProps/ctrlProp198.xml" Type="http://schemas.openxmlformats.org/officeDocument/2006/relationships/ctrlProp"/><Relationship Id="rId7" Target="../ctrlProps/ctrlProp199.xml" Type="http://schemas.openxmlformats.org/officeDocument/2006/relationships/ctrlProp"/><Relationship Id="rId8" Target="../ctrlProps/ctrlProp200.xml" Type="http://schemas.openxmlformats.org/officeDocument/2006/relationships/ctrlProp"/><Relationship Id="rId9" Target="../ctrlProps/ctrlProp201.xml" Type="http://schemas.openxmlformats.org/officeDocument/2006/relationships/ctrlProp"/></Relationships>
</file>

<file path=xl/worksheets/_rels/sheet31.xml.rels><?xml version="1.0" encoding="UTF-8" standalone="no"?><Relationships xmlns="http://schemas.openxmlformats.org/package/2006/relationships"><Relationship Id="rId1" Target="../drawings/drawing29.xml" Type="http://schemas.openxmlformats.org/officeDocument/2006/relationships/drawing"/><Relationship Id="rId10" Target="../ctrlProps/ctrlProp214.xml" Type="http://schemas.openxmlformats.org/officeDocument/2006/relationships/ctrlProp"/><Relationship Id="rId11" Target="../ctrlProps/ctrlProp215.xml" Type="http://schemas.openxmlformats.org/officeDocument/2006/relationships/ctrlProp"/><Relationship Id="rId12" Target="../ctrlProps/ctrlProp216.xml" Type="http://schemas.openxmlformats.org/officeDocument/2006/relationships/ctrlProp"/><Relationship Id="rId13" Target="../ctrlProps/ctrlProp217.xml" Type="http://schemas.openxmlformats.org/officeDocument/2006/relationships/ctrlProp"/><Relationship Id="rId14" Target="../ctrlProps/ctrlProp218.xml" Type="http://schemas.openxmlformats.org/officeDocument/2006/relationships/ctrlProp"/><Relationship Id="rId2" Target="../drawings/vmlDrawing29.vml" Type="http://schemas.openxmlformats.org/officeDocument/2006/relationships/vmlDrawing"/><Relationship Id="rId3" Target="../ctrlProps/ctrlProp207.xml" Type="http://schemas.openxmlformats.org/officeDocument/2006/relationships/ctrlProp"/><Relationship Id="rId4" Target="../ctrlProps/ctrlProp208.xml" Type="http://schemas.openxmlformats.org/officeDocument/2006/relationships/ctrlProp"/><Relationship Id="rId5" Target="../ctrlProps/ctrlProp209.xml" Type="http://schemas.openxmlformats.org/officeDocument/2006/relationships/ctrlProp"/><Relationship Id="rId6" Target="../ctrlProps/ctrlProp210.xml" Type="http://schemas.openxmlformats.org/officeDocument/2006/relationships/ctrlProp"/><Relationship Id="rId7" Target="../ctrlProps/ctrlProp211.xml" Type="http://schemas.openxmlformats.org/officeDocument/2006/relationships/ctrlProp"/><Relationship Id="rId8" Target="../ctrlProps/ctrlProp212.xml" Type="http://schemas.openxmlformats.org/officeDocument/2006/relationships/ctrlProp"/><Relationship Id="rId9" Target="../ctrlProps/ctrlProp213.xml" Type="http://schemas.openxmlformats.org/officeDocument/2006/relationships/ctrlProp"/></Relationships>
</file>

<file path=xl/worksheets/_rels/sheet32.xml.rels><?xml version="1.0" encoding="UTF-8" standalone="no"?><Relationships xmlns="http://schemas.openxmlformats.org/package/2006/relationships"><Relationship Id="rId1" Target="../drawings/drawing30.xml" Type="http://schemas.openxmlformats.org/officeDocument/2006/relationships/drawing"/><Relationship Id="rId10" Target="../ctrlProps/ctrlProp226.xml" Type="http://schemas.openxmlformats.org/officeDocument/2006/relationships/ctrlProp"/><Relationship Id="rId11" Target="../ctrlProps/ctrlProp227.xml" Type="http://schemas.openxmlformats.org/officeDocument/2006/relationships/ctrlProp"/><Relationship Id="rId12" Target="../ctrlProps/ctrlProp228.xml" Type="http://schemas.openxmlformats.org/officeDocument/2006/relationships/ctrlProp"/><Relationship Id="rId13" Target="../ctrlProps/ctrlProp229.xml" Type="http://schemas.openxmlformats.org/officeDocument/2006/relationships/ctrlProp"/><Relationship Id="rId14" Target="../ctrlProps/ctrlProp230.xml" Type="http://schemas.openxmlformats.org/officeDocument/2006/relationships/ctrlProp"/><Relationship Id="rId2" Target="../drawings/vmlDrawing30.vml" Type="http://schemas.openxmlformats.org/officeDocument/2006/relationships/vmlDrawing"/><Relationship Id="rId3" Target="../ctrlProps/ctrlProp219.xml" Type="http://schemas.openxmlformats.org/officeDocument/2006/relationships/ctrlProp"/><Relationship Id="rId4" Target="../ctrlProps/ctrlProp220.xml" Type="http://schemas.openxmlformats.org/officeDocument/2006/relationships/ctrlProp"/><Relationship Id="rId5" Target="../ctrlProps/ctrlProp221.xml" Type="http://schemas.openxmlformats.org/officeDocument/2006/relationships/ctrlProp"/><Relationship Id="rId6" Target="../ctrlProps/ctrlProp222.xml" Type="http://schemas.openxmlformats.org/officeDocument/2006/relationships/ctrlProp"/><Relationship Id="rId7" Target="../ctrlProps/ctrlProp223.xml" Type="http://schemas.openxmlformats.org/officeDocument/2006/relationships/ctrlProp"/><Relationship Id="rId8" Target="../ctrlProps/ctrlProp224.xml" Type="http://schemas.openxmlformats.org/officeDocument/2006/relationships/ctrlProp"/><Relationship Id="rId9" Target="../ctrlProps/ctrlProp225.xml" Type="http://schemas.openxmlformats.org/officeDocument/2006/relationships/ctrlProp"/></Relationships>
</file>

<file path=xl/worksheets/_rels/sheet33.xml.rels><?xml version="1.0" encoding="UTF-8" standalone="no"?><Relationships xmlns="http://schemas.openxmlformats.org/package/2006/relationships"><Relationship Id="rId1" Target="../drawings/drawing31.xml" Type="http://schemas.openxmlformats.org/officeDocument/2006/relationships/drawing"/><Relationship Id="rId10" Target="../ctrlProps/ctrlProp238.xml" Type="http://schemas.openxmlformats.org/officeDocument/2006/relationships/ctrlProp"/><Relationship Id="rId11" Target="../ctrlProps/ctrlProp239.xml" Type="http://schemas.openxmlformats.org/officeDocument/2006/relationships/ctrlProp"/><Relationship Id="rId12" Target="../ctrlProps/ctrlProp240.xml" Type="http://schemas.openxmlformats.org/officeDocument/2006/relationships/ctrlProp"/><Relationship Id="rId13" Target="../ctrlProps/ctrlProp241.xml" Type="http://schemas.openxmlformats.org/officeDocument/2006/relationships/ctrlProp"/><Relationship Id="rId14" Target="../ctrlProps/ctrlProp242.xml" Type="http://schemas.openxmlformats.org/officeDocument/2006/relationships/ctrlProp"/><Relationship Id="rId2" Target="../drawings/vmlDrawing31.vml" Type="http://schemas.openxmlformats.org/officeDocument/2006/relationships/vmlDrawing"/><Relationship Id="rId3" Target="../ctrlProps/ctrlProp231.xml" Type="http://schemas.openxmlformats.org/officeDocument/2006/relationships/ctrlProp"/><Relationship Id="rId4" Target="../ctrlProps/ctrlProp232.xml" Type="http://schemas.openxmlformats.org/officeDocument/2006/relationships/ctrlProp"/><Relationship Id="rId5" Target="../ctrlProps/ctrlProp233.xml" Type="http://schemas.openxmlformats.org/officeDocument/2006/relationships/ctrlProp"/><Relationship Id="rId6" Target="../ctrlProps/ctrlProp234.xml" Type="http://schemas.openxmlformats.org/officeDocument/2006/relationships/ctrlProp"/><Relationship Id="rId7" Target="../ctrlProps/ctrlProp235.xml" Type="http://schemas.openxmlformats.org/officeDocument/2006/relationships/ctrlProp"/><Relationship Id="rId8" Target="../ctrlProps/ctrlProp236.xml" Type="http://schemas.openxmlformats.org/officeDocument/2006/relationships/ctrlProp"/><Relationship Id="rId9" Target="../ctrlProps/ctrlProp237.xml" Type="http://schemas.openxmlformats.org/officeDocument/2006/relationships/ctrlProp"/></Relationships>
</file>

<file path=xl/worksheets/_rels/sheet34.xml.rels><?xml version="1.0" encoding="UTF-8" standalone="no"?><Relationships xmlns="http://schemas.openxmlformats.org/package/2006/relationships"><Relationship Id="rId1" Target="../drawings/drawing32.xml" Type="http://schemas.openxmlformats.org/officeDocument/2006/relationships/drawing"/><Relationship Id="rId10" Target="../ctrlProps/ctrlProp250.xml" Type="http://schemas.openxmlformats.org/officeDocument/2006/relationships/ctrlProp"/><Relationship Id="rId11" Target="../ctrlProps/ctrlProp251.xml" Type="http://schemas.openxmlformats.org/officeDocument/2006/relationships/ctrlProp"/><Relationship Id="rId12" Target="../ctrlProps/ctrlProp252.xml" Type="http://schemas.openxmlformats.org/officeDocument/2006/relationships/ctrlProp"/><Relationship Id="rId13" Target="../ctrlProps/ctrlProp253.xml" Type="http://schemas.openxmlformats.org/officeDocument/2006/relationships/ctrlProp"/><Relationship Id="rId14" Target="../ctrlProps/ctrlProp254.xml" Type="http://schemas.openxmlformats.org/officeDocument/2006/relationships/ctrlProp"/><Relationship Id="rId2" Target="../drawings/vmlDrawing32.vml" Type="http://schemas.openxmlformats.org/officeDocument/2006/relationships/vmlDrawing"/><Relationship Id="rId3" Target="../ctrlProps/ctrlProp243.xml" Type="http://schemas.openxmlformats.org/officeDocument/2006/relationships/ctrlProp"/><Relationship Id="rId4" Target="../ctrlProps/ctrlProp244.xml" Type="http://schemas.openxmlformats.org/officeDocument/2006/relationships/ctrlProp"/><Relationship Id="rId5" Target="../ctrlProps/ctrlProp245.xml" Type="http://schemas.openxmlformats.org/officeDocument/2006/relationships/ctrlProp"/><Relationship Id="rId6" Target="../ctrlProps/ctrlProp246.xml" Type="http://schemas.openxmlformats.org/officeDocument/2006/relationships/ctrlProp"/><Relationship Id="rId7" Target="../ctrlProps/ctrlProp247.xml" Type="http://schemas.openxmlformats.org/officeDocument/2006/relationships/ctrlProp"/><Relationship Id="rId8" Target="../ctrlProps/ctrlProp248.xml" Type="http://schemas.openxmlformats.org/officeDocument/2006/relationships/ctrlProp"/><Relationship Id="rId9" Target="../ctrlProps/ctrlProp249.xml" Type="http://schemas.openxmlformats.org/officeDocument/2006/relationships/ctrlProp"/></Relationships>
</file>

<file path=xl/worksheets/_rels/sheet35.xml.rels><?xml version="1.0" encoding="UTF-8" standalone="no"?><Relationships xmlns="http://schemas.openxmlformats.org/package/2006/relationships"><Relationship Id="rId1" Target="../drawings/drawing33.xml" Type="http://schemas.openxmlformats.org/officeDocument/2006/relationships/drawing"/><Relationship Id="rId10" Target="../ctrlProps/ctrlProp262.xml" Type="http://schemas.openxmlformats.org/officeDocument/2006/relationships/ctrlProp"/><Relationship Id="rId11" Target="../ctrlProps/ctrlProp263.xml" Type="http://schemas.openxmlformats.org/officeDocument/2006/relationships/ctrlProp"/><Relationship Id="rId12" Target="../ctrlProps/ctrlProp264.xml" Type="http://schemas.openxmlformats.org/officeDocument/2006/relationships/ctrlProp"/><Relationship Id="rId13" Target="../ctrlProps/ctrlProp265.xml" Type="http://schemas.openxmlformats.org/officeDocument/2006/relationships/ctrlProp"/><Relationship Id="rId14" Target="../ctrlProps/ctrlProp266.xml" Type="http://schemas.openxmlformats.org/officeDocument/2006/relationships/ctrlProp"/><Relationship Id="rId2" Target="../drawings/vmlDrawing33.vml" Type="http://schemas.openxmlformats.org/officeDocument/2006/relationships/vmlDrawing"/><Relationship Id="rId3" Target="../ctrlProps/ctrlProp255.xml" Type="http://schemas.openxmlformats.org/officeDocument/2006/relationships/ctrlProp"/><Relationship Id="rId4" Target="../ctrlProps/ctrlProp256.xml" Type="http://schemas.openxmlformats.org/officeDocument/2006/relationships/ctrlProp"/><Relationship Id="rId5" Target="../ctrlProps/ctrlProp257.xml" Type="http://schemas.openxmlformats.org/officeDocument/2006/relationships/ctrlProp"/><Relationship Id="rId6" Target="../ctrlProps/ctrlProp258.xml" Type="http://schemas.openxmlformats.org/officeDocument/2006/relationships/ctrlProp"/><Relationship Id="rId7" Target="../ctrlProps/ctrlProp259.xml" Type="http://schemas.openxmlformats.org/officeDocument/2006/relationships/ctrlProp"/><Relationship Id="rId8" Target="../ctrlProps/ctrlProp260.xml" Type="http://schemas.openxmlformats.org/officeDocument/2006/relationships/ctrlProp"/><Relationship Id="rId9" Target="../ctrlProps/ctrlProp261.xml" Type="http://schemas.openxmlformats.org/officeDocument/2006/relationships/ctrlProp"/></Relationships>
</file>

<file path=xl/worksheets/_rels/sheet36.xml.rels><?xml version="1.0" encoding="UTF-8" standalone="no"?><Relationships xmlns="http://schemas.openxmlformats.org/package/2006/relationships"><Relationship Id="rId1" Target="../drawings/drawing34.xml" Type="http://schemas.openxmlformats.org/officeDocument/2006/relationships/drawing"/><Relationship Id="rId10" Target="../ctrlProps/ctrlProp274.xml" Type="http://schemas.openxmlformats.org/officeDocument/2006/relationships/ctrlProp"/><Relationship Id="rId11" Target="../ctrlProps/ctrlProp275.xml" Type="http://schemas.openxmlformats.org/officeDocument/2006/relationships/ctrlProp"/><Relationship Id="rId12" Target="../ctrlProps/ctrlProp276.xml" Type="http://schemas.openxmlformats.org/officeDocument/2006/relationships/ctrlProp"/><Relationship Id="rId13" Target="../ctrlProps/ctrlProp277.xml" Type="http://schemas.openxmlformats.org/officeDocument/2006/relationships/ctrlProp"/><Relationship Id="rId14" Target="../ctrlProps/ctrlProp278.xml" Type="http://schemas.openxmlformats.org/officeDocument/2006/relationships/ctrlProp"/><Relationship Id="rId2" Target="../drawings/vmlDrawing34.vml" Type="http://schemas.openxmlformats.org/officeDocument/2006/relationships/vmlDrawing"/><Relationship Id="rId3" Target="../ctrlProps/ctrlProp267.xml" Type="http://schemas.openxmlformats.org/officeDocument/2006/relationships/ctrlProp"/><Relationship Id="rId4" Target="../ctrlProps/ctrlProp268.xml" Type="http://schemas.openxmlformats.org/officeDocument/2006/relationships/ctrlProp"/><Relationship Id="rId5" Target="../ctrlProps/ctrlProp269.xml" Type="http://schemas.openxmlformats.org/officeDocument/2006/relationships/ctrlProp"/><Relationship Id="rId6" Target="../ctrlProps/ctrlProp270.xml" Type="http://schemas.openxmlformats.org/officeDocument/2006/relationships/ctrlProp"/><Relationship Id="rId7" Target="../ctrlProps/ctrlProp271.xml" Type="http://schemas.openxmlformats.org/officeDocument/2006/relationships/ctrlProp"/><Relationship Id="rId8" Target="../ctrlProps/ctrlProp272.xml" Type="http://schemas.openxmlformats.org/officeDocument/2006/relationships/ctrlProp"/><Relationship Id="rId9" Target="../ctrlProps/ctrlProp273.xml" Type="http://schemas.openxmlformats.org/officeDocument/2006/relationships/ctrlProp"/></Relationships>
</file>

<file path=xl/worksheets/_rels/sheet37.xml.rels><?xml version="1.0" encoding="UTF-8" standalone="no"?><Relationships xmlns="http://schemas.openxmlformats.org/package/2006/relationships"><Relationship Id="rId1" Target="../drawings/drawing35.xml" Type="http://schemas.openxmlformats.org/officeDocument/2006/relationships/drawing"/><Relationship Id="rId10" Target="../ctrlProps/ctrlProp286.xml" Type="http://schemas.openxmlformats.org/officeDocument/2006/relationships/ctrlProp"/><Relationship Id="rId11" Target="../ctrlProps/ctrlProp287.xml" Type="http://schemas.openxmlformats.org/officeDocument/2006/relationships/ctrlProp"/><Relationship Id="rId12" Target="../ctrlProps/ctrlProp288.xml" Type="http://schemas.openxmlformats.org/officeDocument/2006/relationships/ctrlProp"/><Relationship Id="rId13" Target="../ctrlProps/ctrlProp289.xml" Type="http://schemas.openxmlformats.org/officeDocument/2006/relationships/ctrlProp"/><Relationship Id="rId14" Target="../ctrlProps/ctrlProp290.xml" Type="http://schemas.openxmlformats.org/officeDocument/2006/relationships/ctrlProp"/><Relationship Id="rId2" Target="../drawings/vmlDrawing35.vml" Type="http://schemas.openxmlformats.org/officeDocument/2006/relationships/vmlDrawing"/><Relationship Id="rId3" Target="../ctrlProps/ctrlProp279.xml" Type="http://schemas.openxmlformats.org/officeDocument/2006/relationships/ctrlProp"/><Relationship Id="rId4" Target="../ctrlProps/ctrlProp280.xml" Type="http://schemas.openxmlformats.org/officeDocument/2006/relationships/ctrlProp"/><Relationship Id="rId5" Target="../ctrlProps/ctrlProp281.xml" Type="http://schemas.openxmlformats.org/officeDocument/2006/relationships/ctrlProp"/><Relationship Id="rId6" Target="../ctrlProps/ctrlProp282.xml" Type="http://schemas.openxmlformats.org/officeDocument/2006/relationships/ctrlProp"/><Relationship Id="rId7" Target="../ctrlProps/ctrlProp283.xml" Type="http://schemas.openxmlformats.org/officeDocument/2006/relationships/ctrlProp"/><Relationship Id="rId8" Target="../ctrlProps/ctrlProp284.xml" Type="http://schemas.openxmlformats.org/officeDocument/2006/relationships/ctrlProp"/><Relationship Id="rId9" Target="../ctrlProps/ctrlProp285.xml" Type="http://schemas.openxmlformats.org/officeDocument/2006/relationships/ctrlProp"/></Relationships>
</file>

<file path=xl/worksheets/_rels/sheet38.xml.rels><?xml version="1.0" encoding="UTF-8" standalone="no"?><Relationships xmlns="http://schemas.openxmlformats.org/package/2006/relationships"><Relationship Id="rId1" Target="../drawings/drawing36.xml" Type="http://schemas.openxmlformats.org/officeDocument/2006/relationships/drawing"/><Relationship Id="rId10" Target="../ctrlProps/ctrlProp298.xml" Type="http://schemas.openxmlformats.org/officeDocument/2006/relationships/ctrlProp"/><Relationship Id="rId11" Target="../ctrlProps/ctrlProp299.xml" Type="http://schemas.openxmlformats.org/officeDocument/2006/relationships/ctrlProp"/><Relationship Id="rId12" Target="../ctrlProps/ctrlProp300.xml" Type="http://schemas.openxmlformats.org/officeDocument/2006/relationships/ctrlProp"/><Relationship Id="rId13" Target="../ctrlProps/ctrlProp301.xml" Type="http://schemas.openxmlformats.org/officeDocument/2006/relationships/ctrlProp"/><Relationship Id="rId14" Target="../ctrlProps/ctrlProp302.xml" Type="http://schemas.openxmlformats.org/officeDocument/2006/relationships/ctrlProp"/><Relationship Id="rId2" Target="../drawings/vmlDrawing36.vml" Type="http://schemas.openxmlformats.org/officeDocument/2006/relationships/vmlDrawing"/><Relationship Id="rId3" Target="../ctrlProps/ctrlProp291.xml" Type="http://schemas.openxmlformats.org/officeDocument/2006/relationships/ctrlProp"/><Relationship Id="rId4" Target="../ctrlProps/ctrlProp292.xml" Type="http://schemas.openxmlformats.org/officeDocument/2006/relationships/ctrlProp"/><Relationship Id="rId5" Target="../ctrlProps/ctrlProp293.xml" Type="http://schemas.openxmlformats.org/officeDocument/2006/relationships/ctrlProp"/><Relationship Id="rId6" Target="../ctrlProps/ctrlProp294.xml" Type="http://schemas.openxmlformats.org/officeDocument/2006/relationships/ctrlProp"/><Relationship Id="rId7" Target="../ctrlProps/ctrlProp295.xml" Type="http://schemas.openxmlformats.org/officeDocument/2006/relationships/ctrlProp"/><Relationship Id="rId8" Target="../ctrlProps/ctrlProp296.xml" Type="http://schemas.openxmlformats.org/officeDocument/2006/relationships/ctrlProp"/><Relationship Id="rId9" Target="../ctrlProps/ctrlProp297.xml" Type="http://schemas.openxmlformats.org/officeDocument/2006/relationships/ctrlProp"/></Relationships>
</file>

<file path=xl/worksheets/_rels/sheet39.xml.rels><?xml version="1.0" encoding="UTF-8" standalone="no"?><Relationships xmlns="http://schemas.openxmlformats.org/package/2006/relationships"><Relationship Id="rId1" Target="../drawings/drawing37.xml" Type="http://schemas.openxmlformats.org/officeDocument/2006/relationships/drawing"/><Relationship Id="rId10" Target="../ctrlProps/ctrlProp310.xml" Type="http://schemas.openxmlformats.org/officeDocument/2006/relationships/ctrlProp"/><Relationship Id="rId11" Target="../ctrlProps/ctrlProp311.xml" Type="http://schemas.openxmlformats.org/officeDocument/2006/relationships/ctrlProp"/><Relationship Id="rId12" Target="../ctrlProps/ctrlProp312.xml" Type="http://schemas.openxmlformats.org/officeDocument/2006/relationships/ctrlProp"/><Relationship Id="rId13" Target="../ctrlProps/ctrlProp313.xml" Type="http://schemas.openxmlformats.org/officeDocument/2006/relationships/ctrlProp"/><Relationship Id="rId14" Target="../ctrlProps/ctrlProp314.xml" Type="http://schemas.openxmlformats.org/officeDocument/2006/relationships/ctrlProp"/><Relationship Id="rId2" Target="../drawings/vmlDrawing37.vml" Type="http://schemas.openxmlformats.org/officeDocument/2006/relationships/vmlDrawing"/><Relationship Id="rId3" Target="../ctrlProps/ctrlProp303.xml" Type="http://schemas.openxmlformats.org/officeDocument/2006/relationships/ctrlProp"/><Relationship Id="rId4" Target="../ctrlProps/ctrlProp304.xml" Type="http://schemas.openxmlformats.org/officeDocument/2006/relationships/ctrlProp"/><Relationship Id="rId5" Target="../ctrlProps/ctrlProp305.xml" Type="http://schemas.openxmlformats.org/officeDocument/2006/relationships/ctrlProp"/><Relationship Id="rId6" Target="../ctrlProps/ctrlProp306.xml" Type="http://schemas.openxmlformats.org/officeDocument/2006/relationships/ctrlProp"/><Relationship Id="rId7" Target="../ctrlProps/ctrlProp307.xml" Type="http://schemas.openxmlformats.org/officeDocument/2006/relationships/ctrlProp"/><Relationship Id="rId8" Target="../ctrlProps/ctrlProp308.xml" Type="http://schemas.openxmlformats.org/officeDocument/2006/relationships/ctrlProp"/><Relationship Id="rId9" Target="../ctrlProps/ctrlProp309.xml" Type="http://schemas.openxmlformats.org/officeDocument/2006/relationships/ctrlProp"/></Relationships>
</file>

<file path=xl/worksheets/_rels/sheet4.xml.rels><?xml version="1.0" encoding="UTF-8" standalone="no"?><Relationships xmlns="http://schemas.openxmlformats.org/package/2006/relationships"><Relationship Id="rId1" Target="../drawings/drawing2.xml" Type="http://schemas.openxmlformats.org/officeDocument/2006/relationships/drawing"/><Relationship Id="rId2" Target="../drawings/vmlDrawing2.vml" Type="http://schemas.openxmlformats.org/officeDocument/2006/relationships/vmlDrawing"/><Relationship Id="rId3" Target="../ctrlProps/ctrlProp3.xml" Type="http://schemas.openxmlformats.org/officeDocument/2006/relationships/ctrlProp"/><Relationship Id="rId4" Target="../ctrlProps/ctrlProp4.xml" Type="http://schemas.openxmlformats.org/officeDocument/2006/relationships/ctrlProp"/></Relationships>
</file>

<file path=xl/worksheets/_rels/sheet40.xml.rels><?xml version="1.0" encoding="UTF-8" standalone="no"?><Relationships xmlns="http://schemas.openxmlformats.org/package/2006/relationships"><Relationship Id="rId1" Target="../drawings/drawing38.xml" Type="http://schemas.openxmlformats.org/officeDocument/2006/relationships/drawing"/><Relationship Id="rId10" Target="../ctrlProps/ctrlProp322.xml" Type="http://schemas.openxmlformats.org/officeDocument/2006/relationships/ctrlProp"/><Relationship Id="rId11" Target="../ctrlProps/ctrlProp323.xml" Type="http://schemas.openxmlformats.org/officeDocument/2006/relationships/ctrlProp"/><Relationship Id="rId12" Target="../ctrlProps/ctrlProp324.xml" Type="http://schemas.openxmlformats.org/officeDocument/2006/relationships/ctrlProp"/><Relationship Id="rId13" Target="../ctrlProps/ctrlProp325.xml" Type="http://schemas.openxmlformats.org/officeDocument/2006/relationships/ctrlProp"/><Relationship Id="rId14" Target="../ctrlProps/ctrlProp326.xml" Type="http://schemas.openxmlformats.org/officeDocument/2006/relationships/ctrlProp"/><Relationship Id="rId2" Target="../drawings/vmlDrawing38.vml" Type="http://schemas.openxmlformats.org/officeDocument/2006/relationships/vmlDrawing"/><Relationship Id="rId3" Target="../ctrlProps/ctrlProp315.xml" Type="http://schemas.openxmlformats.org/officeDocument/2006/relationships/ctrlProp"/><Relationship Id="rId4" Target="../ctrlProps/ctrlProp316.xml" Type="http://schemas.openxmlformats.org/officeDocument/2006/relationships/ctrlProp"/><Relationship Id="rId5" Target="../ctrlProps/ctrlProp317.xml" Type="http://schemas.openxmlformats.org/officeDocument/2006/relationships/ctrlProp"/><Relationship Id="rId6" Target="../ctrlProps/ctrlProp318.xml" Type="http://schemas.openxmlformats.org/officeDocument/2006/relationships/ctrlProp"/><Relationship Id="rId7" Target="../ctrlProps/ctrlProp319.xml" Type="http://schemas.openxmlformats.org/officeDocument/2006/relationships/ctrlProp"/><Relationship Id="rId8" Target="../ctrlProps/ctrlProp320.xml" Type="http://schemas.openxmlformats.org/officeDocument/2006/relationships/ctrlProp"/><Relationship Id="rId9" Target="../ctrlProps/ctrlProp321.xml" Type="http://schemas.openxmlformats.org/officeDocument/2006/relationships/ctrlProp"/></Relationships>
</file>

<file path=xl/worksheets/_rels/sheet5.xml.rels><?xml version="1.0" encoding="UTF-8" standalone="no"?><Relationships xmlns="http://schemas.openxmlformats.org/package/2006/relationships"><Relationship Id="rId1" Target="../drawings/drawing3.xml" Type="http://schemas.openxmlformats.org/officeDocument/2006/relationships/drawing"/><Relationship Id="rId2" Target="../drawings/vmlDrawing3.vml" Type="http://schemas.openxmlformats.org/officeDocument/2006/relationships/vmlDrawing"/><Relationship Id="rId3" Target="../ctrlProps/ctrlProp5.xml" Type="http://schemas.openxmlformats.org/officeDocument/2006/relationships/ctrlProp"/><Relationship Id="rId4" Target="../ctrlProps/ctrlProp6.xml" Type="http://schemas.openxmlformats.org/officeDocument/2006/relationships/ctrlProp"/></Relationships>
</file>

<file path=xl/worksheets/_rels/sheet6.xml.rels><?xml version="1.0" encoding="UTF-8" standalone="no"?><Relationships xmlns="http://schemas.openxmlformats.org/package/2006/relationships"><Relationship Id="rId1" Target="../drawings/drawing4.xml" Type="http://schemas.openxmlformats.org/officeDocument/2006/relationships/drawing"/><Relationship Id="rId2" Target="../drawings/vmlDrawing4.vml" Type="http://schemas.openxmlformats.org/officeDocument/2006/relationships/vmlDrawing"/><Relationship Id="rId3" Target="../ctrlProps/ctrlProp7.xml" Type="http://schemas.openxmlformats.org/officeDocument/2006/relationships/ctrlProp"/><Relationship Id="rId4" Target="../ctrlProps/ctrlProp8.xml" Type="http://schemas.openxmlformats.org/officeDocument/2006/relationships/ctrlProp"/></Relationships>
</file>

<file path=xl/worksheets/_rels/sheet67.xml.rels><?xml version="1.0" encoding="UTF-8" standalone="no"?><Relationships xmlns="http://schemas.openxmlformats.org/package/2006/relationships"><Relationship Id="rId1" Target="../drawings/drawing39.xml" Type="http://schemas.openxmlformats.org/officeDocument/2006/relationships/drawing"/><Relationship Id="rId10" Target="../ctrlProps/ctrlProp334.xml" Type="http://schemas.openxmlformats.org/officeDocument/2006/relationships/ctrlProp"/><Relationship Id="rId11" Target="../ctrlProps/ctrlProp335.xml" Type="http://schemas.openxmlformats.org/officeDocument/2006/relationships/ctrlProp"/><Relationship Id="rId12" Target="../ctrlProps/ctrlProp336.xml" Type="http://schemas.openxmlformats.org/officeDocument/2006/relationships/ctrlProp"/><Relationship Id="rId13" Target="../ctrlProps/ctrlProp337.xml" Type="http://schemas.openxmlformats.org/officeDocument/2006/relationships/ctrlProp"/><Relationship Id="rId14" Target="../ctrlProps/ctrlProp338.xml" Type="http://schemas.openxmlformats.org/officeDocument/2006/relationships/ctrlProp"/><Relationship Id="rId2" Target="../drawings/vmlDrawing39.vml" Type="http://schemas.openxmlformats.org/officeDocument/2006/relationships/vmlDrawing"/><Relationship Id="rId3" Target="../ctrlProps/ctrlProp327.xml" Type="http://schemas.openxmlformats.org/officeDocument/2006/relationships/ctrlProp"/><Relationship Id="rId4" Target="../ctrlProps/ctrlProp328.xml" Type="http://schemas.openxmlformats.org/officeDocument/2006/relationships/ctrlProp"/><Relationship Id="rId5" Target="../ctrlProps/ctrlProp329.xml" Type="http://schemas.openxmlformats.org/officeDocument/2006/relationships/ctrlProp"/><Relationship Id="rId6" Target="../ctrlProps/ctrlProp330.xml" Type="http://schemas.openxmlformats.org/officeDocument/2006/relationships/ctrlProp"/><Relationship Id="rId7" Target="../ctrlProps/ctrlProp331.xml" Type="http://schemas.openxmlformats.org/officeDocument/2006/relationships/ctrlProp"/><Relationship Id="rId8" Target="../ctrlProps/ctrlProp332.xml" Type="http://schemas.openxmlformats.org/officeDocument/2006/relationships/ctrlProp"/><Relationship Id="rId9" Target="../ctrlProps/ctrlProp333.xml" Type="http://schemas.openxmlformats.org/officeDocument/2006/relationships/ctrlProp"/></Relationships>
</file>

<file path=xl/worksheets/_rels/sheet68.xml.rels><?xml version="1.0" encoding="UTF-8" standalone="no"?><Relationships xmlns="http://schemas.openxmlformats.org/package/2006/relationships"><Relationship Id="rId1" Target="../drawings/drawing40.xml" Type="http://schemas.openxmlformats.org/officeDocument/2006/relationships/drawing"/><Relationship Id="rId2" Target="../drawings/vmlDrawing40.vml" Type="http://schemas.openxmlformats.org/officeDocument/2006/relationships/vmlDrawing"/><Relationship Id="rId3" Target="../ctrlProps/ctrlProp339.xml" Type="http://schemas.openxmlformats.org/officeDocument/2006/relationships/ctrlProp"/><Relationship Id="rId4" Target="../ctrlProps/ctrlProp340.xml" Type="http://schemas.openxmlformats.org/officeDocument/2006/relationships/ctrlProp"/></Relationships>
</file>

<file path=xl/worksheets/_rels/sheet7.xml.rels><?xml version="1.0" encoding="UTF-8" standalone="no"?><Relationships xmlns="http://schemas.openxmlformats.org/package/2006/relationships"><Relationship Id="rId1" Target="../drawings/drawing5.xml" Type="http://schemas.openxmlformats.org/officeDocument/2006/relationships/drawing"/><Relationship Id="rId2" Target="../drawings/vmlDrawing5.vml" Type="http://schemas.openxmlformats.org/officeDocument/2006/relationships/vmlDrawing"/><Relationship Id="rId3" Target="../ctrlProps/ctrlProp9.xml" Type="http://schemas.openxmlformats.org/officeDocument/2006/relationships/ctrlProp"/><Relationship Id="rId4" Target="../ctrlProps/ctrlProp10.xml" Type="http://schemas.openxmlformats.org/officeDocument/2006/relationships/ctrlProp"/></Relationships>
</file>

<file path=xl/worksheets/_rels/sheet8.xml.rels><?xml version="1.0" encoding="UTF-8" standalone="no"?><Relationships xmlns="http://schemas.openxmlformats.org/package/2006/relationships"><Relationship Id="rId1" Target="../drawings/drawing6.xml" Type="http://schemas.openxmlformats.org/officeDocument/2006/relationships/drawing"/><Relationship Id="rId2" Target="../drawings/vmlDrawing6.vml" Type="http://schemas.openxmlformats.org/officeDocument/2006/relationships/vmlDrawing"/><Relationship Id="rId3" Target="../ctrlProps/ctrlProp11.xml" Type="http://schemas.openxmlformats.org/officeDocument/2006/relationships/ctrlProp"/><Relationship Id="rId4" Target="../ctrlProps/ctrlProp12.xml" Type="http://schemas.openxmlformats.org/officeDocument/2006/relationships/ctrlProp"/></Relationships>
</file>

<file path=xl/worksheets/_rels/sheet9.xml.rels><?xml version="1.0" encoding="UTF-8" standalone="no"?><Relationships xmlns="http://schemas.openxmlformats.org/package/2006/relationships"><Relationship Id="rId1" Target="../drawings/drawing7.xml" Type="http://schemas.openxmlformats.org/officeDocument/2006/relationships/drawing"/><Relationship Id="rId2" Target="../drawings/vmlDrawing7.vml" Type="http://schemas.openxmlformats.org/officeDocument/2006/relationships/vmlDrawing"/><Relationship Id="rId3" Target="../ctrlProps/ctrlProp13.xml" Type="http://schemas.openxmlformats.org/officeDocument/2006/relationships/ctrlProp"/><Relationship Id="rId4" Target="../ctrlProps/ctrlProp14.xml" Type="http://schemas.openxmlformats.org/officeDocument/2006/relationships/ctrlProp"/></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6ABF4-F964-4054-ADC4-5541DDF7B1D4}">
  <dimension ref="A1:AT56"/>
  <sheetViews>
    <sheetView tabSelected="1" zoomScale="80" zoomScaleNormal="80" workbookViewId="0">
      <selection activeCell="K38" sqref="K38"/>
    </sheetView>
  </sheetViews>
  <sheetFormatPr defaultColWidth="9.140625" defaultRowHeight="15" x14ac:dyDescent="0.25"/>
  <cols>
    <col min="1" max="1" customWidth="true" style="2" width="13.7109375"/>
    <col min="2" max="2" bestFit="true" customWidth="true" style="2" width="10.140625"/>
    <col min="3" max="3" customWidth="true" style="2" width="66.0"/>
    <col min="4" max="4" customWidth="true" style="2" width="21.85546875"/>
    <col min="5" max="5" customWidth="true" style="2" width="25.140625"/>
    <col min="6" max="6" customWidth="true" style="2" width="20.140625"/>
    <col min="7" max="7" bestFit="true" customWidth="true" style="2" width="20.7109375"/>
    <col min="8" max="8" customWidth="true" style="2" width="14.5703125"/>
    <col min="9" max="9" customWidth="true" style="2" width="16.85546875"/>
    <col min="10" max="10" customWidth="true" style="2" width="10.7109375"/>
    <col min="11" max="11" customWidth="true" style="2" width="22.42578125"/>
    <col min="12" max="13" customWidth="true" style="2" width="8.140625"/>
    <col min="14" max="15" customWidth="true" style="2" width="14.140625"/>
    <col min="16" max="17" customWidth="true" style="2" width="7.42578125"/>
    <col min="18" max="18" customWidth="true" style="2" width="14.140625"/>
    <col min="19" max="21" style="2" width="9.140625"/>
    <col min="22" max="23" customWidth="true" style="2" width="14.140625"/>
    <col min="24" max="25" style="2" width="9.140625"/>
    <col min="26" max="27" customWidth="true" style="2" width="14.140625"/>
    <col min="28" max="29" style="2" width="9.140625"/>
    <col min="30" max="31" customWidth="true" style="2" width="14.140625"/>
    <col min="32" max="33" style="2" width="9.140625"/>
    <col min="34" max="35" customWidth="true" style="2" width="14.140625"/>
    <col min="36" max="44" customWidth="true" style="2" width="16.42578125"/>
    <col min="45" max="16384" style="2" width="9.140625"/>
  </cols>
  <sheetData>
    <row r="1" spans="1:44" x14ac:dyDescent="0.25">
      <c r="A1" s="1" t="s">
        <v>234</v>
      </c>
    </row>
    <row r="2" spans="1:44" x14ac:dyDescent="0.25">
      <c r="A2" s="1" t="s">
        <v>235</v>
      </c>
    </row>
    <row r="3" spans="1:44" x14ac:dyDescent="0.25">
      <c r="A3" s="3" t="s">
        <v>0</v>
      </c>
      <c r="B3" s="4"/>
      <c r="C3" s="4"/>
      <c r="D3" s="4"/>
      <c r="E3" s="4"/>
      <c r="F3" s="4"/>
      <c r="G3" s="4"/>
      <c r="H3" s="4"/>
      <c r="I3" s="4"/>
      <c r="J3" s="5" t="s">
        <v>1</v>
      </c>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row>
    <row r="4" spans="1:44" x14ac:dyDescent="0.25">
      <c r="D4" s="77"/>
      <c r="E4" s="77"/>
      <c r="J4" s="85" t="s">
        <v>9</v>
      </c>
      <c r="K4" s="86"/>
      <c r="L4" s="85" t="s">
        <v>105</v>
      </c>
      <c r="AJ4" s="85" t="s">
        <v>106</v>
      </c>
      <c r="AK4" s="86"/>
      <c r="AL4" s="86"/>
      <c r="AM4" s="86"/>
      <c r="AN4" s="86"/>
      <c r="AO4" s="86"/>
      <c r="AP4" s="85" t="s">
        <v>2114</v>
      </c>
    </row>
    <row r="5" spans="1:44" x14ac:dyDescent="0.25">
      <c r="C5" s="77" t="s">
        <v>2108</v>
      </c>
      <c r="D5" s="77"/>
      <c r="E5" s="77"/>
      <c r="J5" s="86"/>
      <c r="K5" s="86"/>
      <c r="L5" s="86" t="s">
        <v>2109</v>
      </c>
      <c r="P5" s="86" t="s">
        <v>816</v>
      </c>
      <c r="T5" s="86" t="s">
        <v>812</v>
      </c>
      <c r="U5" s="86"/>
      <c r="X5" s="86" t="s">
        <v>813</v>
      </c>
      <c r="Y5" s="86"/>
      <c r="AB5" s="86" t="s">
        <v>814</v>
      </c>
      <c r="AC5" s="86"/>
      <c r="AF5" s="86" t="s">
        <v>815</v>
      </c>
      <c r="AI5" s="86"/>
    </row>
    <row r="6" spans="1:44" s="1" customFormat="1" x14ac:dyDescent="0.25">
      <c r="A6" s="1" t="s">
        <v>2</v>
      </c>
      <c r="B6" s="1" t="s">
        <v>3</v>
      </c>
      <c r="C6" s="1" t="s">
        <v>4</v>
      </c>
      <c r="F6" s="1" t="s">
        <v>5</v>
      </c>
      <c r="G6" s="1" t="s">
        <v>6</v>
      </c>
      <c r="H6" s="1" t="s">
        <v>7</v>
      </c>
      <c r="I6" s="1" t="s">
        <v>8</v>
      </c>
      <c r="J6" s="1" t="s">
        <v>269</v>
      </c>
      <c r="K6" s="1" t="s">
        <v>9</v>
      </c>
      <c r="L6" s="1" t="s">
        <v>2113</v>
      </c>
      <c r="M6" s="1" t="s">
        <v>2112</v>
      </c>
      <c r="N6" s="1" t="s">
        <v>2111</v>
      </c>
      <c r="O6" s="1" t="s">
        <v>119</v>
      </c>
      <c r="P6" s="1" t="s">
        <v>2113</v>
      </c>
      <c r="Q6" s="1" t="s">
        <v>2112</v>
      </c>
      <c r="R6" s="1" t="s">
        <v>2111</v>
      </c>
      <c r="S6" s="1" t="s">
        <v>119</v>
      </c>
      <c r="T6" s="1" t="s">
        <v>2113</v>
      </c>
      <c r="U6" s="1" t="s">
        <v>2112</v>
      </c>
      <c r="V6" s="1" t="s">
        <v>2111</v>
      </c>
      <c r="W6" s="1" t="s">
        <v>119</v>
      </c>
      <c r="X6" s="1" t="s">
        <v>2113</v>
      </c>
      <c r="Y6" s="1" t="s">
        <v>2112</v>
      </c>
      <c r="Z6" s="1" t="s">
        <v>2111</v>
      </c>
      <c r="AA6" s="1" t="s">
        <v>119</v>
      </c>
      <c r="AB6" s="1" t="s">
        <v>2113</v>
      </c>
      <c r="AC6" s="1" t="s">
        <v>2112</v>
      </c>
      <c r="AD6" s="1" t="s">
        <v>2111</v>
      </c>
      <c r="AE6" s="1" t="s">
        <v>119</v>
      </c>
      <c r="AF6" s="1" t="s">
        <v>2113</v>
      </c>
      <c r="AG6" s="1" t="s">
        <v>2112</v>
      </c>
      <c r="AH6" s="1" t="s">
        <v>2111</v>
      </c>
      <c r="AI6" s="1" t="s">
        <v>119</v>
      </c>
      <c r="AJ6" s="1" t="s">
        <v>10</v>
      </c>
      <c r="AK6" s="1" t="s">
        <v>11</v>
      </c>
      <c r="AL6" s="1" t="s">
        <v>12</v>
      </c>
      <c r="AM6" s="1" t="s">
        <v>13</v>
      </c>
      <c r="AN6" s="1" t="s">
        <v>14</v>
      </c>
      <c r="AO6" s="1" t="s">
        <v>15</v>
      </c>
      <c r="AP6" s="1" t="s">
        <v>16</v>
      </c>
      <c r="AQ6" s="1" t="s">
        <v>17</v>
      </c>
      <c r="AR6" s="1" t="s">
        <v>18</v>
      </c>
    </row>
    <row r="7" spans="1:44" s="1" customFormat="1" x14ac:dyDescent="0.25">
      <c r="A7" s="6" t="s">
        <v>121</v>
      </c>
      <c r="B7" s="6"/>
      <c r="C7" s="6" t="s">
        <v>122</v>
      </c>
      <c r="D7" s="79" t="s">
        <v>1945</v>
      </c>
      <c r="E7" s="79" t="s">
        <v>1946</v>
      </c>
      <c r="F7" s="6" t="s">
        <v>123</v>
      </c>
      <c r="G7" s="6"/>
      <c r="H7" s="6"/>
      <c r="I7" s="6"/>
      <c r="J7" s="6"/>
      <c r="K7" s="6"/>
      <c r="L7" s="82"/>
      <c r="M7" s="82"/>
      <c r="N7" s="6"/>
      <c r="O7" s="6"/>
      <c r="P7" s="82"/>
      <c r="Q7" s="82"/>
      <c r="R7" s="6"/>
      <c r="S7" s="6"/>
      <c r="T7" s="82"/>
      <c r="U7" s="82"/>
      <c r="V7" s="6"/>
      <c r="W7" s="6"/>
      <c r="X7" s="82"/>
      <c r="Y7" s="82"/>
      <c r="Z7" s="6"/>
      <c r="AA7" s="6"/>
      <c r="AB7" s="82"/>
      <c r="AC7" s="82"/>
      <c r="AD7" s="6"/>
      <c r="AE7" s="6"/>
      <c r="AF7" s="82"/>
      <c r="AG7" s="82"/>
      <c r="AH7" s="6"/>
      <c r="AI7" s="6"/>
      <c r="AJ7" s="6"/>
      <c r="AK7" s="6"/>
      <c r="AL7" s="6"/>
      <c r="AM7" s="6"/>
      <c r="AN7" s="6"/>
      <c r="AO7" s="6"/>
      <c r="AP7" s="6"/>
      <c r="AQ7" s="6"/>
      <c r="AR7" s="7"/>
    </row>
    <row r="8" spans="1:44" s="1" customFormat="1" x14ac:dyDescent="0.25">
      <c r="A8" s="6" t="s">
        <v>288</v>
      </c>
      <c r="B8" s="6" t="s">
        <v>289</v>
      </c>
      <c r="C8" s="6" t="s">
        <v>74</v>
      </c>
      <c r="D8" s="79"/>
      <c r="E8" s="79"/>
      <c r="F8" s="6" t="s">
        <v>123</v>
      </c>
      <c r="G8" s="6" t="s">
        <v>290</v>
      </c>
      <c r="H8" s="6"/>
      <c r="I8" s="6"/>
      <c r="J8" s="6"/>
      <c r="K8" s="6"/>
      <c r="L8" s="82"/>
      <c r="M8" s="82"/>
      <c r="N8" s="6"/>
      <c r="O8" s="6"/>
      <c r="P8" s="82"/>
      <c r="Q8" s="82"/>
      <c r="R8" s="6"/>
      <c r="S8" s="6"/>
      <c r="T8" s="82"/>
      <c r="U8" s="82"/>
      <c r="V8" s="6"/>
      <c r="W8" s="6"/>
      <c r="X8" s="82"/>
      <c r="Y8" s="82"/>
      <c r="Z8" s="6"/>
      <c r="AA8" s="6"/>
      <c r="AB8" s="82"/>
      <c r="AC8" s="82"/>
      <c r="AD8" s="6"/>
      <c r="AE8" s="6"/>
      <c r="AF8" s="82"/>
      <c r="AG8" s="82"/>
      <c r="AH8" s="6"/>
      <c r="AI8" s="6"/>
      <c r="AJ8" s="6"/>
      <c r="AK8" s="6"/>
      <c r="AL8" s="6"/>
      <c r="AM8" s="6"/>
      <c r="AN8" s="6"/>
      <c r="AO8" s="6"/>
      <c r="AP8" s="6"/>
      <c r="AQ8" s="6"/>
      <c r="AR8" s="6"/>
    </row>
    <row r="9" spans="1:44" x14ac:dyDescent="0.25">
      <c r="A9" s="4" t="s">
        <v>291</v>
      </c>
      <c r="B9" s="4" t="s">
        <v>292</v>
      </c>
      <c r="C9" s="4" t="s">
        <v>126</v>
      </c>
      <c r="D9" s="80" t="s">
        <v>1927</v>
      </c>
      <c r="E9" s="80" t="s">
        <v>1928</v>
      </c>
      <c r="F9" s="4" t="s">
        <v>123</v>
      </c>
      <c r="G9" s="4" t="s">
        <v>290</v>
      </c>
      <c r="H9" s="4"/>
      <c r="I9" s="4"/>
      <c r="J9" s="8" t="str">
        <f>'Ge01'!G3:G3</f>
        <v>P</v>
      </c>
      <c r="K9" s="8">
        <f>'Ge01'!C14</f>
        <v>0</v>
      </c>
      <c r="L9" s="83" t="str">
        <f>IF('Ge01'!G20=TRUE, "X", "")</f>
        <v/>
      </c>
      <c r="M9" s="83" t="str">
        <f>IF('Ge01'!H20=TRUE, "X", "")</f>
        <v/>
      </c>
      <c r="N9" s="8" t="str">
        <f>IF('Ge01'!C22="","",('Ge01'!C22))</f>
        <v/>
      </c>
      <c r="O9" s="8" t="str">
        <f>IF('Ge01'!C24="","",('Ge01'!C24))</f>
        <v/>
      </c>
      <c r="P9" s="83" t="str">
        <f>IF('Ge01'!G28=TRUE, "X", "")</f>
        <v/>
      </c>
      <c r="Q9" s="83" t="str">
        <f>IF('Ge01'!H28=TRUE, "X", "")</f>
        <v/>
      </c>
      <c r="R9" s="8" t="str">
        <f>IF('Ge01'!C30="","",('Ge01'!C30))</f>
        <v/>
      </c>
      <c r="S9" s="8" t="str">
        <f>IF('Ge01'!C32="","",('Ge01'!C32))</f>
        <v/>
      </c>
      <c r="T9" s="83" t="str">
        <f>IF('Ge01'!G36=TRUE, "X", "")</f>
        <v/>
      </c>
      <c r="U9" s="83" t="str">
        <f>IF('Ge01'!H36=TRUE, "X", "")</f>
        <v/>
      </c>
      <c r="V9" s="8" t="str">
        <f>IF('Ge01'!C38="","",('Ge01'!C38))</f>
        <v/>
      </c>
      <c r="W9" s="8" t="str">
        <f>IF('Ge01'!C40="","",('Ge01'!C40))</f>
        <v/>
      </c>
      <c r="X9" s="83" t="str">
        <f>IF('Ge01'!G44=TRUE, "X", "")</f>
        <v/>
      </c>
      <c r="Y9" s="83" t="str">
        <f>IF('Ge01'!H44=TRUE, "X", "")</f>
        <v/>
      </c>
      <c r="Z9" s="8" t="str">
        <f>IF('Ge01'!C46="","",('Ge01'!C46))</f>
        <v/>
      </c>
      <c r="AA9" s="8" t="str">
        <f>IF('Ge01'!C48="","",('Ge01'!C48))</f>
        <v/>
      </c>
      <c r="AB9" s="83" t="str">
        <f>IF('Ge01'!G52=TRUE, "X", "")</f>
        <v/>
      </c>
      <c r="AC9" s="83" t="str">
        <f>IF('Ge01'!H52=TRUE, "X", "")</f>
        <v/>
      </c>
      <c r="AD9" s="8" t="str">
        <f>IF('Ge01'!C54="","",('Ge01'!C54))</f>
        <v/>
      </c>
      <c r="AE9" s="8" t="str">
        <f>IF('Ge01'!C56="","",('Ge01'!C56))</f>
        <v/>
      </c>
      <c r="AF9" s="83" t="str">
        <f>IF('Ge01'!G60=TRUE, "X", "")</f>
        <v/>
      </c>
      <c r="AG9" s="83" t="str">
        <f>IF('Ge01'!H60=TRUE, "X", "")</f>
        <v/>
      </c>
      <c r="AH9" s="8" t="str">
        <f>IF('Ge01'!C62="","",('Ge01'!C62))</f>
        <v/>
      </c>
      <c r="AI9" s="8" t="str">
        <f>IF('Ge01'!C64="","",('Ge01'!C64))</f>
        <v/>
      </c>
      <c r="AJ9" s="8" t="str">
        <f>IF('Ge01'!C68="","",('Ge01'!C68))</f>
        <v/>
      </c>
      <c r="AK9" s="8" t="str">
        <f>IF('Ge01'!H68="","",('Ge01'!H68))</f>
        <v/>
      </c>
      <c r="AL9" s="8" t="str">
        <f>IF('Ge01'!C70="","",('Ge01'!C70))</f>
        <v/>
      </c>
      <c r="AM9" s="8" t="str">
        <f>IF('Ge01'!H70="","",('Ge01'!H70))</f>
        <v/>
      </c>
      <c r="AN9" s="8" t="str">
        <f>IF('Ge01'!C72="","",('Ge01'!C72))</f>
        <v/>
      </c>
      <c r="AO9" s="8" t="str">
        <f>IF('Ge01'!H72="","",('Ge01'!H72))</f>
        <v/>
      </c>
      <c r="AP9" s="8" t="str">
        <f>IF('Ge01'!I3="","",('Ge01'!I3))</f>
        <v>E1</v>
      </c>
      <c r="AQ9" s="8" t="str">
        <f>IF('Ge01'!I4="","",('Ge01'!I4))</f>
        <v>E2</v>
      </c>
      <c r="AR9" s="8" t="str">
        <f>IF('Ge01'!I5="","",('Ge01'!I5))</f>
        <v>E3</v>
      </c>
    </row>
    <row r="10" spans="1:44" x14ac:dyDescent="0.25">
      <c r="A10" s="4" t="s">
        <v>293</v>
      </c>
      <c r="B10" s="4" t="s">
        <v>294</v>
      </c>
      <c r="C10" s="4" t="s">
        <v>295</v>
      </c>
      <c r="D10" s="80" t="s">
        <v>1929</v>
      </c>
      <c r="E10" s="80" t="s">
        <v>1930</v>
      </c>
      <c r="F10" s="4" t="s">
        <v>123</v>
      </c>
      <c r="G10" s="4" t="s">
        <v>290</v>
      </c>
      <c r="H10" s="4"/>
      <c r="I10" s="4"/>
      <c r="J10" s="8" t="str">
        <f>'Ge02'!G3:G3</f>
        <v>P</v>
      </c>
      <c r="K10" s="8">
        <f>'Ge02'!C14</f>
        <v>0</v>
      </c>
      <c r="L10" s="83" t="str">
        <f>IF('Ge02'!G20=TRUE, "X", "")</f>
        <v/>
      </c>
      <c r="M10" s="83" t="str">
        <f>IF('Ge02'!H20=TRUE, "X", "")</f>
        <v/>
      </c>
      <c r="N10" s="8" t="str">
        <f>IF('Ge02'!C22="","",('Ge02'!C22))</f>
        <v/>
      </c>
      <c r="O10" s="8" t="str">
        <f>IF('Ge02'!C24="","",('Ge02'!C24))</f>
        <v/>
      </c>
      <c r="P10" s="83" t="str">
        <f>IF('Ge02'!G28=TRUE, "X", "")</f>
        <v/>
      </c>
      <c r="Q10" s="83" t="str">
        <f>IF('Ge02'!H28=TRUE, "X", "")</f>
        <v/>
      </c>
      <c r="R10" s="8" t="str">
        <f>IF('Ge02'!C30="","",('Ge02'!C30))</f>
        <v/>
      </c>
      <c r="S10" s="8" t="str">
        <f>IF('Ge02'!C32="","",('Ge02'!C32))</f>
        <v/>
      </c>
      <c r="T10" s="83" t="str">
        <f>IF('Ge02'!G36=TRUE, "X", "")</f>
        <v/>
      </c>
      <c r="U10" s="83" t="str">
        <f>IF('Ge02'!H36=TRUE, "X", "")</f>
        <v/>
      </c>
      <c r="V10" s="8" t="str">
        <f>IF('Ge02'!C38="","",('Ge02'!C38))</f>
        <v/>
      </c>
      <c r="W10" s="8" t="str">
        <f>IF('Ge02'!C40="","",('Ge02'!C40))</f>
        <v/>
      </c>
      <c r="X10" s="83" t="str">
        <f>IF('Ge02'!G44=TRUE, "X", "")</f>
        <v/>
      </c>
      <c r="Y10" s="83" t="str">
        <f>IF('Ge02'!H44=TRUE, "X", "")</f>
        <v/>
      </c>
      <c r="Z10" s="8" t="str">
        <f>IF('Ge02'!C46="","",('Ge02'!C46))</f>
        <v/>
      </c>
      <c r="AA10" s="8" t="str">
        <f>IF('Ge02'!C48="","",('Ge02'!C48))</f>
        <v/>
      </c>
      <c r="AB10" s="83" t="str">
        <f>IF('Ge02'!G52=TRUE, "X", "")</f>
        <v/>
      </c>
      <c r="AC10" s="83" t="str">
        <f>IF('Ge02'!H52=TRUE, "X", "")</f>
        <v/>
      </c>
      <c r="AD10" s="8" t="str">
        <f>IF('Ge02'!C54="","",('Ge02'!C54))</f>
        <v/>
      </c>
      <c r="AE10" s="8" t="str">
        <f>IF('Ge02'!C56="","",('Ge02'!C56))</f>
        <v/>
      </c>
      <c r="AF10" s="83" t="str">
        <f>IF('Ge02'!G60=TRUE, "X", "")</f>
        <v/>
      </c>
      <c r="AG10" s="83" t="str">
        <f>IF('Ge02'!H60=TRUE, "X", "")</f>
        <v/>
      </c>
      <c r="AH10" s="8" t="str">
        <f>IF('Ge02'!C62="","",('Ge02'!C62))</f>
        <v/>
      </c>
      <c r="AI10" s="8" t="str">
        <f>IF('Ge02'!C64="","",('Ge02'!C64))</f>
        <v/>
      </c>
      <c r="AJ10" s="8" t="str">
        <f>IF('Ge02'!C68="","",('Ge02'!C68))</f>
        <v/>
      </c>
      <c r="AK10" s="8" t="str">
        <f>IF('Ge02'!H68="","",('Ge02'!H68))</f>
        <v/>
      </c>
      <c r="AL10" s="8" t="str">
        <f>IF('Ge02'!C70="","",('Ge02'!C70))</f>
        <v/>
      </c>
      <c r="AM10" s="8" t="str">
        <f>IF('Ge02'!H70="","",('Ge02'!H70))</f>
        <v/>
      </c>
      <c r="AN10" s="8" t="str">
        <f>IF('Ge02'!C72="","",('Ge02'!C72))</f>
        <v/>
      </c>
      <c r="AO10" s="8" t="str">
        <f>IF('Ge02'!H72="","",('Ge02'!H72))</f>
        <v/>
      </c>
      <c r="AP10" s="8" t="str">
        <f>IF('Ge02'!I3="","",('Ge02'!I3))</f>
        <v>E1</v>
      </c>
      <c r="AQ10" s="8" t="str">
        <f>IF('Ge02'!I4="","",('Ge02'!I4))</f>
        <v>E2</v>
      </c>
      <c r="AR10" s="8" t="str">
        <f>IF('Ge02'!I5="","",('Ge02'!I5))</f>
        <v>E3</v>
      </c>
    </row>
    <row r="11" spans="1:44" x14ac:dyDescent="0.25">
      <c r="A11" s="4" t="s">
        <v>296</v>
      </c>
      <c r="B11" s="4" t="s">
        <v>297</v>
      </c>
      <c r="C11" s="4" t="s">
        <v>298</v>
      </c>
      <c r="D11" s="80" t="s">
        <v>1931</v>
      </c>
      <c r="E11" s="80" t="s">
        <v>1932</v>
      </c>
      <c r="F11" s="4" t="s">
        <v>123</v>
      </c>
      <c r="G11" s="4" t="s">
        <v>290</v>
      </c>
      <c r="H11" s="4"/>
      <c r="I11" s="4"/>
      <c r="J11" s="8" t="str">
        <f>'Ge03'!G3:G3</f>
        <v>P</v>
      </c>
      <c r="K11" s="8">
        <f>'Ge03'!C14</f>
        <v>0</v>
      </c>
      <c r="L11" s="83" t="str">
        <f>IF('Ge03'!G20=TRUE, "X", "")</f>
        <v/>
      </c>
      <c r="M11" s="83" t="str">
        <f>IF('Ge03'!H20=TRUE, "X", "")</f>
        <v/>
      </c>
      <c r="N11" s="8" t="str">
        <f>IF('Ge03'!C22="","",('Ge03'!C22))</f>
        <v/>
      </c>
      <c r="O11" s="8" t="str">
        <f>IF('Ge03'!C24="","",('Ge03'!C24))</f>
        <v/>
      </c>
      <c r="P11" s="83" t="str">
        <f>IF('Ge03'!G28=TRUE, "X", "")</f>
        <v/>
      </c>
      <c r="Q11" s="83" t="str">
        <f>IF('Ge03'!H28=TRUE, "X", "")</f>
        <v/>
      </c>
      <c r="R11" s="8" t="str">
        <f>IF('Ge03'!C30="","",('Ge03'!C30))</f>
        <v/>
      </c>
      <c r="S11" s="8" t="str">
        <f>IF('Ge03'!C32="","",('Ge03'!C32))</f>
        <v/>
      </c>
      <c r="T11" s="83" t="str">
        <f>IF('Ge03'!G36=TRUE, "X", "")</f>
        <v/>
      </c>
      <c r="U11" s="83" t="str">
        <f>IF('Ge03'!H36=TRUE, "X", "")</f>
        <v/>
      </c>
      <c r="V11" s="8" t="str">
        <f>IF('Ge03'!C38="","",('Ge03'!C38))</f>
        <v/>
      </c>
      <c r="W11" s="8" t="str">
        <f>IF('Ge03'!C40="","",('Ge03'!C40))</f>
        <v/>
      </c>
      <c r="X11" s="83" t="str">
        <f>IF('Ge03'!G44=TRUE, "X", "")</f>
        <v/>
      </c>
      <c r="Y11" s="83" t="str">
        <f>IF('Ge03'!H44=TRUE, "X", "")</f>
        <v/>
      </c>
      <c r="Z11" s="8" t="str">
        <f>IF('Ge03'!C46="","",('Ge03'!C46))</f>
        <v/>
      </c>
      <c r="AA11" s="8" t="str">
        <f>IF('Ge03'!C48="","",('Ge03'!C48))</f>
        <v/>
      </c>
      <c r="AB11" s="83" t="str">
        <f>IF('Ge03'!G52=TRUE, "X", "")</f>
        <v/>
      </c>
      <c r="AC11" s="83" t="str">
        <f>IF('Ge03'!H52=TRUE, "X", "")</f>
        <v/>
      </c>
      <c r="AD11" s="8" t="str">
        <f>IF('Ge03'!C54="","",('Ge03'!C54))</f>
        <v/>
      </c>
      <c r="AE11" s="8" t="str">
        <f>IF('Ge03'!C56="","",('Ge03'!C56))</f>
        <v/>
      </c>
      <c r="AF11" s="83" t="str">
        <f>IF('Ge03'!G60=TRUE, "X", "")</f>
        <v/>
      </c>
      <c r="AG11" s="83" t="str">
        <f>IF('Ge03'!H60=TRUE, "X", "")</f>
        <v/>
      </c>
      <c r="AH11" s="8" t="str">
        <f>IF('Ge03'!C62="","",('Ge03'!C62))</f>
        <v/>
      </c>
      <c r="AI11" s="8" t="str">
        <f>IF('Ge03'!C64="","",('Ge03'!C64))</f>
        <v/>
      </c>
      <c r="AJ11" s="8" t="str">
        <f>IF('Ge03'!C68="","",('Ge03'!C68))</f>
        <v/>
      </c>
      <c r="AK11" s="8" t="str">
        <f>IF('Ge03'!H68="","",('Ge03'!H68))</f>
        <v/>
      </c>
      <c r="AL11" s="8" t="str">
        <f>IF('Ge03'!C70="","",('Ge03'!C70))</f>
        <v/>
      </c>
      <c r="AM11" s="8" t="str">
        <f>IF('Ge03'!H70="","",('Ge03'!H70))</f>
        <v/>
      </c>
      <c r="AN11" s="8" t="str">
        <f>IF('Ge03'!C72="","",('Ge03'!C72))</f>
        <v/>
      </c>
      <c r="AO11" s="8" t="str">
        <f>IF('Ge03'!H72="","",('Ge03'!H72))</f>
        <v/>
      </c>
      <c r="AP11" s="8" t="str">
        <f>IF('Ge03'!I3="","",('Ge03'!I3))</f>
        <v>E1</v>
      </c>
      <c r="AQ11" s="8" t="str">
        <f>IF('Ge03'!I4="","",('Ge03'!I4))</f>
        <v>E2</v>
      </c>
      <c r="AR11" s="8" t="str">
        <f>IF('Ge03'!I5="","",('Ge03'!I5))</f>
        <v>E3</v>
      </c>
    </row>
    <row r="12" spans="1:44" x14ac:dyDescent="0.25">
      <c r="A12" s="4" t="s">
        <v>299</v>
      </c>
      <c r="B12" s="4" t="s">
        <v>300</v>
      </c>
      <c r="C12" s="4" t="s">
        <v>301</v>
      </c>
      <c r="D12" s="80" t="s">
        <v>1931</v>
      </c>
      <c r="E12" s="80" t="s">
        <v>1932</v>
      </c>
      <c r="F12" s="4" t="s">
        <v>123</v>
      </c>
      <c r="G12" s="4" t="s">
        <v>290</v>
      </c>
      <c r="H12" s="4"/>
      <c r="I12" s="4"/>
      <c r="J12" s="8" t="str">
        <f>'Ge04'!G3:G3</f>
        <v>P</v>
      </c>
      <c r="K12" s="8">
        <f>'Ge04'!C14</f>
        <v>0</v>
      </c>
      <c r="L12" s="83" t="str">
        <f>IF('Ge04'!G20=TRUE, "X", "")</f>
        <v/>
      </c>
      <c r="M12" s="83" t="str">
        <f>IF('Ge04'!H20=TRUE, "X", "")</f>
        <v/>
      </c>
      <c r="N12" s="8" t="str">
        <f>IF('Ge04'!C22="","",('Ge04'!C22))</f>
        <v/>
      </c>
      <c r="O12" s="8" t="str">
        <f>IF('Ge04'!C24="","",('Ge04'!C24))</f>
        <v/>
      </c>
      <c r="P12" s="83" t="str">
        <f>IF('Ge04'!G28=TRUE, "X", "")</f>
        <v/>
      </c>
      <c r="Q12" s="83" t="str">
        <f>IF('Ge04'!H28=TRUE, "X", "")</f>
        <v/>
      </c>
      <c r="R12" s="8" t="str">
        <f>IF('Ge04'!C30="","",('Ge04'!C30))</f>
        <v/>
      </c>
      <c r="S12" s="8" t="str">
        <f>IF('Ge04'!C32="","",('Ge04'!C32))</f>
        <v/>
      </c>
      <c r="T12" s="83" t="str">
        <f>IF('Ge04'!G36=TRUE, "X", "")</f>
        <v/>
      </c>
      <c r="U12" s="83" t="str">
        <f>IF('Ge04'!H36=TRUE, "X", "")</f>
        <v/>
      </c>
      <c r="V12" s="8" t="str">
        <f>IF('Ge04'!C38="","",('Ge04'!C38))</f>
        <v/>
      </c>
      <c r="W12" s="8" t="str">
        <f>IF('Ge04'!C40="","",('Ge04'!C40))</f>
        <v/>
      </c>
      <c r="X12" s="83" t="str">
        <f>IF('Ge04'!G44=TRUE, "X", "")</f>
        <v/>
      </c>
      <c r="Y12" s="83" t="str">
        <f>IF('Ge04'!H44=TRUE, "X", "")</f>
        <v/>
      </c>
      <c r="Z12" s="8" t="str">
        <f>IF('Ge04'!C46="","",('Ge04'!C46))</f>
        <v/>
      </c>
      <c r="AA12" s="8" t="str">
        <f>IF('Ge04'!C48="","",('Ge04'!C48))</f>
        <v/>
      </c>
      <c r="AB12" s="83" t="str">
        <f>IF('Ge04'!G52=TRUE, "X", "")</f>
        <v/>
      </c>
      <c r="AC12" s="83" t="str">
        <f>IF('Ge04'!H52=TRUE, "X", "")</f>
        <v/>
      </c>
      <c r="AD12" s="8" t="str">
        <f>IF('Ge04'!C54="","",('Ge04'!C54))</f>
        <v/>
      </c>
      <c r="AE12" s="8" t="str">
        <f>IF('Ge04'!C56="","",('Ge04'!C56))</f>
        <v/>
      </c>
      <c r="AF12" s="83" t="str">
        <f>IF('Ge04'!G60=TRUE, "X", "")</f>
        <v/>
      </c>
      <c r="AG12" s="83" t="str">
        <f>IF('Ge04'!H60=TRUE, "X", "")</f>
        <v/>
      </c>
      <c r="AH12" s="8" t="str">
        <f>IF('Ge04'!C62="","",('Ge04'!C62))</f>
        <v/>
      </c>
      <c r="AI12" s="8" t="str">
        <f>IF('Ge04'!C64="","",('Ge04'!C64))</f>
        <v/>
      </c>
      <c r="AJ12" s="8" t="str">
        <f>IF('Ge04'!C68="","",('Ge04'!C68))</f>
        <v/>
      </c>
      <c r="AK12" s="8" t="str">
        <f>IF('Ge04'!H68="","",('Ge04'!H68))</f>
        <v/>
      </c>
      <c r="AL12" s="8" t="str">
        <f>IF('Ge04'!C70="","",('Ge04'!C70))</f>
        <v/>
      </c>
      <c r="AM12" s="8" t="str">
        <f>IF('Ge04'!H70="","",('Ge04'!H70))</f>
        <v/>
      </c>
      <c r="AN12" s="8" t="str">
        <f>IF('Ge04'!C72="","",('Ge04'!C72))</f>
        <v/>
      </c>
      <c r="AO12" s="8" t="str">
        <f>IF('Ge04'!H72="","",('Ge04'!H72))</f>
        <v/>
      </c>
      <c r="AP12" s="8" t="str">
        <f>IF('Ge04'!I3="","",('Ge04'!I3))</f>
        <v>E1</v>
      </c>
      <c r="AQ12" s="8" t="str">
        <f>IF('Ge04'!I4="","",('Ge04'!I4))</f>
        <v>E2</v>
      </c>
      <c r="AR12" s="8" t="str">
        <f>IF('Ge04'!I5="","",('Ge04'!I5))</f>
        <v>E3</v>
      </c>
    </row>
    <row r="13" spans="1:44" x14ac:dyDescent="0.25">
      <c r="A13" s="4" t="s">
        <v>302</v>
      </c>
      <c r="B13" s="4" t="s">
        <v>303</v>
      </c>
      <c r="C13" s="64" t="s">
        <v>1965</v>
      </c>
      <c r="D13" s="80" t="s">
        <v>1933</v>
      </c>
      <c r="E13" s="80" t="s">
        <v>1934</v>
      </c>
      <c r="F13" s="4" t="s">
        <v>123</v>
      </c>
      <c r="G13" s="4" t="s">
        <v>290</v>
      </c>
      <c r="H13" s="4"/>
      <c r="I13" s="4"/>
      <c r="J13" s="8" t="str">
        <f>'Ge05'!G3:G3</f>
        <v>P</v>
      </c>
      <c r="K13" s="8">
        <f>'Ge05'!C14</f>
        <v>0</v>
      </c>
      <c r="L13" s="83" t="str">
        <f>IF('Ge05'!G20=TRUE, "X", "")</f>
        <v/>
      </c>
      <c r="M13" s="83" t="str">
        <f>IF('Ge05'!H20=TRUE, "X", "")</f>
        <v/>
      </c>
      <c r="N13" s="8" t="str">
        <f>IF('Ge05'!C22="","",('Ge05'!C22))</f>
        <v/>
      </c>
      <c r="O13" s="8" t="str">
        <f>IF('Ge05'!C24="","",('Ge05'!C24))</f>
        <v/>
      </c>
      <c r="P13" s="83" t="str">
        <f>IF('Ge05'!G28=TRUE, "X", "")</f>
        <v/>
      </c>
      <c r="Q13" s="83" t="str">
        <f>IF('Ge05'!H28=TRUE, "X", "")</f>
        <v/>
      </c>
      <c r="R13" s="8" t="str">
        <f>IF('Ge05'!C30="","",('Ge05'!C30))</f>
        <v/>
      </c>
      <c r="S13" s="8" t="str">
        <f>IF('Ge05'!C32="","",('Ge05'!C32))</f>
        <v/>
      </c>
      <c r="T13" s="83" t="str">
        <f>IF('Ge05'!G36=TRUE, "X", "")</f>
        <v/>
      </c>
      <c r="U13" s="83" t="str">
        <f>IF('Ge05'!H36=TRUE, "X", "")</f>
        <v/>
      </c>
      <c r="V13" s="8" t="str">
        <f>IF('Ge05'!C38="","",('Ge05'!C38))</f>
        <v/>
      </c>
      <c r="W13" s="8" t="str">
        <f>IF('Ge05'!C40="","",('Ge05'!C40))</f>
        <v/>
      </c>
      <c r="X13" s="83" t="str">
        <f>IF('Ge05'!G44=TRUE, "X", "")</f>
        <v/>
      </c>
      <c r="Y13" s="83" t="str">
        <f>IF('Ge05'!H44=TRUE, "X", "")</f>
        <v/>
      </c>
      <c r="Z13" s="8" t="str">
        <f>IF('Ge05'!C46="","",('Ge05'!C46))</f>
        <v/>
      </c>
      <c r="AA13" s="8" t="str">
        <f>IF('Ge05'!C48="","",('Ge05'!C48))</f>
        <v/>
      </c>
      <c r="AB13" s="83" t="str">
        <f>IF('Ge05'!G52=TRUE, "X", "")</f>
        <v/>
      </c>
      <c r="AC13" s="83" t="str">
        <f>IF('Ge05'!H52=TRUE, "X", "")</f>
        <v/>
      </c>
      <c r="AD13" s="8" t="str">
        <f>IF('Ge05'!C54="","",('Ge05'!C54))</f>
        <v/>
      </c>
      <c r="AE13" s="8" t="str">
        <f>IF('Ge05'!C56="","",('Ge05'!C56))</f>
        <v/>
      </c>
      <c r="AF13" s="83" t="str">
        <f>IF('Ge05'!G60=TRUE, "X", "")</f>
        <v/>
      </c>
      <c r="AG13" s="83" t="str">
        <f>IF('Ge05'!H60=TRUE, "X", "")</f>
        <v/>
      </c>
      <c r="AH13" s="8" t="str">
        <f>IF('Ge05'!C62="","",('Ge05'!C62))</f>
        <v/>
      </c>
      <c r="AI13" s="8" t="str">
        <f>IF('Ge05'!C64="","",('Ge05'!C64))</f>
        <v/>
      </c>
      <c r="AJ13" s="8" t="str">
        <f>IF('Ge05'!C68="","",('Ge05'!C68))</f>
        <v/>
      </c>
      <c r="AK13" s="8" t="str">
        <f>IF('Ge05'!H68="","",('Ge05'!H68))</f>
        <v/>
      </c>
      <c r="AL13" s="8" t="str">
        <f>IF('Ge05'!C70="","",('Ge05'!C70))</f>
        <v/>
      </c>
      <c r="AM13" s="8" t="str">
        <f>IF('Ge05'!H70="","",('Ge05'!H70))</f>
        <v/>
      </c>
      <c r="AN13" s="8" t="str">
        <f>IF('Ge05'!C72="","",('Ge05'!C72))</f>
        <v/>
      </c>
      <c r="AO13" s="8" t="str">
        <f>IF('Ge05'!H72="","",('Ge05'!H72))</f>
        <v/>
      </c>
      <c r="AP13" s="8" t="str">
        <f>IF('Ge05'!I3="","",('Ge05'!I3))</f>
        <v>E1</v>
      </c>
      <c r="AQ13" s="8" t="str">
        <f>IF('Ge05'!I4="","",('Ge05'!I4))</f>
        <v>E2</v>
      </c>
      <c r="AR13" s="8" t="str">
        <f>IF('Ge05'!I5="","",('Ge05'!I5))</f>
        <v>E3</v>
      </c>
    </row>
    <row r="14" spans="1:44" x14ac:dyDescent="0.25">
      <c r="A14" s="4" t="s">
        <v>304</v>
      </c>
      <c r="B14" s="4" t="s">
        <v>305</v>
      </c>
      <c r="C14" s="64" t="s">
        <v>1966</v>
      </c>
      <c r="D14" s="80" t="s">
        <v>1935</v>
      </c>
      <c r="E14" s="80" t="s">
        <v>1936</v>
      </c>
      <c r="F14" s="4" t="s">
        <v>123</v>
      </c>
      <c r="G14" s="4" t="s">
        <v>290</v>
      </c>
      <c r="H14" s="4"/>
      <c r="I14" s="4"/>
      <c r="J14" s="8" t="str">
        <f>'Ge06'!G3:G3</f>
        <v>P</v>
      </c>
      <c r="K14" s="8">
        <f>'Ge06'!C14</f>
        <v>0</v>
      </c>
      <c r="L14" s="83" t="str">
        <f>IF('Ge06'!G20=TRUE, "X", "")</f>
        <v/>
      </c>
      <c r="M14" s="83" t="str">
        <f>IF('Ge06'!H20=TRUE, "X", "")</f>
        <v/>
      </c>
      <c r="N14" s="8" t="str">
        <f>IF('Ge06'!C22="","",('Ge06'!C22))</f>
        <v/>
      </c>
      <c r="O14" s="8" t="str">
        <f>IF('Ge06'!C24="","",('Ge06'!C24))</f>
        <v/>
      </c>
      <c r="P14" s="83" t="str">
        <f>IF('Ge06'!G28=TRUE, "X", "")</f>
        <v/>
      </c>
      <c r="Q14" s="83" t="str">
        <f>IF('Ge06'!H28=TRUE, "X", "")</f>
        <v/>
      </c>
      <c r="R14" s="8" t="str">
        <f>IF('Ge06'!C30="","",('Ge06'!C30))</f>
        <v/>
      </c>
      <c r="S14" s="8" t="str">
        <f>IF('Ge06'!C32="","",('Ge06'!C32))</f>
        <v/>
      </c>
      <c r="T14" s="83" t="str">
        <f>IF('Ge06'!G36=TRUE, "X", "")</f>
        <v/>
      </c>
      <c r="U14" s="83" t="str">
        <f>IF('Ge06'!H36=TRUE, "X", "")</f>
        <v/>
      </c>
      <c r="V14" s="8" t="str">
        <f>IF('Ge06'!C38="","",('Ge06'!C38))</f>
        <v/>
      </c>
      <c r="W14" s="8" t="str">
        <f>IF('Ge06'!C40="","",('Ge06'!C40))</f>
        <v/>
      </c>
      <c r="X14" s="83" t="str">
        <f>IF('Ge06'!G44=TRUE, "X", "")</f>
        <v/>
      </c>
      <c r="Y14" s="83" t="str">
        <f>IF('Ge06'!H44=TRUE, "X", "")</f>
        <v/>
      </c>
      <c r="Z14" s="8" t="str">
        <f>IF('Ge06'!C46="","",('Ge06'!C46))</f>
        <v/>
      </c>
      <c r="AA14" s="8" t="str">
        <f>IF('Ge06'!C48="","",('Ge06'!C48))</f>
        <v/>
      </c>
      <c r="AB14" s="83" t="str">
        <f>IF('Ge06'!G52=TRUE, "X", "")</f>
        <v/>
      </c>
      <c r="AC14" s="83" t="str">
        <f>IF('Ge06'!H52=TRUE, "X", "")</f>
        <v/>
      </c>
      <c r="AD14" s="8" t="str">
        <f>IF('Ge06'!C54="","",('Ge06'!C54))</f>
        <v/>
      </c>
      <c r="AE14" s="8" t="str">
        <f>IF('Ge06'!C56="","",('Ge06'!C56))</f>
        <v/>
      </c>
      <c r="AF14" s="83" t="str">
        <f>IF('Ge06'!G60=TRUE, "X", "")</f>
        <v/>
      </c>
      <c r="AG14" s="83" t="str">
        <f>IF('Ge06'!H60=TRUE, "X", "")</f>
        <v/>
      </c>
      <c r="AH14" s="8" t="str">
        <f>IF('Ge06'!C62="","",('Ge06'!C62))</f>
        <v/>
      </c>
      <c r="AI14" s="8" t="str">
        <f>IF('Ge06'!C64="","",('Ge06'!C64))</f>
        <v/>
      </c>
      <c r="AJ14" s="8" t="str">
        <f>IF('Ge06'!C68="","",('Ge06'!C68))</f>
        <v/>
      </c>
      <c r="AK14" s="8" t="str">
        <f>IF('Ge06'!H68="","",('Ge06'!H68))</f>
        <v/>
      </c>
      <c r="AL14" s="8" t="str">
        <f>IF('Ge06'!C70="","",('Ge06'!C70))</f>
        <v/>
      </c>
      <c r="AM14" s="8" t="str">
        <f>IF('Ge06'!H70="","",('Ge06'!H70))</f>
        <v/>
      </c>
      <c r="AN14" s="8" t="str">
        <f>IF('Ge06'!C72="","",('Ge06'!C72))</f>
        <v/>
      </c>
      <c r="AO14" s="8" t="str">
        <f>IF('Ge06'!H72="","",('Ge06'!H72))</f>
        <v/>
      </c>
      <c r="AP14" s="8" t="str">
        <f>IF('Ge06'!I3="","",('Ge06'!I3))</f>
        <v>E1</v>
      </c>
      <c r="AQ14" s="8" t="str">
        <f>IF('Ge06'!I4="","",('Ge06'!I4))</f>
        <v>E2</v>
      </c>
      <c r="AR14" s="8" t="str">
        <f>IF('Ge06'!I5="","",('Ge06'!I5))</f>
        <v>E3</v>
      </c>
    </row>
    <row r="15" spans="1:44" x14ac:dyDescent="0.25">
      <c r="A15" s="4" t="s">
        <v>306</v>
      </c>
      <c r="B15" s="4" t="s">
        <v>307</v>
      </c>
      <c r="C15" s="4" t="s">
        <v>308</v>
      </c>
      <c r="D15" s="80" t="s">
        <v>1933</v>
      </c>
      <c r="E15" s="80" t="s">
        <v>1934</v>
      </c>
      <c r="F15" s="4" t="s">
        <v>123</v>
      </c>
      <c r="G15" s="4" t="s">
        <v>290</v>
      </c>
      <c r="H15" s="4"/>
      <c r="I15" s="4"/>
      <c r="J15" s="8" t="str">
        <f>'Ge07'!G3:G3</f>
        <v>P</v>
      </c>
      <c r="K15" s="8">
        <f>'Ge07'!C14</f>
        <v>0</v>
      </c>
      <c r="L15" s="83" t="str">
        <f>IF('Ge07'!G20=TRUE, "X", "")</f>
        <v/>
      </c>
      <c r="M15" s="83" t="str">
        <f>IF('Ge07'!H20=TRUE, "X", "")</f>
        <v/>
      </c>
      <c r="N15" s="8" t="str">
        <f>IF('Ge07'!C22="","",('Ge07'!C22))</f>
        <v/>
      </c>
      <c r="O15" s="8" t="str">
        <f>IF('Ge07'!C24="","",('Ge07'!C24))</f>
        <v/>
      </c>
      <c r="P15" s="83" t="str">
        <f>IF('Ge07'!G28=TRUE, "X", "")</f>
        <v/>
      </c>
      <c r="Q15" s="83" t="str">
        <f>IF('Ge07'!H28=TRUE, "X", "")</f>
        <v/>
      </c>
      <c r="R15" s="8" t="str">
        <f>IF('Ge07'!C30="","",('Ge07'!C30))</f>
        <v/>
      </c>
      <c r="S15" s="8" t="str">
        <f>IF('Ge07'!C32="","",('Ge07'!C32))</f>
        <v/>
      </c>
      <c r="T15" s="83" t="str">
        <f>IF('Ge07'!G36=TRUE, "X", "")</f>
        <v/>
      </c>
      <c r="U15" s="83" t="str">
        <f>IF('Ge07'!H36=TRUE, "X", "")</f>
        <v/>
      </c>
      <c r="V15" s="8" t="str">
        <f>IF('Ge07'!C38="","",('Ge07'!C38))</f>
        <v/>
      </c>
      <c r="W15" s="8" t="str">
        <f>IF('Ge07'!C40="","",('Ge07'!C40))</f>
        <v/>
      </c>
      <c r="X15" s="83" t="str">
        <f>IF('Ge07'!G44=TRUE, "X", "")</f>
        <v/>
      </c>
      <c r="Y15" s="83" t="str">
        <f>IF('Ge07'!H44=TRUE, "X", "")</f>
        <v/>
      </c>
      <c r="Z15" s="8" t="str">
        <f>IF('Ge07'!C46="","",('Ge07'!C46))</f>
        <v/>
      </c>
      <c r="AA15" s="8" t="str">
        <f>IF('Ge07'!C48="","",('Ge07'!C48))</f>
        <v/>
      </c>
      <c r="AB15" s="83" t="str">
        <f>IF('Ge07'!G52=TRUE, "X", "")</f>
        <v/>
      </c>
      <c r="AC15" s="83" t="str">
        <f>IF('Ge07'!H52=TRUE, "X", "")</f>
        <v/>
      </c>
      <c r="AD15" s="8" t="str">
        <f>IF('Ge07'!C54="","",('Ge07'!C54))</f>
        <v/>
      </c>
      <c r="AE15" s="8" t="str">
        <f>IF('Ge07'!C56="","",('Ge07'!C56))</f>
        <v/>
      </c>
      <c r="AF15" s="83" t="str">
        <f>IF('Ge07'!G60=TRUE, "X", "")</f>
        <v/>
      </c>
      <c r="AG15" s="83" t="str">
        <f>IF('Ge07'!H60=TRUE, "X", "")</f>
        <v/>
      </c>
      <c r="AH15" s="8" t="str">
        <f>IF('Ge07'!C62="","",('Ge07'!C62))</f>
        <v/>
      </c>
      <c r="AI15" s="8" t="str">
        <f>IF('Ge07'!C64="","",('Ge07'!C64))</f>
        <v/>
      </c>
      <c r="AJ15" s="8" t="str">
        <f>IF('Ge07'!C68="","",('Ge07'!C68))</f>
        <v/>
      </c>
      <c r="AK15" s="8" t="str">
        <f>IF('Ge07'!H68="","",('Ge07'!H68))</f>
        <v/>
      </c>
      <c r="AL15" s="8" t="str">
        <f>IF('Ge07'!C70="","",('Ge07'!C70))</f>
        <v/>
      </c>
      <c r="AM15" s="8" t="str">
        <f>IF('Ge07'!H70="","",('Ge07'!H70))</f>
        <v/>
      </c>
      <c r="AN15" s="8" t="str">
        <f>IF('Ge07'!C72="","",('Ge07'!C72))</f>
        <v/>
      </c>
      <c r="AO15" s="8" t="str">
        <f>IF('Ge07'!H72="","",('Ge07'!H72))</f>
        <v/>
      </c>
      <c r="AP15" s="8" t="str">
        <f>IF('Ge07'!I3="","",('Ge07'!I3))</f>
        <v>E1</v>
      </c>
      <c r="AQ15" s="8" t="str">
        <f>IF('Ge07'!I4="","",('Ge07'!I4))</f>
        <v>E2</v>
      </c>
      <c r="AR15" s="8" t="str">
        <f>IF('Ge07'!I5="","",('Ge07'!I5))</f>
        <v>E3</v>
      </c>
    </row>
    <row r="16" spans="1:44" x14ac:dyDescent="0.25">
      <c r="A16" s="4" t="s">
        <v>309</v>
      </c>
      <c r="B16" s="4" t="s">
        <v>310</v>
      </c>
      <c r="C16" s="4" t="s">
        <v>311</v>
      </c>
      <c r="D16" s="80" t="s">
        <v>1933</v>
      </c>
      <c r="E16" s="80" t="s">
        <v>1934</v>
      </c>
      <c r="F16" s="4" t="s">
        <v>123</v>
      </c>
      <c r="G16" s="4" t="s">
        <v>290</v>
      </c>
      <c r="H16" s="4"/>
      <c r="I16" s="4"/>
      <c r="J16" s="8" t="str">
        <f>'Ge08'!G3:G3</f>
        <v>P</v>
      </c>
      <c r="K16" s="8">
        <f>'Ge08'!C14</f>
        <v>0</v>
      </c>
      <c r="L16" s="83" t="str">
        <f>IF('Ge08'!G20=TRUE, "X", "")</f>
        <v/>
      </c>
      <c r="M16" s="83" t="str">
        <f>IF('Ge08'!H20=TRUE, "X", "")</f>
        <v/>
      </c>
      <c r="N16" s="8" t="str">
        <f>IF('Ge08'!C22="","",('Ge08'!C22))</f>
        <v/>
      </c>
      <c r="O16" s="8" t="str">
        <f>IF('Ge08'!C24="","",('Ge08'!C24))</f>
        <v/>
      </c>
      <c r="P16" s="83" t="str">
        <f>IF('Ge08'!G28=TRUE, "X", "")</f>
        <v/>
      </c>
      <c r="Q16" s="83" t="str">
        <f>IF('Ge08'!H28=TRUE, "X", "")</f>
        <v/>
      </c>
      <c r="R16" s="8" t="str">
        <f>IF('Ge08'!C30="","",('Ge08'!C30))</f>
        <v/>
      </c>
      <c r="S16" s="8" t="str">
        <f>IF('Ge08'!C32="","",('Ge08'!C32))</f>
        <v/>
      </c>
      <c r="T16" s="83" t="str">
        <f>IF('Ge08'!G36=TRUE, "X", "")</f>
        <v/>
      </c>
      <c r="U16" s="83" t="str">
        <f>IF('Ge08'!H36=TRUE, "X", "")</f>
        <v/>
      </c>
      <c r="V16" s="8" t="str">
        <f>IF('Ge08'!C38="","",('Ge08'!C38))</f>
        <v/>
      </c>
      <c r="W16" s="8" t="str">
        <f>IF('Ge08'!C40="","",('Ge08'!C40))</f>
        <v/>
      </c>
      <c r="X16" s="83" t="str">
        <f>IF('Ge08'!G44=TRUE, "X", "")</f>
        <v/>
      </c>
      <c r="Y16" s="83" t="str">
        <f>IF('Ge08'!H44=TRUE, "X", "")</f>
        <v/>
      </c>
      <c r="Z16" s="8" t="str">
        <f>IF('Ge08'!C46="","",('Ge08'!C46))</f>
        <v/>
      </c>
      <c r="AA16" s="8" t="str">
        <f>IF('Ge08'!C48="","",('Ge08'!C48))</f>
        <v/>
      </c>
      <c r="AB16" s="83" t="str">
        <f>IF('Ge08'!G52=TRUE, "X", "")</f>
        <v/>
      </c>
      <c r="AC16" s="83" t="str">
        <f>IF('Ge08'!H52=TRUE, "X", "")</f>
        <v/>
      </c>
      <c r="AD16" s="8" t="str">
        <f>IF('Ge08'!C54="","",('Ge08'!C54))</f>
        <v/>
      </c>
      <c r="AE16" s="8" t="str">
        <f>IF('Ge08'!C56="","",('Ge08'!C56))</f>
        <v/>
      </c>
      <c r="AF16" s="83" t="str">
        <f>IF('Ge08'!G60=TRUE, "X", "")</f>
        <v/>
      </c>
      <c r="AG16" s="83" t="str">
        <f>IF('Ge08'!H60=TRUE, "X", "")</f>
        <v/>
      </c>
      <c r="AH16" s="8" t="str">
        <f>IF('Ge08'!C62="","",('Ge08'!C62))</f>
        <v/>
      </c>
      <c r="AI16" s="8" t="str">
        <f>IF('Ge08'!C64="","",('Ge08'!C64))</f>
        <v/>
      </c>
      <c r="AJ16" s="8" t="str">
        <f>IF('Ge08'!C68="","",('Ge08'!C68))</f>
        <v/>
      </c>
      <c r="AK16" s="8" t="str">
        <f>IF('Ge08'!H68="","",('Ge08'!H68))</f>
        <v/>
      </c>
      <c r="AL16" s="8" t="str">
        <f>IF('Ge08'!C70="","",('Ge08'!C70))</f>
        <v/>
      </c>
      <c r="AM16" s="8" t="str">
        <f>IF('Ge08'!H70="","",('Ge08'!H70))</f>
        <v/>
      </c>
      <c r="AN16" s="8" t="str">
        <f>IF('Ge08'!C72="","",('Ge08'!C72))</f>
        <v/>
      </c>
      <c r="AO16" s="8" t="str">
        <f>IF('Ge08'!H72="","",('Ge08'!H72))</f>
        <v/>
      </c>
      <c r="AP16" s="8" t="str">
        <f>IF('Ge08'!I3="","",('Ge08'!I3))</f>
        <v>E1</v>
      </c>
      <c r="AQ16" s="8" t="str">
        <f>IF('Ge08'!I4="","",('Ge08'!I4))</f>
        <v>E2</v>
      </c>
      <c r="AR16" s="8" t="str">
        <f>IF('Ge08'!I5="","",('Ge08'!I5))</f>
        <v>E3</v>
      </c>
    </row>
    <row r="17" spans="1:44" x14ac:dyDescent="0.25">
      <c r="A17" s="4" t="s">
        <v>312</v>
      </c>
      <c r="B17" s="4" t="s">
        <v>313</v>
      </c>
      <c r="C17" s="4" t="s">
        <v>314</v>
      </c>
      <c r="D17" s="80" t="s">
        <v>1929</v>
      </c>
      <c r="E17" s="80" t="s">
        <v>1930</v>
      </c>
      <c r="F17" s="4" t="s">
        <v>123</v>
      </c>
      <c r="G17" s="4" t="s">
        <v>290</v>
      </c>
      <c r="H17" s="4"/>
      <c r="I17" s="4"/>
      <c r="J17" s="8" t="str">
        <f>'Ge09'!G3:G3</f>
        <v>P</v>
      </c>
      <c r="K17" s="8">
        <f>'Ge09'!C14</f>
        <v>0</v>
      </c>
      <c r="L17" s="83" t="str">
        <f>IF('Ge09'!G20=TRUE, "X", "")</f>
        <v/>
      </c>
      <c r="M17" s="83" t="str">
        <f>IF('Ge09'!H20=TRUE, "X", "")</f>
        <v/>
      </c>
      <c r="N17" s="8" t="str">
        <f>IF('Ge09'!C22="","",('Ge09'!C22))</f>
        <v/>
      </c>
      <c r="O17" s="8" t="str">
        <f>IF('Ge09'!C24="","",('Ge09'!C24))</f>
        <v/>
      </c>
      <c r="P17" s="83" t="str">
        <f>IF('Ge09'!G28=TRUE, "X", "")</f>
        <v/>
      </c>
      <c r="Q17" s="83" t="str">
        <f>IF('Ge09'!H28=TRUE, "X", "")</f>
        <v/>
      </c>
      <c r="R17" s="8" t="str">
        <f>IF('Ge09'!C30="","",('Ge09'!C30))</f>
        <v/>
      </c>
      <c r="S17" s="8" t="str">
        <f>IF('Ge09'!C32="","",('Ge09'!C32))</f>
        <v/>
      </c>
      <c r="T17" s="83" t="str">
        <f>IF('Ge09'!G36=TRUE, "X", "")</f>
        <v/>
      </c>
      <c r="U17" s="83" t="str">
        <f>IF('Ge09'!H36=TRUE, "X", "")</f>
        <v/>
      </c>
      <c r="V17" s="8" t="str">
        <f>IF('Ge09'!C38="","",('Ge09'!C38))</f>
        <v/>
      </c>
      <c r="W17" s="8" t="str">
        <f>IF('Ge09'!C40="","",('Ge09'!C40))</f>
        <v/>
      </c>
      <c r="X17" s="83" t="str">
        <f>IF('Ge09'!G44=TRUE, "X", "")</f>
        <v/>
      </c>
      <c r="Y17" s="83" t="str">
        <f>IF('Ge09'!H44=TRUE, "X", "")</f>
        <v/>
      </c>
      <c r="Z17" s="8" t="str">
        <f>IF('Ge09'!C46="","",('Ge09'!C46))</f>
        <v/>
      </c>
      <c r="AA17" s="8" t="str">
        <f>IF('Ge09'!C48="","",('Ge09'!C48))</f>
        <v/>
      </c>
      <c r="AB17" s="83" t="str">
        <f>IF('Ge09'!G52=TRUE, "X", "")</f>
        <v/>
      </c>
      <c r="AC17" s="83" t="str">
        <f>IF('Ge09'!H52=TRUE, "X", "")</f>
        <v/>
      </c>
      <c r="AD17" s="8" t="str">
        <f>IF('Ge09'!C54="","",('Ge09'!C54))</f>
        <v/>
      </c>
      <c r="AE17" s="8" t="str">
        <f>IF('Ge09'!C56="","",('Ge09'!C56))</f>
        <v/>
      </c>
      <c r="AF17" s="83" t="str">
        <f>IF('Ge09'!G60=TRUE, "X", "")</f>
        <v/>
      </c>
      <c r="AG17" s="83" t="str">
        <f>IF('Ge09'!H60=TRUE, "X", "")</f>
        <v/>
      </c>
      <c r="AH17" s="8" t="str">
        <f>IF('Ge09'!C62="","",('Ge09'!C62))</f>
        <v/>
      </c>
      <c r="AI17" s="8" t="str">
        <f>IF('Ge09'!C64="","",('Ge09'!C64))</f>
        <v/>
      </c>
      <c r="AJ17" s="8" t="str">
        <f>IF('Ge09'!C68="","",('Ge09'!C68))</f>
        <v/>
      </c>
      <c r="AK17" s="8" t="str">
        <f>IF('Ge09'!H68="","",('Ge09'!H68))</f>
        <v/>
      </c>
      <c r="AL17" s="8" t="str">
        <f>IF('Ge09'!C70="","",('Ge09'!C70))</f>
        <v/>
      </c>
      <c r="AM17" s="8" t="str">
        <f>IF('Ge09'!H70="","",('Ge09'!H70))</f>
        <v/>
      </c>
      <c r="AN17" s="8" t="str">
        <f>IF('Ge09'!C72="","",('Ge09'!C72))</f>
        <v/>
      </c>
      <c r="AO17" s="8" t="str">
        <f>IF('Ge09'!H72="","",('Ge09'!H72))</f>
        <v/>
      </c>
      <c r="AP17" s="8" t="str">
        <f>IF('Ge09'!I3="","",('Ge09'!I3))</f>
        <v>E1</v>
      </c>
      <c r="AQ17" s="8" t="str">
        <f>IF('Ge09'!I4="","",('Ge09'!I4))</f>
        <v>E2</v>
      </c>
      <c r="AR17" s="8" t="str">
        <f>IF('Ge09'!I5="","",('Ge09'!I5))</f>
        <v>E3</v>
      </c>
    </row>
    <row r="18" spans="1:44" x14ac:dyDescent="0.25">
      <c r="A18" s="4" t="s">
        <v>315</v>
      </c>
      <c r="B18" s="4" t="s">
        <v>316</v>
      </c>
      <c r="C18" s="4" t="s">
        <v>317</v>
      </c>
      <c r="D18" s="80" t="s">
        <v>1935</v>
      </c>
      <c r="E18" s="80" t="s">
        <v>1936</v>
      </c>
      <c r="F18" s="4" t="s">
        <v>123</v>
      </c>
      <c r="G18" s="4" t="s">
        <v>290</v>
      </c>
      <c r="H18" s="4"/>
      <c r="I18" s="4"/>
      <c r="J18" s="8" t="str">
        <f>'Ge10'!G3:G3</f>
        <v>P</v>
      </c>
      <c r="K18" s="8">
        <f>'Ge10'!C14</f>
        <v>0</v>
      </c>
      <c r="L18" s="83" t="str">
        <f>IF('Ge10'!G20=TRUE, "X", "")</f>
        <v/>
      </c>
      <c r="M18" s="83" t="str">
        <f>IF('Ge10'!H20=TRUE, "X", "")</f>
        <v/>
      </c>
      <c r="N18" s="8" t="str">
        <f>IF('Ge10'!C22="","",('Ge10'!C22))</f>
        <v/>
      </c>
      <c r="O18" s="8" t="str">
        <f>IF('Ge10'!C24="","",('Ge10'!C24))</f>
        <v/>
      </c>
      <c r="P18" s="83" t="str">
        <f>IF('Ge10'!G28=TRUE, "X", "")</f>
        <v/>
      </c>
      <c r="Q18" s="83" t="str">
        <f>IF('Ge10'!H28=TRUE, "X", "")</f>
        <v/>
      </c>
      <c r="R18" s="8" t="str">
        <f>IF('Ge10'!C30="","",('Ge10'!C30))</f>
        <v/>
      </c>
      <c r="S18" s="8" t="str">
        <f>IF('Ge10'!C32="","",('Ge10'!C32))</f>
        <v/>
      </c>
      <c r="T18" s="83" t="str">
        <f>IF('Ge10'!G36=TRUE, "X", "")</f>
        <v/>
      </c>
      <c r="U18" s="83" t="str">
        <f>IF('Ge10'!H36=TRUE, "X", "")</f>
        <v/>
      </c>
      <c r="V18" s="8" t="str">
        <f>IF('Ge10'!C38="","",('Ge10'!C38))</f>
        <v/>
      </c>
      <c r="W18" s="8" t="str">
        <f>IF('Ge10'!C40="","",('Ge10'!C40))</f>
        <v/>
      </c>
      <c r="X18" s="83" t="str">
        <f>IF('Ge10'!G44=TRUE, "X", "")</f>
        <v/>
      </c>
      <c r="Y18" s="83" t="str">
        <f>IF('Ge10'!H44=TRUE, "X", "")</f>
        <v/>
      </c>
      <c r="Z18" s="8" t="str">
        <f>IF('Ge10'!C46="","",('Ge10'!C46))</f>
        <v/>
      </c>
      <c r="AA18" s="8" t="str">
        <f>IF('Ge10'!C48="","",('Ge10'!C48))</f>
        <v/>
      </c>
      <c r="AB18" s="83" t="str">
        <f>IF('Ge10'!G52=TRUE, "X", "")</f>
        <v/>
      </c>
      <c r="AC18" s="83" t="str">
        <f>IF('Ge10'!H52=TRUE, "X", "")</f>
        <v/>
      </c>
      <c r="AD18" s="8" t="str">
        <f>IF('Ge10'!C54="","",('Ge10'!C54))</f>
        <v/>
      </c>
      <c r="AE18" s="8" t="str">
        <f>IF('Ge10'!C56="","",('Ge10'!C56))</f>
        <v/>
      </c>
      <c r="AF18" s="83" t="str">
        <f>IF('Ge10'!G60=TRUE, "X", "")</f>
        <v/>
      </c>
      <c r="AG18" s="83" t="str">
        <f>IF('Ge10'!H60=TRUE, "X", "")</f>
        <v/>
      </c>
      <c r="AH18" s="8" t="str">
        <f>IF('Ge10'!C62="","",('Ge10'!C62))</f>
        <v/>
      </c>
      <c r="AI18" s="8" t="str">
        <f>IF('Ge10'!C64="","",('Ge10'!C64))</f>
        <v/>
      </c>
      <c r="AJ18" s="8" t="str">
        <f>IF('Ge10'!C68="","",('Ge10'!C68))</f>
        <v/>
      </c>
      <c r="AK18" s="8" t="str">
        <f>IF('Ge10'!H68="","",('Ge10'!H68))</f>
        <v/>
      </c>
      <c r="AL18" s="8" t="str">
        <f>IF('Ge10'!C70="","",('Ge10'!C70))</f>
        <v/>
      </c>
      <c r="AM18" s="8" t="str">
        <f>IF('Ge10'!H70="","",('Ge10'!H70))</f>
        <v/>
      </c>
      <c r="AN18" s="8" t="str">
        <f>IF('Ge10'!C72="","",('Ge10'!C72))</f>
        <v/>
      </c>
      <c r="AO18" s="8" t="str">
        <f>IF('Ge10'!H72="","",('Ge10'!H72))</f>
        <v/>
      </c>
      <c r="AP18" s="8" t="str">
        <f>IF('Ge10'!I3="","",('Ge10'!I3))</f>
        <v>E1</v>
      </c>
      <c r="AQ18" s="8" t="str">
        <f>IF('Ge10'!I4="","",('Ge10'!I4))</f>
        <v>E2</v>
      </c>
      <c r="AR18" s="8" t="str">
        <f>IF('Ge10'!I5="","",('Ge10'!I5))</f>
        <v>E3</v>
      </c>
    </row>
    <row r="19" spans="1:44" x14ac:dyDescent="0.25">
      <c r="A19" s="4" t="s">
        <v>318</v>
      </c>
      <c r="B19" s="4" t="s">
        <v>319</v>
      </c>
      <c r="C19" s="4" t="s">
        <v>320</v>
      </c>
      <c r="D19" s="80" t="s">
        <v>1937</v>
      </c>
      <c r="E19" s="80" t="s">
        <v>1938</v>
      </c>
      <c r="F19" s="4" t="s">
        <v>123</v>
      </c>
      <c r="G19" s="4" t="s">
        <v>290</v>
      </c>
      <c r="H19" s="4"/>
      <c r="I19" s="4"/>
      <c r="J19" s="8" t="str">
        <f>'Ge11'!G3:G3</f>
        <v>P</v>
      </c>
      <c r="K19" s="8">
        <f>'Ge11'!C14</f>
        <v>0</v>
      </c>
      <c r="L19" s="83" t="str">
        <f>IF('Ge11'!G20=TRUE, "X", "")</f>
        <v/>
      </c>
      <c r="M19" s="83" t="str">
        <f>IF('Ge11'!H20=TRUE, "X", "")</f>
        <v/>
      </c>
      <c r="N19" s="8" t="str">
        <f>IF('Ge11'!C22="","",('Ge11'!C22))</f>
        <v/>
      </c>
      <c r="O19" s="8" t="str">
        <f>IF('Ge11'!C24="","",('Ge11'!C24))</f>
        <v/>
      </c>
      <c r="P19" s="83" t="str">
        <f>IF('Ge11'!G28=TRUE, "X", "")</f>
        <v/>
      </c>
      <c r="Q19" s="83" t="str">
        <f>IF('Ge11'!H28=TRUE, "X", "")</f>
        <v/>
      </c>
      <c r="R19" s="8" t="str">
        <f>IF('Ge11'!C30="","",('Ge11'!C30))</f>
        <v/>
      </c>
      <c r="S19" s="8" t="str">
        <f>IF('Ge11'!C32="","",('Ge11'!C32))</f>
        <v/>
      </c>
      <c r="T19" s="83" t="str">
        <f>IF('Ge11'!G36=TRUE, "X", "")</f>
        <v/>
      </c>
      <c r="U19" s="83" t="str">
        <f>IF('Ge11'!H36=TRUE, "X", "")</f>
        <v/>
      </c>
      <c r="V19" s="8" t="str">
        <f>IF('Ge11'!C38="","",('Ge11'!C38))</f>
        <v/>
      </c>
      <c r="W19" s="8" t="str">
        <f>IF('Ge11'!C40="","",('Ge11'!C40))</f>
        <v/>
      </c>
      <c r="X19" s="83" t="str">
        <f>IF('Ge11'!G44=TRUE, "X", "")</f>
        <v/>
      </c>
      <c r="Y19" s="83" t="str">
        <f>IF('Ge11'!H44=TRUE, "X", "")</f>
        <v/>
      </c>
      <c r="Z19" s="8" t="str">
        <f>IF('Ge11'!C46="","",('Ge11'!C46))</f>
        <v/>
      </c>
      <c r="AA19" s="8" t="str">
        <f>IF('Ge11'!C48="","",('Ge11'!C48))</f>
        <v/>
      </c>
      <c r="AB19" s="83" t="str">
        <f>IF('Ge11'!G52=TRUE, "X", "")</f>
        <v/>
      </c>
      <c r="AC19" s="83" t="str">
        <f>IF('Ge11'!H52=TRUE, "X", "")</f>
        <v/>
      </c>
      <c r="AD19" s="8" t="str">
        <f>IF('Ge11'!C54="","",('Ge11'!C54))</f>
        <v/>
      </c>
      <c r="AE19" s="8" t="str">
        <f>IF('Ge11'!C56="","",('Ge11'!C56))</f>
        <v/>
      </c>
      <c r="AF19" s="83" t="str">
        <f>IF('Ge11'!G60=TRUE, "X", "")</f>
        <v/>
      </c>
      <c r="AG19" s="83" t="str">
        <f>IF('Ge11'!H60=TRUE, "X", "")</f>
        <v/>
      </c>
      <c r="AH19" s="8" t="str">
        <f>IF('Ge11'!C62="","",('Ge11'!C62))</f>
        <v/>
      </c>
      <c r="AI19" s="8" t="str">
        <f>IF('Ge11'!C64="","",('Ge11'!C64))</f>
        <v/>
      </c>
      <c r="AJ19" s="8" t="str">
        <f>IF('Ge11'!C68="","",('Ge11'!C68))</f>
        <v/>
      </c>
      <c r="AK19" s="8" t="str">
        <f>IF('Ge11'!H68="","",('Ge11'!H68))</f>
        <v/>
      </c>
      <c r="AL19" s="8" t="str">
        <f>IF('Ge11'!C70="","",('Ge11'!C70))</f>
        <v/>
      </c>
      <c r="AM19" s="8" t="str">
        <f>IF('Ge11'!H70="","",('Ge11'!H70))</f>
        <v/>
      </c>
      <c r="AN19" s="8" t="str">
        <f>IF('Ge11'!C72="","",('Ge11'!C72))</f>
        <v/>
      </c>
      <c r="AO19" s="8" t="str">
        <f>IF('Ge11'!H72="","",('Ge11'!H72))</f>
        <v/>
      </c>
      <c r="AP19" s="8" t="str">
        <f>IF('Ge11'!I3="","",('Ge11'!I3))</f>
        <v>E1</v>
      </c>
      <c r="AQ19" s="8" t="str">
        <f>IF('Ge11'!I4="","",('Ge11'!I4))</f>
        <v>E2</v>
      </c>
      <c r="AR19" s="8" t="str">
        <f>IF('Ge11'!I5="","",('Ge11'!I5))</f>
        <v>E3</v>
      </c>
    </row>
    <row r="20" spans="1:44" x14ac:dyDescent="0.25">
      <c r="A20" s="4" t="s">
        <v>321</v>
      </c>
      <c r="B20" s="4" t="s">
        <v>322</v>
      </c>
      <c r="C20" s="4" t="s">
        <v>978</v>
      </c>
      <c r="D20" s="80" t="s">
        <v>1939</v>
      </c>
      <c r="E20" s="80" t="s">
        <v>1940</v>
      </c>
      <c r="F20" s="4" t="s">
        <v>123</v>
      </c>
      <c r="G20" s="4" t="s">
        <v>290</v>
      </c>
      <c r="H20" s="4"/>
      <c r="I20" s="4"/>
      <c r="J20" s="8" t="str">
        <f>'Ge12'!G3:G3</f>
        <v>P</v>
      </c>
      <c r="K20" s="8">
        <f>'Ge12'!C14</f>
        <v>0</v>
      </c>
      <c r="L20" s="83" t="str">
        <f>IF('Ge12'!G20=TRUE, "X", "")</f>
        <v/>
      </c>
      <c r="M20" s="83" t="str">
        <f>IF('Ge12'!H20=TRUE, "X", "")</f>
        <v/>
      </c>
      <c r="N20" s="8" t="str">
        <f>IF('Ge12'!C22="","",('Ge12'!C22))</f>
        <v/>
      </c>
      <c r="O20" s="8" t="str">
        <f>IF('Ge12'!C24="","",('Ge12'!C24))</f>
        <v/>
      </c>
      <c r="P20" s="83" t="str">
        <f>IF('Ge12'!G28=TRUE, "X", "")</f>
        <v/>
      </c>
      <c r="Q20" s="83" t="str">
        <f>IF('Ge12'!H28=TRUE, "X", "")</f>
        <v/>
      </c>
      <c r="R20" s="8" t="str">
        <f>IF('Ge12'!C30="","",('Ge12'!C30))</f>
        <v/>
      </c>
      <c r="S20" s="8" t="str">
        <f>IF('Ge12'!C32="","",('Ge12'!C32))</f>
        <v/>
      </c>
      <c r="T20" s="83" t="str">
        <f>IF('Ge12'!G36=TRUE, "X", "")</f>
        <v/>
      </c>
      <c r="U20" s="83" t="str">
        <f>IF('Ge12'!H36=TRUE, "X", "")</f>
        <v/>
      </c>
      <c r="V20" s="8" t="str">
        <f>IF('Ge12'!C38="","",('Ge12'!C38))</f>
        <v/>
      </c>
      <c r="W20" s="8" t="str">
        <f>IF('Ge12'!C40="","",('Ge12'!C40))</f>
        <v/>
      </c>
      <c r="X20" s="83" t="str">
        <f>IF('Ge12'!G44=TRUE, "X", "")</f>
        <v/>
      </c>
      <c r="Y20" s="83" t="str">
        <f>IF('Ge12'!H44=TRUE, "X", "")</f>
        <v/>
      </c>
      <c r="Z20" s="8" t="str">
        <f>IF('Ge12'!C46="","",('Ge12'!C46))</f>
        <v/>
      </c>
      <c r="AA20" s="8" t="str">
        <f>IF('Ge12'!C48="","",('Ge12'!C48))</f>
        <v/>
      </c>
      <c r="AB20" s="83" t="str">
        <f>IF('Ge12'!G52=TRUE, "X", "")</f>
        <v/>
      </c>
      <c r="AC20" s="83" t="str">
        <f>IF('Ge12'!H52=TRUE, "X", "")</f>
        <v/>
      </c>
      <c r="AD20" s="8" t="str">
        <f>IF('Ge12'!C54="","",('Ge12'!C54))</f>
        <v/>
      </c>
      <c r="AE20" s="8" t="str">
        <f>IF('Ge12'!C56="","",('Ge12'!C56))</f>
        <v/>
      </c>
      <c r="AF20" s="83" t="str">
        <f>IF('Ge12'!G60=TRUE, "X", "")</f>
        <v/>
      </c>
      <c r="AG20" s="83" t="str">
        <f>IF('Ge12'!H60=TRUE, "X", "")</f>
        <v/>
      </c>
      <c r="AH20" s="8" t="str">
        <f>IF('Ge12'!C62="","",('Ge12'!C62))</f>
        <v/>
      </c>
      <c r="AI20" s="8" t="str">
        <f>IF('Ge12'!C64="","",('Ge12'!C64))</f>
        <v/>
      </c>
      <c r="AJ20" s="8" t="str">
        <f>IF('Ge12'!C68="","",('Ge12'!C68))</f>
        <v/>
      </c>
      <c r="AK20" s="8" t="str">
        <f>IF('Ge12'!H68="","",('Ge12'!H68))</f>
        <v/>
      </c>
      <c r="AL20" s="8" t="str">
        <f>IF('Ge12'!C70="","",('Ge12'!C70))</f>
        <v/>
      </c>
      <c r="AM20" s="8" t="str">
        <f>IF('Ge12'!H70="","",('Ge12'!H70))</f>
        <v/>
      </c>
      <c r="AN20" s="8" t="str">
        <f>IF('Ge12'!C72="","",('Ge12'!C72))</f>
        <v/>
      </c>
      <c r="AO20" s="8" t="str">
        <f>IF('Ge12'!H72="","",('Ge12'!H72))</f>
        <v/>
      </c>
      <c r="AP20" s="8" t="str">
        <f>IF('Ge12'!I3="","",('Ge12'!I3))</f>
        <v>E1</v>
      </c>
      <c r="AQ20" s="8" t="str">
        <f>IF('Ge12'!I4="","",('Ge12'!I4))</f>
        <v>E2</v>
      </c>
      <c r="AR20" s="8" t="str">
        <f>IF('Ge12'!I5="","",('Ge12'!I5))</f>
        <v>E3</v>
      </c>
    </row>
    <row r="21" spans="1:44" x14ac:dyDescent="0.25">
      <c r="A21" s="4" t="s">
        <v>323</v>
      </c>
      <c r="B21" s="4" t="s">
        <v>324</v>
      </c>
      <c r="C21" s="78" t="s">
        <v>325</v>
      </c>
      <c r="D21" s="80" t="s">
        <v>1939</v>
      </c>
      <c r="E21" s="80" t="s">
        <v>1940</v>
      </c>
      <c r="F21" s="4" t="s">
        <v>123</v>
      </c>
      <c r="G21" s="4" t="s">
        <v>290</v>
      </c>
      <c r="H21" s="4"/>
      <c r="I21" s="4"/>
      <c r="J21" s="8" t="str">
        <f>'Ge13'!G3:G3</f>
        <v>P</v>
      </c>
      <c r="K21" s="8">
        <f>'Ge13'!C14</f>
        <v>0</v>
      </c>
      <c r="L21" s="83" t="str">
        <f>IF('Ge13'!G20=TRUE, "X", "")</f>
        <v/>
      </c>
      <c r="M21" s="83" t="str">
        <f>IF('Ge13'!H20=TRUE, "X", "")</f>
        <v/>
      </c>
      <c r="N21" s="8" t="str">
        <f>IF('Ge13'!C22="","",('Ge13'!C22))</f>
        <v/>
      </c>
      <c r="O21" s="8" t="str">
        <f>IF('Ge13'!C24="","",('Ge13'!C24))</f>
        <v/>
      </c>
      <c r="P21" s="83" t="str">
        <f>IF('Ge13'!G28=TRUE, "X", "")</f>
        <v/>
      </c>
      <c r="Q21" s="83" t="str">
        <f>IF('Ge13'!H28=TRUE, "X", "")</f>
        <v/>
      </c>
      <c r="R21" s="8" t="str">
        <f>IF('Ge13'!C30="","",('Ge13'!C30))</f>
        <v/>
      </c>
      <c r="S21" s="8" t="str">
        <f>IF('Ge13'!C32="","",('Ge13'!C32))</f>
        <v/>
      </c>
      <c r="T21" s="83" t="str">
        <f>IF('Ge13'!G36=TRUE, "X", "")</f>
        <v/>
      </c>
      <c r="U21" s="83" t="str">
        <f>IF('Ge13'!H36=TRUE, "X", "")</f>
        <v/>
      </c>
      <c r="V21" s="8" t="str">
        <f>IF('Ge13'!C38="","",('Ge13'!C38))</f>
        <v/>
      </c>
      <c r="W21" s="8" t="str">
        <f>IF('Ge13'!C40="","",('Ge13'!C40))</f>
        <v/>
      </c>
      <c r="X21" s="83" t="str">
        <f>IF('Ge13'!G44=TRUE, "X", "")</f>
        <v/>
      </c>
      <c r="Y21" s="83" t="str">
        <f>IF('Ge13'!H44=TRUE, "X", "")</f>
        <v/>
      </c>
      <c r="Z21" s="8" t="str">
        <f>IF('Ge13'!C46="","",('Ge13'!C46))</f>
        <v/>
      </c>
      <c r="AA21" s="8" t="str">
        <f>IF('Ge13'!C48="","",('Ge13'!C48))</f>
        <v/>
      </c>
      <c r="AB21" s="83" t="str">
        <f>IF('Ge13'!G52=TRUE, "X", "")</f>
        <v/>
      </c>
      <c r="AC21" s="83" t="str">
        <f>IF('Ge13'!H52=TRUE, "X", "")</f>
        <v/>
      </c>
      <c r="AD21" s="8" t="str">
        <f>IF('Ge13'!C54="","",('Ge13'!C54))</f>
        <v/>
      </c>
      <c r="AE21" s="8" t="str">
        <f>IF('Ge13'!C56="","",('Ge13'!C56))</f>
        <v/>
      </c>
      <c r="AF21" s="83" t="str">
        <f>IF('Ge13'!G60=TRUE, "X", "")</f>
        <v/>
      </c>
      <c r="AG21" s="83" t="str">
        <f>IF('Ge13'!H60=TRUE, "X", "")</f>
        <v/>
      </c>
      <c r="AH21" s="8" t="str">
        <f>IF('Ge13'!C62="","",('Ge13'!C62))</f>
        <v/>
      </c>
      <c r="AI21" s="8" t="str">
        <f>IF('Ge13'!C64="","",('Ge13'!C64))</f>
        <v/>
      </c>
      <c r="AJ21" s="8" t="str">
        <f>IF('Ge13'!C68="","",('Ge13'!C68))</f>
        <v/>
      </c>
      <c r="AK21" s="8" t="str">
        <f>IF('Ge13'!H68="","",('Ge13'!H68))</f>
        <v/>
      </c>
      <c r="AL21" s="8" t="str">
        <f>IF('Ge13'!C70="","",('Ge13'!C70))</f>
        <v/>
      </c>
      <c r="AM21" s="8" t="str">
        <f>IF('Ge13'!H70="","",('Ge13'!H70))</f>
        <v/>
      </c>
      <c r="AN21" s="8" t="str">
        <f>IF('Ge13'!C72="","",('Ge13'!C72))</f>
        <v/>
      </c>
      <c r="AO21" s="8" t="str">
        <f>IF('Ge13'!H72="","",('Ge13'!H72))</f>
        <v/>
      </c>
      <c r="AP21" s="8" t="str">
        <f>IF('Ge13'!I3="","",('Ge13'!I3))</f>
        <v>E1</v>
      </c>
      <c r="AQ21" s="8" t="str">
        <f>IF('Ge13'!I4="","",('Ge13'!I4))</f>
        <v>E2</v>
      </c>
      <c r="AR21" s="8" t="str">
        <f>IF('Ge13'!I5="","",('Ge13'!I5))</f>
        <v>E3</v>
      </c>
    </row>
    <row r="22" spans="1:44" x14ac:dyDescent="0.25">
      <c r="A22" s="4" t="s">
        <v>326</v>
      </c>
      <c r="B22" s="4" t="s">
        <v>327</v>
      </c>
      <c r="C22" s="4" t="s">
        <v>328</v>
      </c>
      <c r="D22" s="80" t="s">
        <v>1941</v>
      </c>
      <c r="E22" s="80" t="s">
        <v>1942</v>
      </c>
      <c r="F22" s="4" t="s">
        <v>123</v>
      </c>
      <c r="G22" s="4" t="s">
        <v>290</v>
      </c>
      <c r="H22" s="4"/>
      <c r="I22" s="4"/>
      <c r="J22" s="8" t="str">
        <f>'Ge14'!G3:G3</f>
        <v>P</v>
      </c>
      <c r="K22" s="8">
        <f>'Ge14'!C14</f>
        <v>0</v>
      </c>
      <c r="L22" s="83" t="str">
        <f>IF('Ge14'!G20=TRUE, "X", "")</f>
        <v/>
      </c>
      <c r="M22" s="83" t="str">
        <f>IF('Ge14'!H20=TRUE, "X", "")</f>
        <v/>
      </c>
      <c r="N22" s="8" t="str">
        <f>IF('Ge14'!C22="","",('Ge14'!C22))</f>
        <v/>
      </c>
      <c r="O22" s="8" t="str">
        <f>IF('Ge14'!C24="","",('Ge14'!C24))</f>
        <v/>
      </c>
      <c r="P22" s="83" t="str">
        <f>IF('Ge14'!G28=TRUE, "X", "")</f>
        <v/>
      </c>
      <c r="Q22" s="83" t="str">
        <f>IF('Ge14'!H28=TRUE, "X", "")</f>
        <v/>
      </c>
      <c r="R22" s="8" t="str">
        <f>IF('Ge14'!C30="","",('Ge14'!C30))</f>
        <v/>
      </c>
      <c r="S22" s="8" t="str">
        <f>IF('Ge14'!C32="","",('Ge14'!C32))</f>
        <v/>
      </c>
      <c r="T22" s="83" t="str">
        <f>IF('Ge14'!G36=TRUE, "X", "")</f>
        <v/>
      </c>
      <c r="U22" s="83" t="str">
        <f>IF('Ge14'!H36=TRUE, "X", "")</f>
        <v/>
      </c>
      <c r="V22" s="8" t="str">
        <f>IF('Ge14'!C38="","",('Ge14'!C38))</f>
        <v/>
      </c>
      <c r="W22" s="8" t="str">
        <f>IF('Ge14'!C40="","",('Ge14'!C40))</f>
        <v/>
      </c>
      <c r="X22" s="83" t="str">
        <f>IF('Ge14'!G44=TRUE, "X", "")</f>
        <v/>
      </c>
      <c r="Y22" s="83" t="str">
        <f>IF('Ge14'!H44=TRUE, "X", "")</f>
        <v/>
      </c>
      <c r="Z22" s="8" t="str">
        <f>IF('Ge14'!C46="","",('Ge14'!C46))</f>
        <v/>
      </c>
      <c r="AA22" s="8" t="str">
        <f>IF('Ge14'!C48="","",('Ge14'!C48))</f>
        <v/>
      </c>
      <c r="AB22" s="83" t="str">
        <f>IF('Ge14'!G52=TRUE, "X", "")</f>
        <v/>
      </c>
      <c r="AC22" s="83" t="str">
        <f>IF('Ge14'!H52=TRUE, "X", "")</f>
        <v/>
      </c>
      <c r="AD22" s="8" t="str">
        <f>IF('Ge14'!C54="","",('Ge14'!C54))</f>
        <v/>
      </c>
      <c r="AE22" s="8" t="str">
        <f>IF('Ge14'!C56="","",('Ge14'!C56))</f>
        <v/>
      </c>
      <c r="AF22" s="83" t="str">
        <f>IF('Ge14'!G60=TRUE, "X", "")</f>
        <v/>
      </c>
      <c r="AG22" s="83" t="str">
        <f>IF('Ge14'!H60=TRUE, "X", "")</f>
        <v/>
      </c>
      <c r="AH22" s="8" t="str">
        <f>IF('Ge14'!C62="","",('Ge14'!C62))</f>
        <v/>
      </c>
      <c r="AI22" s="8" t="str">
        <f>IF('Ge14'!C64="","",('Ge14'!C64))</f>
        <v/>
      </c>
      <c r="AJ22" s="8" t="str">
        <f>IF('Ge14'!C68="","",('Ge14'!C68))</f>
        <v/>
      </c>
      <c r="AK22" s="8" t="str">
        <f>IF('Ge14'!H68="","",('Ge14'!H68))</f>
        <v/>
      </c>
      <c r="AL22" s="8" t="str">
        <f>IF('Ge14'!C70="","",('Ge14'!C70))</f>
        <v/>
      </c>
      <c r="AM22" s="8" t="str">
        <f>IF('Ge14'!H70="","",('Ge14'!H70))</f>
        <v/>
      </c>
      <c r="AN22" s="8" t="str">
        <f>IF('Ge14'!C72="","",('Ge14'!C72))</f>
        <v/>
      </c>
      <c r="AO22" s="8" t="str">
        <f>IF('Ge14'!H72="","",('Ge14'!H72))</f>
        <v/>
      </c>
      <c r="AP22" s="8" t="str">
        <f>IF('Ge14'!I3="","",('Ge14'!I3))</f>
        <v>E1</v>
      </c>
      <c r="AQ22" s="8" t="str">
        <f>IF('Ge14'!I4="","",('Ge14'!I4))</f>
        <v>E2</v>
      </c>
      <c r="AR22" s="8" t="str">
        <f>IF('Ge14'!I5="","",('Ge14'!I5))</f>
        <v>E3</v>
      </c>
    </row>
    <row r="23" spans="1:44" x14ac:dyDescent="0.25">
      <c r="A23" s="4" t="s">
        <v>329</v>
      </c>
      <c r="B23" s="4" t="s">
        <v>330</v>
      </c>
      <c r="C23" s="4" t="s">
        <v>331</v>
      </c>
      <c r="D23" s="80" t="s">
        <v>1941</v>
      </c>
      <c r="E23" s="80" t="s">
        <v>1942</v>
      </c>
      <c r="F23" s="4" t="s">
        <v>123</v>
      </c>
      <c r="G23" s="4" t="s">
        <v>290</v>
      </c>
      <c r="H23" s="4"/>
      <c r="I23" s="4"/>
      <c r="J23" s="8" t="str">
        <f>'Ge15'!G3:G3</f>
        <v>P</v>
      </c>
      <c r="K23" s="8">
        <f>'Ge15'!C14</f>
        <v>0</v>
      </c>
      <c r="L23" s="83" t="str">
        <f>IF('Ge15'!G20=TRUE, "X", "")</f>
        <v/>
      </c>
      <c r="M23" s="83" t="str">
        <f>IF('Ge15'!H20=TRUE, "X", "")</f>
        <v/>
      </c>
      <c r="N23" s="8" t="str">
        <f>IF('Ge15'!C22="","",('Ge15'!C22))</f>
        <v/>
      </c>
      <c r="O23" s="8" t="str">
        <f>IF('Ge15'!C24="","",('Ge15'!C24))</f>
        <v/>
      </c>
      <c r="P23" s="83" t="str">
        <f>IF('Ge15'!G28=TRUE, "X", "")</f>
        <v/>
      </c>
      <c r="Q23" s="83" t="str">
        <f>IF('Ge15'!H28=TRUE, "X", "")</f>
        <v/>
      </c>
      <c r="R23" s="8" t="str">
        <f>IF('Ge15'!C30="","",('Ge15'!C30))</f>
        <v/>
      </c>
      <c r="S23" s="8" t="str">
        <f>IF('Ge15'!C32="","",('Ge15'!C32))</f>
        <v/>
      </c>
      <c r="T23" s="83" t="str">
        <f>IF('Ge15'!G36=TRUE, "X", "")</f>
        <v/>
      </c>
      <c r="U23" s="83" t="str">
        <f>IF('Ge15'!H36=TRUE, "X", "")</f>
        <v/>
      </c>
      <c r="V23" s="8" t="str">
        <f>IF('Ge15'!C38="","",('Ge15'!C38))</f>
        <v/>
      </c>
      <c r="W23" s="8" t="str">
        <f>IF('Ge15'!C40="","",('Ge15'!C40))</f>
        <v/>
      </c>
      <c r="X23" s="83" t="str">
        <f>IF('Ge15'!G44=TRUE, "X", "")</f>
        <v/>
      </c>
      <c r="Y23" s="83" t="str">
        <f>IF('Ge15'!H44=TRUE, "X", "")</f>
        <v/>
      </c>
      <c r="Z23" s="8" t="str">
        <f>IF('Ge15'!C46="","",('Ge15'!C46))</f>
        <v/>
      </c>
      <c r="AA23" s="8" t="str">
        <f>IF('Ge15'!C48="","",('Ge15'!C48))</f>
        <v/>
      </c>
      <c r="AB23" s="83" t="str">
        <f>IF('Ge15'!G52=TRUE, "X", "")</f>
        <v/>
      </c>
      <c r="AC23" s="83" t="str">
        <f>IF('Ge15'!H52=TRUE, "X", "")</f>
        <v/>
      </c>
      <c r="AD23" s="8" t="str">
        <f>IF('Ge15'!C54="","",('Ge15'!C54))</f>
        <v/>
      </c>
      <c r="AE23" s="8" t="str">
        <f>IF('Ge15'!C56="","",('Ge15'!C56))</f>
        <v/>
      </c>
      <c r="AF23" s="83" t="str">
        <f>IF('Ge15'!G60=TRUE, "X", "")</f>
        <v/>
      </c>
      <c r="AG23" s="83" t="str">
        <f>IF('Ge15'!H60=TRUE, "X", "")</f>
        <v/>
      </c>
      <c r="AH23" s="8" t="str">
        <f>IF('Ge15'!C62="","",('Ge15'!C62))</f>
        <v/>
      </c>
      <c r="AI23" s="8" t="str">
        <f>IF('Ge15'!C64="","",('Ge15'!C64))</f>
        <v/>
      </c>
      <c r="AJ23" s="8" t="str">
        <f>IF('Ge15'!C68="","",('Ge15'!C68))</f>
        <v/>
      </c>
      <c r="AK23" s="8" t="str">
        <f>IF('Ge15'!H68="","",('Ge15'!H68))</f>
        <v/>
      </c>
      <c r="AL23" s="8" t="str">
        <f>IF('Ge15'!C70="","",('Ge15'!C70))</f>
        <v/>
      </c>
      <c r="AM23" s="8" t="str">
        <f>IF('Ge15'!H70="","",('Ge15'!H70))</f>
        <v/>
      </c>
      <c r="AN23" s="8" t="str">
        <f>IF('Ge15'!C72="","",('Ge15'!C72))</f>
        <v/>
      </c>
      <c r="AO23" s="8" t="str">
        <f>IF('Ge15'!H72="","",('Ge15'!H72))</f>
        <v/>
      </c>
      <c r="AP23" s="8" t="str">
        <f>IF('Ge15'!I3="","",('Ge15'!I3))</f>
        <v>E1</v>
      </c>
      <c r="AQ23" s="8" t="str">
        <f>IF('Ge15'!I4="","",('Ge15'!I4))</f>
        <v>E2</v>
      </c>
      <c r="AR23" s="8" t="str">
        <f>IF('Ge15'!I5="","",('Ge15'!I5))</f>
        <v>E3</v>
      </c>
    </row>
    <row r="24" spans="1:44" x14ac:dyDescent="0.25">
      <c r="A24" s="4" t="s">
        <v>332</v>
      </c>
      <c r="B24" s="4" t="s">
        <v>333</v>
      </c>
      <c r="C24" s="4" t="s">
        <v>334</v>
      </c>
      <c r="D24" s="80" t="s">
        <v>1941</v>
      </c>
      <c r="E24" s="80" t="s">
        <v>1942</v>
      </c>
      <c r="F24" s="4" t="s">
        <v>123</v>
      </c>
      <c r="G24" s="4" t="s">
        <v>290</v>
      </c>
      <c r="H24" s="4"/>
      <c r="I24" s="4"/>
      <c r="J24" s="8" t="str">
        <f>'Ge16'!G3:G3</f>
        <v>P</v>
      </c>
      <c r="K24" s="8">
        <f>'Ge16'!C14</f>
        <v>0</v>
      </c>
      <c r="L24" s="83" t="str">
        <f>IF('Ge16'!G20=TRUE, "X", "")</f>
        <v/>
      </c>
      <c r="M24" s="83" t="str">
        <f>IF('Ge16'!H20=TRUE, "X", "")</f>
        <v/>
      </c>
      <c r="N24" s="8" t="str">
        <f>IF('Ge16'!C22="","",('Ge16'!C22))</f>
        <v/>
      </c>
      <c r="O24" s="8" t="str">
        <f>IF('Ge16'!C24="","",('Ge16'!C24))</f>
        <v/>
      </c>
      <c r="P24" s="83" t="str">
        <f>IF('Ge16'!G28=TRUE, "X", "")</f>
        <v/>
      </c>
      <c r="Q24" s="83" t="str">
        <f>IF('Ge16'!H28=TRUE, "X", "")</f>
        <v/>
      </c>
      <c r="R24" s="8" t="str">
        <f>IF('Ge16'!C30="","",('Ge16'!C30))</f>
        <v/>
      </c>
      <c r="S24" s="8" t="str">
        <f>IF('Ge16'!C32="","",('Ge16'!C32))</f>
        <v/>
      </c>
      <c r="T24" s="83" t="str">
        <f>IF('Ge16'!G36=TRUE, "X", "")</f>
        <v/>
      </c>
      <c r="U24" s="83" t="str">
        <f>IF('Ge16'!H36=TRUE, "X", "")</f>
        <v/>
      </c>
      <c r="V24" s="8" t="str">
        <f>IF('Ge16'!C38="","",('Ge16'!C38))</f>
        <v/>
      </c>
      <c r="W24" s="8" t="str">
        <f>IF('Ge16'!C40="","",('Ge16'!C40))</f>
        <v/>
      </c>
      <c r="X24" s="83" t="str">
        <f>IF('Ge16'!G44=TRUE, "X", "")</f>
        <v/>
      </c>
      <c r="Y24" s="83" t="str">
        <f>IF('Ge16'!H44=TRUE, "X", "")</f>
        <v/>
      </c>
      <c r="Z24" s="8" t="str">
        <f>IF('Ge16'!C46="","",('Ge16'!C46))</f>
        <v/>
      </c>
      <c r="AA24" s="8" t="str">
        <f>IF('Ge16'!C48="","",('Ge16'!C48))</f>
        <v/>
      </c>
      <c r="AB24" s="83" t="str">
        <f>IF('Ge16'!G52=TRUE, "X", "")</f>
        <v/>
      </c>
      <c r="AC24" s="83" t="str">
        <f>IF('Ge16'!H52=TRUE, "X", "")</f>
        <v/>
      </c>
      <c r="AD24" s="8" t="str">
        <f>IF('Ge16'!C54="","",('Ge16'!C54))</f>
        <v/>
      </c>
      <c r="AE24" s="8" t="str">
        <f>IF('Ge16'!C56="","",('Ge16'!C56))</f>
        <v/>
      </c>
      <c r="AF24" s="83" t="str">
        <f>IF('Ge16'!G60=TRUE, "X", "")</f>
        <v/>
      </c>
      <c r="AG24" s="83" t="str">
        <f>IF('Ge16'!H60=TRUE, "X", "")</f>
        <v/>
      </c>
      <c r="AH24" s="8" t="str">
        <f>IF('Ge16'!C62="","",('Ge16'!C62))</f>
        <v/>
      </c>
      <c r="AI24" s="8" t="str">
        <f>IF('Ge16'!C64="","",('Ge16'!C64))</f>
        <v/>
      </c>
      <c r="AJ24" s="8" t="str">
        <f>IF('Ge16'!C68="","",('Ge16'!C68))</f>
        <v/>
      </c>
      <c r="AK24" s="8" t="str">
        <f>IF('Ge16'!H68="","",('Ge16'!H68))</f>
        <v/>
      </c>
      <c r="AL24" s="8" t="str">
        <f>IF('Ge16'!C70="","",('Ge16'!C70))</f>
        <v/>
      </c>
      <c r="AM24" s="8" t="str">
        <f>IF('Ge16'!H70="","",('Ge16'!H70))</f>
        <v/>
      </c>
      <c r="AN24" s="8" t="str">
        <f>IF('Ge16'!C72="","",('Ge16'!C72))</f>
        <v/>
      </c>
      <c r="AO24" s="8" t="str">
        <f>IF('Ge16'!H72="","",('Ge16'!H72))</f>
        <v/>
      </c>
      <c r="AP24" s="8" t="str">
        <f>IF('Ge16'!I3="","",('Ge16'!I3))</f>
        <v>E1</v>
      </c>
      <c r="AQ24" s="8" t="str">
        <f>IF('Ge16'!I4="","",('Ge16'!I4))</f>
        <v>E2</v>
      </c>
      <c r="AR24" s="8" t="str">
        <f>IF('Ge16'!I5="","",('Ge16'!I5))</f>
        <v>E3</v>
      </c>
    </row>
    <row r="25" spans="1:44" x14ac:dyDescent="0.25">
      <c r="A25" s="4" t="s">
        <v>335</v>
      </c>
      <c r="B25" s="4" t="s">
        <v>336</v>
      </c>
      <c r="C25" s="78" t="s">
        <v>337</v>
      </c>
      <c r="D25" s="80" t="s">
        <v>1941</v>
      </c>
      <c r="E25" s="80" t="s">
        <v>1942</v>
      </c>
      <c r="F25" s="4" t="s">
        <v>123</v>
      </c>
      <c r="G25" s="4" t="s">
        <v>290</v>
      </c>
      <c r="H25" s="4"/>
      <c r="I25" s="4"/>
      <c r="J25" s="8" t="str">
        <f>'Ge17'!G3:G3</f>
        <v>P</v>
      </c>
      <c r="K25" s="8">
        <f>'Ge17'!C14</f>
        <v>0</v>
      </c>
      <c r="L25" s="83" t="str">
        <f>IF('Ge17'!G20=TRUE, "X", "")</f>
        <v/>
      </c>
      <c r="M25" s="83" t="str">
        <f>IF('Ge17'!H20=TRUE, "X", "")</f>
        <v/>
      </c>
      <c r="N25" s="8" t="str">
        <f>IF('Ge17'!C22="","",('Ge17'!C22))</f>
        <v/>
      </c>
      <c r="O25" s="8" t="str">
        <f>IF('Ge17'!C24="","",('Ge17'!C24))</f>
        <v/>
      </c>
      <c r="P25" s="83" t="str">
        <f>IF('Ge17'!G28=TRUE, "X", "")</f>
        <v/>
      </c>
      <c r="Q25" s="83" t="str">
        <f>IF('Ge17'!H28=TRUE, "X", "")</f>
        <v/>
      </c>
      <c r="R25" s="8" t="str">
        <f>IF('Ge17'!C30="","",('Ge17'!C30))</f>
        <v/>
      </c>
      <c r="S25" s="8" t="str">
        <f>IF('Ge17'!C32="","",('Ge17'!C32))</f>
        <v/>
      </c>
      <c r="T25" s="83" t="str">
        <f>IF('Ge17'!G36=TRUE, "X", "")</f>
        <v/>
      </c>
      <c r="U25" s="83" t="str">
        <f>IF('Ge17'!H36=TRUE, "X", "")</f>
        <v/>
      </c>
      <c r="V25" s="8" t="str">
        <f>IF('Ge17'!C38="","",('Ge17'!C38))</f>
        <v/>
      </c>
      <c r="W25" s="8" t="str">
        <f>IF('Ge17'!C40="","",('Ge17'!C40))</f>
        <v/>
      </c>
      <c r="X25" s="83" t="str">
        <f>IF('Ge17'!G44=TRUE, "X", "")</f>
        <v/>
      </c>
      <c r="Y25" s="83" t="str">
        <f>IF('Ge17'!H44=TRUE, "X", "")</f>
        <v/>
      </c>
      <c r="Z25" s="8" t="str">
        <f>IF('Ge17'!C46="","",('Ge17'!C46))</f>
        <v/>
      </c>
      <c r="AA25" s="8" t="str">
        <f>IF('Ge17'!C48="","",('Ge17'!C48))</f>
        <v/>
      </c>
      <c r="AB25" s="83" t="str">
        <f>IF('Ge17'!G52=TRUE, "X", "")</f>
        <v/>
      </c>
      <c r="AC25" s="83" t="str">
        <f>IF('Ge17'!H52=TRUE, "X", "")</f>
        <v/>
      </c>
      <c r="AD25" s="8" t="str">
        <f>IF('Ge17'!C54="","",('Ge17'!C54))</f>
        <v/>
      </c>
      <c r="AE25" s="8" t="str">
        <f>IF('Ge17'!C56="","",('Ge17'!C56))</f>
        <v/>
      </c>
      <c r="AF25" s="83" t="str">
        <f>IF('Ge17'!G60=TRUE, "X", "")</f>
        <v/>
      </c>
      <c r="AG25" s="83" t="str">
        <f>IF('Ge17'!H60=TRUE, "X", "")</f>
        <v/>
      </c>
      <c r="AH25" s="8" t="str">
        <f>IF('Ge17'!C62="","",('Ge17'!C62))</f>
        <v/>
      </c>
      <c r="AI25" s="8" t="str">
        <f>IF('Ge17'!C64="","",('Ge17'!C64))</f>
        <v/>
      </c>
      <c r="AJ25" s="8" t="str">
        <f>IF('Ge17'!C68="","",('Ge17'!C68))</f>
        <v/>
      </c>
      <c r="AK25" s="8" t="str">
        <f>IF('Ge17'!H68="","",('Ge17'!H68))</f>
        <v/>
      </c>
      <c r="AL25" s="8" t="str">
        <f>IF('Ge17'!C70="","",('Ge17'!C70))</f>
        <v/>
      </c>
      <c r="AM25" s="8" t="str">
        <f>IF('Ge17'!H70="","",('Ge17'!H70))</f>
        <v/>
      </c>
      <c r="AN25" s="8" t="str">
        <f>IF('Ge17'!C72="","",('Ge17'!C72))</f>
        <v/>
      </c>
      <c r="AO25" s="8" t="str">
        <f>IF('Ge17'!H72="","",('Ge17'!H72))</f>
        <v/>
      </c>
      <c r="AP25" s="8" t="str">
        <f>IF('Ge17'!I3="","",('Ge17'!I3))</f>
        <v>E1</v>
      </c>
      <c r="AQ25" s="8" t="str">
        <f>IF('Ge17'!I4="","",('Ge17'!I4))</f>
        <v>E2</v>
      </c>
      <c r="AR25" s="8" t="str">
        <f>IF('Ge17'!I5="","",('Ge17'!I5))</f>
        <v>E3</v>
      </c>
    </row>
    <row r="26" spans="1:44" x14ac:dyDescent="0.25">
      <c r="A26" s="64" t="s">
        <v>338</v>
      </c>
      <c r="B26" s="64" t="s">
        <v>339</v>
      </c>
      <c r="C26" s="64" t="s">
        <v>340</v>
      </c>
      <c r="D26" s="80" t="s">
        <v>1939</v>
      </c>
      <c r="E26" s="80" t="s">
        <v>1940</v>
      </c>
      <c r="F26" s="64" t="s">
        <v>123</v>
      </c>
      <c r="G26" s="64" t="s">
        <v>290</v>
      </c>
      <c r="H26" s="4"/>
      <c r="I26" s="4"/>
      <c r="J26" s="8" t="str">
        <f>'Ge18'!G3:G3</f>
        <v>P</v>
      </c>
      <c r="K26" s="8">
        <f>'Ge18'!C14</f>
        <v>0</v>
      </c>
      <c r="L26" s="83" t="str">
        <f>IF('Ge18'!G20=TRUE, "X", "")</f>
        <v/>
      </c>
      <c r="M26" s="83" t="str">
        <f>IF('Ge18'!H20=TRUE, "X", "")</f>
        <v/>
      </c>
      <c r="N26" s="8" t="str">
        <f>IF('Ge18'!C22="","",('Ge18'!C22))</f>
        <v/>
      </c>
      <c r="O26" s="8" t="str">
        <f>IF('Ge18'!C24="","",('Ge18'!C24))</f>
        <v/>
      </c>
      <c r="P26" s="83" t="str">
        <f>IF('Ge18'!G28=TRUE, "X", "")</f>
        <v/>
      </c>
      <c r="Q26" s="83" t="str">
        <f>IF('Ge18'!H28=TRUE, "X", "")</f>
        <v/>
      </c>
      <c r="R26" s="8" t="str">
        <f>IF('Ge18'!C30="","",('Ge18'!C30))</f>
        <v/>
      </c>
      <c r="S26" s="8" t="str">
        <f>IF('Ge18'!C32="","",('Ge18'!C32))</f>
        <v/>
      </c>
      <c r="T26" s="83" t="str">
        <f>IF('Ge18'!G36=TRUE, "X", "")</f>
        <v/>
      </c>
      <c r="U26" s="83" t="str">
        <f>IF('Ge18'!H36=TRUE, "X", "")</f>
        <v/>
      </c>
      <c r="V26" s="8" t="str">
        <f>IF('Ge18'!C38="","",('Ge18'!C38))</f>
        <v/>
      </c>
      <c r="W26" s="8" t="str">
        <f>IF('Ge18'!C40="","",('Ge18'!C40))</f>
        <v/>
      </c>
      <c r="X26" s="83" t="str">
        <f>IF('Ge18'!G44=TRUE, "X", "")</f>
        <v/>
      </c>
      <c r="Y26" s="83" t="str">
        <f>IF('Ge18'!H44=TRUE, "X", "")</f>
        <v/>
      </c>
      <c r="Z26" s="8" t="str">
        <f>IF('Ge18'!C46="","",('Ge18'!C46))</f>
        <v/>
      </c>
      <c r="AA26" s="8" t="str">
        <f>IF('Ge18'!C48="","",('Ge18'!C48))</f>
        <v/>
      </c>
      <c r="AB26" s="83" t="str">
        <f>IF('Ge18'!G52=TRUE, "X", "")</f>
        <v/>
      </c>
      <c r="AC26" s="83" t="str">
        <f>IF('Ge18'!H52=TRUE, "X", "")</f>
        <v/>
      </c>
      <c r="AD26" s="8" t="str">
        <f>IF('Ge18'!C54="","",('Ge18'!C54))</f>
        <v/>
      </c>
      <c r="AE26" s="8" t="str">
        <f>IF('Ge18'!C56="","",('Ge18'!C56))</f>
        <v/>
      </c>
      <c r="AF26" s="83" t="str">
        <f>IF('Ge18'!G60=TRUE, "X", "")</f>
        <v/>
      </c>
      <c r="AG26" s="83" t="str">
        <f>IF('Ge18'!H60=TRUE, "X", "")</f>
        <v/>
      </c>
      <c r="AH26" s="8" t="str">
        <f>IF('Ge18'!C62="","",('Ge18'!C62))</f>
        <v/>
      </c>
      <c r="AI26" s="8" t="str">
        <f>IF('Ge18'!C64="","",('Ge18'!C64))</f>
        <v/>
      </c>
      <c r="AJ26" s="8" t="str">
        <f>IF('Ge18'!C68="","",('Ge18'!C68))</f>
        <v/>
      </c>
      <c r="AK26" s="8" t="str">
        <f>IF('Ge18'!H68="","",('Ge18'!H68))</f>
        <v/>
      </c>
      <c r="AL26" s="8" t="str">
        <f>IF('Ge18'!C70="","",('Ge18'!C70))</f>
        <v/>
      </c>
      <c r="AM26" s="8" t="str">
        <f>IF('Ge18'!H70="","",('Ge18'!H70))</f>
        <v/>
      </c>
      <c r="AN26" s="8" t="str">
        <f>IF('Ge18'!C72="","",('Ge18'!C72))</f>
        <v/>
      </c>
      <c r="AO26" s="8" t="str">
        <f>IF('Ge18'!H72="","",('Ge18'!H72))</f>
        <v/>
      </c>
      <c r="AP26" s="8" t="str">
        <f>IF('Ge18'!I3="","",('Ge18'!I3))</f>
        <v>E1</v>
      </c>
      <c r="AQ26" s="8" t="str">
        <f>IF('Ge18'!I4="","",('Ge18'!I4))</f>
        <v>E2</v>
      </c>
      <c r="AR26" s="8" t="str">
        <f>IF('Ge18'!I5="","",('Ge18'!I5))</f>
        <v>E3</v>
      </c>
    </row>
    <row r="27" spans="1:44" x14ac:dyDescent="0.25">
      <c r="A27" s="64" t="s">
        <v>341</v>
      </c>
      <c r="B27" s="64" t="s">
        <v>342</v>
      </c>
      <c r="C27" s="64" t="s">
        <v>343</v>
      </c>
      <c r="D27" s="80" t="s">
        <v>1941</v>
      </c>
      <c r="E27" s="80" t="s">
        <v>1942</v>
      </c>
      <c r="F27" s="64" t="s">
        <v>123</v>
      </c>
      <c r="G27" s="64" t="s">
        <v>290</v>
      </c>
      <c r="H27" s="4"/>
      <c r="I27" s="4"/>
      <c r="J27" s="8" t="str">
        <f>'Ge19'!G3:G3</f>
        <v>P</v>
      </c>
      <c r="K27" s="8">
        <f>'Ge19'!C14</f>
        <v>0</v>
      </c>
      <c r="L27" s="83" t="str">
        <f>IF('Ge19'!G20=TRUE, "X", "")</f>
        <v/>
      </c>
      <c r="M27" s="83" t="str">
        <f>IF('Ge19'!H20=TRUE, "X", "")</f>
        <v/>
      </c>
      <c r="N27" s="8" t="str">
        <f>IF('Ge19'!C22="","",('Ge19'!C22))</f>
        <v/>
      </c>
      <c r="O27" s="8" t="str">
        <f>IF('Ge19'!C24="","",('Ge19'!C24))</f>
        <v/>
      </c>
      <c r="P27" s="83" t="str">
        <f>IF('Ge19'!G28=TRUE, "X", "")</f>
        <v/>
      </c>
      <c r="Q27" s="83" t="str">
        <f>IF('Ge19'!H28=TRUE, "X", "")</f>
        <v/>
      </c>
      <c r="R27" s="8" t="str">
        <f>IF('Ge19'!C30="","",('Ge19'!C30))</f>
        <v/>
      </c>
      <c r="S27" s="8" t="str">
        <f>IF('Ge19'!C32="","",('Ge19'!C32))</f>
        <v/>
      </c>
      <c r="T27" s="83" t="str">
        <f>IF('Ge19'!G36=TRUE, "X", "")</f>
        <v/>
      </c>
      <c r="U27" s="83" t="str">
        <f>IF('Ge19'!H36=TRUE, "X", "")</f>
        <v/>
      </c>
      <c r="V27" s="8" t="str">
        <f>IF('Ge19'!C38="","",('Ge19'!C38))</f>
        <v/>
      </c>
      <c r="W27" s="8" t="str">
        <f>IF('Ge19'!C40="","",('Ge19'!C40))</f>
        <v/>
      </c>
      <c r="X27" s="83" t="str">
        <f>IF('Ge19'!G44=TRUE, "X", "")</f>
        <v/>
      </c>
      <c r="Y27" s="83" t="str">
        <f>IF('Ge19'!H44=TRUE, "X", "")</f>
        <v/>
      </c>
      <c r="Z27" s="8" t="str">
        <f>IF('Ge19'!C46="","",('Ge19'!C46))</f>
        <v/>
      </c>
      <c r="AA27" s="8" t="str">
        <f>IF('Ge19'!C48="","",('Ge19'!C48))</f>
        <v/>
      </c>
      <c r="AB27" s="83" t="str">
        <f>IF('Ge19'!G52=TRUE, "X", "")</f>
        <v/>
      </c>
      <c r="AC27" s="83" t="str">
        <f>IF('Ge19'!H52=TRUE, "X", "")</f>
        <v/>
      </c>
      <c r="AD27" s="8" t="str">
        <f>IF('Ge19'!C54="","",('Ge19'!C54))</f>
        <v/>
      </c>
      <c r="AE27" s="8" t="str">
        <f>IF('Ge19'!C56="","",('Ge19'!C56))</f>
        <v/>
      </c>
      <c r="AF27" s="83" t="str">
        <f>IF('Ge19'!G60=TRUE, "X", "")</f>
        <v/>
      </c>
      <c r="AG27" s="83" t="str">
        <f>IF('Ge19'!H60=TRUE, "X", "")</f>
        <v/>
      </c>
      <c r="AH27" s="8" t="str">
        <f>IF('Ge19'!C62="","",('Ge19'!C62))</f>
        <v/>
      </c>
      <c r="AI27" s="8" t="str">
        <f>IF('Ge19'!C64="","",('Ge19'!C64))</f>
        <v/>
      </c>
      <c r="AJ27" s="8" t="str">
        <f>IF('Ge19'!C68="","",('Ge19'!C68))</f>
        <v/>
      </c>
      <c r="AK27" s="8" t="str">
        <f>IF('Ge19'!H68="","",('Ge19'!H68))</f>
        <v/>
      </c>
      <c r="AL27" s="8" t="str">
        <f>IF('Ge19'!C70="","",('Ge19'!C70))</f>
        <v/>
      </c>
      <c r="AM27" s="8" t="str">
        <f>IF('Ge19'!H70="","",('Ge19'!H70))</f>
        <v/>
      </c>
      <c r="AN27" s="8" t="str">
        <f>IF('Ge19'!C72="","",('Ge19'!C72))</f>
        <v/>
      </c>
      <c r="AO27" s="8" t="str">
        <f>IF('Ge19'!H72="","",('Ge19'!H72))</f>
        <v/>
      </c>
      <c r="AP27" s="8" t="str">
        <f>IF('Ge19'!I3="","",('Ge19'!I3))</f>
        <v>E1</v>
      </c>
      <c r="AQ27" s="8" t="str">
        <f>IF('Ge19'!I4="","",('Ge19'!I4))</f>
        <v>E2</v>
      </c>
      <c r="AR27" s="8" t="str">
        <f>IF('Ge19'!I5="","",('Ge19'!I5))</f>
        <v>E3</v>
      </c>
    </row>
    <row r="28" spans="1:44" x14ac:dyDescent="0.25">
      <c r="A28" s="64" t="s">
        <v>344</v>
      </c>
      <c r="B28" s="64" t="s">
        <v>345</v>
      </c>
      <c r="C28" s="64" t="s">
        <v>346</v>
      </c>
      <c r="D28" s="80" t="s">
        <v>1941</v>
      </c>
      <c r="E28" s="80" t="s">
        <v>1942</v>
      </c>
      <c r="F28" s="64" t="s">
        <v>123</v>
      </c>
      <c r="G28" s="64" t="s">
        <v>290</v>
      </c>
      <c r="H28" s="4"/>
      <c r="I28" s="4"/>
      <c r="J28" s="8" t="str">
        <f>'Ge20'!G3:G3</f>
        <v>P</v>
      </c>
      <c r="K28" s="8">
        <f>'Ge20'!C14</f>
        <v>0</v>
      </c>
      <c r="L28" s="83" t="str">
        <f>IF('Ge20'!G20=TRUE, "X", "")</f>
        <v/>
      </c>
      <c r="M28" s="83" t="str">
        <f>IF('Ge20'!H20=TRUE, "X", "")</f>
        <v/>
      </c>
      <c r="N28" s="8" t="str">
        <f>IF('Ge20'!C22="","",('Ge20'!C22))</f>
        <v/>
      </c>
      <c r="O28" s="8" t="str">
        <f>IF('Ge20'!C24="","",('Ge20'!C24))</f>
        <v/>
      </c>
      <c r="P28" s="83" t="str">
        <f>IF('Ge20'!G28=TRUE, "X", "")</f>
        <v/>
      </c>
      <c r="Q28" s="83" t="str">
        <f>IF('Ge20'!H28=TRUE, "X", "")</f>
        <v/>
      </c>
      <c r="R28" s="8" t="str">
        <f>IF('Ge20'!C30="","",('Ge20'!C30))</f>
        <v/>
      </c>
      <c r="S28" s="8" t="str">
        <f>IF('Ge20'!C32="","",('Ge20'!C32))</f>
        <v/>
      </c>
      <c r="T28" s="83" t="str">
        <f>IF('Ge20'!G36=TRUE, "X", "")</f>
        <v/>
      </c>
      <c r="U28" s="83" t="str">
        <f>IF('Ge20'!H36=TRUE, "X", "")</f>
        <v/>
      </c>
      <c r="V28" s="8" t="str">
        <f>IF('Ge20'!C38="","",('Ge20'!C38))</f>
        <v/>
      </c>
      <c r="W28" s="8" t="str">
        <f>IF('Ge20'!C40="","",('Ge20'!C40))</f>
        <v/>
      </c>
      <c r="X28" s="83" t="str">
        <f>IF('Ge20'!G44=TRUE, "X", "")</f>
        <v/>
      </c>
      <c r="Y28" s="83" t="str">
        <f>IF('Ge20'!H44=TRUE, "X", "")</f>
        <v/>
      </c>
      <c r="Z28" s="8" t="str">
        <f>IF('Ge20'!C46="","",('Ge20'!C46))</f>
        <v/>
      </c>
      <c r="AA28" s="8" t="str">
        <f>IF('Ge20'!C48="","",('Ge20'!C48))</f>
        <v/>
      </c>
      <c r="AB28" s="83" t="str">
        <f>IF('Ge20'!G52=TRUE, "X", "")</f>
        <v/>
      </c>
      <c r="AC28" s="83" t="str">
        <f>IF('Ge20'!H52=TRUE, "X", "")</f>
        <v/>
      </c>
      <c r="AD28" s="8" t="str">
        <f>IF('Ge20'!C54="","",('Ge20'!C54))</f>
        <v/>
      </c>
      <c r="AE28" s="8" t="str">
        <f>IF('Ge20'!C56="","",('Ge20'!C56))</f>
        <v/>
      </c>
      <c r="AF28" s="83" t="str">
        <f>IF('Ge20'!G60=TRUE, "X", "")</f>
        <v/>
      </c>
      <c r="AG28" s="83" t="str">
        <f>IF('Ge20'!H60=TRUE, "X", "")</f>
        <v/>
      </c>
      <c r="AH28" s="8" t="str">
        <f>IF('Ge20'!C62="","",('Ge20'!C62))</f>
        <v/>
      </c>
      <c r="AI28" s="8" t="str">
        <f>IF('Ge20'!C64="","",('Ge20'!C64))</f>
        <v/>
      </c>
      <c r="AJ28" s="8" t="str">
        <f>IF('Ge20'!C68="","",('Ge20'!C68))</f>
        <v/>
      </c>
      <c r="AK28" s="8" t="str">
        <f>IF('Ge20'!H68="","",('Ge20'!H68))</f>
        <v/>
      </c>
      <c r="AL28" s="8" t="str">
        <f>IF('Ge20'!C70="","",('Ge20'!C70))</f>
        <v/>
      </c>
      <c r="AM28" s="8" t="str">
        <f>IF('Ge20'!H70="","",('Ge20'!H70))</f>
        <v/>
      </c>
      <c r="AN28" s="8" t="str">
        <f>IF('Ge20'!C72="","",('Ge20'!C72))</f>
        <v/>
      </c>
      <c r="AO28" s="8" t="str">
        <f>IF('Ge20'!H72="","",('Ge20'!H72))</f>
        <v/>
      </c>
      <c r="AP28" s="8" t="str">
        <f>IF('Ge20'!I3="","",('Ge20'!I3))</f>
        <v>E1</v>
      </c>
      <c r="AQ28" s="8" t="str">
        <f>IF('Ge20'!I4="","",('Ge20'!I4))</f>
        <v>E2</v>
      </c>
      <c r="AR28" s="8" t="str">
        <f>IF('Ge20'!I5="","",('Ge20'!I5))</f>
        <v>E3</v>
      </c>
    </row>
    <row r="29" spans="1:44" x14ac:dyDescent="0.25">
      <c r="A29" s="64" t="s">
        <v>347</v>
      </c>
      <c r="B29" s="64" t="s">
        <v>348</v>
      </c>
      <c r="C29" s="64" t="s">
        <v>349</v>
      </c>
      <c r="D29" s="80" t="s">
        <v>1941</v>
      </c>
      <c r="E29" s="80" t="s">
        <v>1942</v>
      </c>
      <c r="F29" s="64" t="s">
        <v>123</v>
      </c>
      <c r="G29" s="64" t="s">
        <v>290</v>
      </c>
      <c r="H29" s="4"/>
      <c r="I29" s="4"/>
      <c r="J29" s="8" t="str">
        <f>'Ge21'!G3:G3</f>
        <v>P</v>
      </c>
      <c r="K29" s="8">
        <f>'Ge21'!C14</f>
        <v>0</v>
      </c>
      <c r="L29" s="83" t="str">
        <f>IF('Ge21'!G20=TRUE, "X", "")</f>
        <v/>
      </c>
      <c r="M29" s="83" t="str">
        <f>IF('Ge21'!H20=TRUE, "X", "")</f>
        <v/>
      </c>
      <c r="N29" s="8" t="str">
        <f>IF('Ge21'!C22="","",('Ge21'!C22))</f>
        <v/>
      </c>
      <c r="O29" s="8" t="str">
        <f>IF('Ge21'!C24="","",('Ge21'!C24))</f>
        <v/>
      </c>
      <c r="P29" s="83" t="str">
        <f>IF('Ge21'!G28=TRUE, "X", "")</f>
        <v/>
      </c>
      <c r="Q29" s="83" t="str">
        <f>IF('Ge21'!H28=TRUE, "X", "")</f>
        <v/>
      </c>
      <c r="R29" s="8" t="str">
        <f>IF('Ge21'!C30="","",('Ge21'!C30))</f>
        <v/>
      </c>
      <c r="S29" s="8" t="str">
        <f>IF('Ge21'!C32="","",('Ge21'!C32))</f>
        <v/>
      </c>
      <c r="T29" s="83" t="str">
        <f>IF('Ge21'!G36=TRUE, "X", "")</f>
        <v/>
      </c>
      <c r="U29" s="83" t="str">
        <f>IF('Ge21'!H36=TRUE, "X", "")</f>
        <v/>
      </c>
      <c r="V29" s="8" t="str">
        <f>IF('Ge21'!C38="","",('Ge21'!C38))</f>
        <v/>
      </c>
      <c r="W29" s="8" t="str">
        <f>IF('Ge21'!C40="","",('Ge21'!C40))</f>
        <v/>
      </c>
      <c r="X29" s="83" t="str">
        <f>IF('Ge21'!G44=TRUE, "X", "")</f>
        <v/>
      </c>
      <c r="Y29" s="83" t="str">
        <f>IF('Ge21'!H44=TRUE, "X", "")</f>
        <v/>
      </c>
      <c r="Z29" s="8" t="str">
        <f>IF('Ge21'!C46="","",('Ge21'!C46))</f>
        <v/>
      </c>
      <c r="AA29" s="8" t="str">
        <f>IF('Ge21'!C48="","",('Ge21'!C48))</f>
        <v/>
      </c>
      <c r="AB29" s="83" t="str">
        <f>IF('Ge21'!G52=TRUE, "X", "")</f>
        <v/>
      </c>
      <c r="AC29" s="83" t="str">
        <f>IF('Ge21'!H52=TRUE, "X", "")</f>
        <v/>
      </c>
      <c r="AD29" s="8" t="str">
        <f>IF('Ge21'!C54="","",('Ge21'!C54))</f>
        <v/>
      </c>
      <c r="AE29" s="8" t="str">
        <f>IF('Ge21'!C56="","",('Ge21'!C56))</f>
        <v/>
      </c>
      <c r="AF29" s="83" t="str">
        <f>IF('Ge21'!G60=TRUE, "X", "")</f>
        <v/>
      </c>
      <c r="AG29" s="83" t="str">
        <f>IF('Ge21'!H60=TRUE, "X", "")</f>
        <v/>
      </c>
      <c r="AH29" s="8" t="str">
        <f>IF('Ge21'!C62="","",('Ge21'!C62))</f>
        <v/>
      </c>
      <c r="AI29" s="8" t="str">
        <f>IF('Ge21'!C64="","",('Ge21'!C64))</f>
        <v/>
      </c>
      <c r="AJ29" s="8" t="str">
        <f>IF('Ge21'!C68="","",('Ge21'!C68))</f>
        <v/>
      </c>
      <c r="AK29" s="8" t="str">
        <f>IF('Ge21'!H68="","",('Ge21'!H68))</f>
        <v/>
      </c>
      <c r="AL29" s="8" t="str">
        <f>IF('Ge21'!C70="","",('Ge21'!C70))</f>
        <v/>
      </c>
      <c r="AM29" s="8" t="str">
        <f>IF('Ge21'!H70="","",('Ge21'!H70))</f>
        <v/>
      </c>
      <c r="AN29" s="8" t="str">
        <f>IF('Ge21'!C72="","",('Ge21'!C72))</f>
        <v/>
      </c>
      <c r="AO29" s="8" t="str">
        <f>IF('Ge21'!H72="","",('Ge21'!H72))</f>
        <v/>
      </c>
      <c r="AP29" s="8" t="str">
        <f>IF('Ge21'!I3="","",('Ge21'!I3))</f>
        <v>E1</v>
      </c>
      <c r="AQ29" s="8" t="str">
        <f>IF('Ge21'!I4="","",('Ge21'!I4))</f>
        <v>E2</v>
      </c>
      <c r="AR29" s="8" t="str">
        <f>IF('Ge21'!I5="","",('Ge21'!I5))</f>
        <v>E3</v>
      </c>
    </row>
    <row r="30" spans="1:44" x14ac:dyDescent="0.25">
      <c r="A30" s="64" t="s">
        <v>350</v>
      </c>
      <c r="B30" s="64" t="s">
        <v>351</v>
      </c>
      <c r="C30" s="64" t="s">
        <v>352</v>
      </c>
      <c r="D30" s="80" t="s">
        <v>1941</v>
      </c>
      <c r="E30" s="80" t="s">
        <v>1942</v>
      </c>
      <c r="F30" s="64" t="s">
        <v>123</v>
      </c>
      <c r="G30" s="64" t="s">
        <v>290</v>
      </c>
      <c r="H30" s="4"/>
      <c r="I30" s="4"/>
      <c r="J30" s="8" t="str">
        <f>'Ge22'!G3:G3</f>
        <v>P</v>
      </c>
      <c r="K30" s="8">
        <f>'Ge22'!C14</f>
        <v>0</v>
      </c>
      <c r="L30" s="83" t="str">
        <f>IF('Ge22'!G20=TRUE, "X", "")</f>
        <v/>
      </c>
      <c r="M30" s="83" t="str">
        <f>IF('Ge22'!H20=TRUE, "X", "")</f>
        <v/>
      </c>
      <c r="N30" s="8" t="str">
        <f>IF('Ge22'!C22="","",('Ge22'!C22))</f>
        <v/>
      </c>
      <c r="O30" s="8" t="str">
        <f>IF('Ge22'!C24="","",('Ge22'!C24))</f>
        <v/>
      </c>
      <c r="P30" s="83" t="str">
        <f>IF('Ge22'!G28=TRUE, "X", "")</f>
        <v/>
      </c>
      <c r="Q30" s="83" t="str">
        <f>IF('Ge22'!H28=TRUE, "X", "")</f>
        <v/>
      </c>
      <c r="R30" s="8" t="str">
        <f>IF('Ge22'!C30="","",('Ge22'!C30))</f>
        <v/>
      </c>
      <c r="S30" s="8" t="str">
        <f>IF('Ge22'!C32="","",('Ge22'!C32))</f>
        <v/>
      </c>
      <c r="T30" s="83" t="str">
        <f>IF('Ge22'!G36=TRUE, "X", "")</f>
        <v/>
      </c>
      <c r="U30" s="83" t="str">
        <f>IF('Ge22'!H36=TRUE, "X", "")</f>
        <v/>
      </c>
      <c r="V30" s="8" t="str">
        <f>IF('Ge22'!C38="","",('Ge22'!C38))</f>
        <v/>
      </c>
      <c r="W30" s="8" t="str">
        <f>IF('Ge22'!C40="","",('Ge22'!C40))</f>
        <v/>
      </c>
      <c r="X30" s="83" t="str">
        <f>IF('Ge22'!G44=TRUE, "X", "")</f>
        <v/>
      </c>
      <c r="Y30" s="83" t="str">
        <f>IF('Ge22'!H44=TRUE, "X", "")</f>
        <v/>
      </c>
      <c r="Z30" s="8" t="str">
        <f>IF('Ge22'!C46="","",('Ge22'!C46))</f>
        <v/>
      </c>
      <c r="AA30" s="8" t="str">
        <f>IF('Ge22'!C48="","",('Ge22'!C48))</f>
        <v/>
      </c>
      <c r="AB30" s="83" t="str">
        <f>IF('Ge22'!G52=TRUE, "X", "")</f>
        <v/>
      </c>
      <c r="AC30" s="83" t="str">
        <f>IF('Ge22'!H52=TRUE, "X", "")</f>
        <v/>
      </c>
      <c r="AD30" s="8" t="str">
        <f>IF('Ge22'!C54="","",('Ge22'!C54))</f>
        <v/>
      </c>
      <c r="AE30" s="8" t="str">
        <f>IF('Ge22'!C56="","",('Ge22'!C56))</f>
        <v/>
      </c>
      <c r="AF30" s="83" t="str">
        <f>IF('Ge22'!G60=TRUE, "X", "")</f>
        <v/>
      </c>
      <c r="AG30" s="83" t="str">
        <f>IF('Ge22'!H60=TRUE, "X", "")</f>
        <v/>
      </c>
      <c r="AH30" s="8" t="str">
        <f>IF('Ge22'!C62="","",('Ge22'!C62))</f>
        <v/>
      </c>
      <c r="AI30" s="8" t="str">
        <f>IF('Ge22'!C64="","",('Ge22'!C64))</f>
        <v/>
      </c>
      <c r="AJ30" s="8" t="str">
        <f>IF('Ge22'!C68="","",('Ge22'!C68))</f>
        <v/>
      </c>
      <c r="AK30" s="8" t="str">
        <f>IF('Ge22'!H68="","",('Ge22'!H68))</f>
        <v/>
      </c>
      <c r="AL30" s="8" t="str">
        <f>IF('Ge22'!C70="","",('Ge22'!C70))</f>
        <v/>
      </c>
      <c r="AM30" s="8" t="str">
        <f>IF('Ge22'!H70="","",('Ge22'!H70))</f>
        <v/>
      </c>
      <c r="AN30" s="8" t="str">
        <f>IF('Ge22'!C72="","",('Ge22'!C72))</f>
        <v/>
      </c>
      <c r="AO30" s="8" t="str">
        <f>IF('Ge22'!H72="","",('Ge22'!H72))</f>
        <v/>
      </c>
      <c r="AP30" s="8" t="str">
        <f>IF('Ge22'!I3="","",('Ge22'!I3))</f>
        <v>E1</v>
      </c>
      <c r="AQ30" s="8" t="str">
        <f>IF('Ge22'!I4="","",('Ge22'!I4))</f>
        <v>E2</v>
      </c>
      <c r="AR30" s="8" t="str">
        <f>IF('Ge22'!I5="","",('Ge22'!I5))</f>
        <v>E3</v>
      </c>
    </row>
    <row r="31" spans="1:44" x14ac:dyDescent="0.25">
      <c r="A31" s="64" t="s">
        <v>353</v>
      </c>
      <c r="B31" s="64" t="s">
        <v>354</v>
      </c>
      <c r="C31" s="64" t="s">
        <v>355</v>
      </c>
      <c r="D31" s="80" t="s">
        <v>1941</v>
      </c>
      <c r="E31" s="80" t="s">
        <v>1942</v>
      </c>
      <c r="F31" s="64" t="s">
        <v>123</v>
      </c>
      <c r="G31" s="64" t="s">
        <v>290</v>
      </c>
      <c r="H31" s="4"/>
      <c r="I31" s="4"/>
      <c r="J31" s="8" t="str">
        <f>'Ge23'!G3:G3</f>
        <v>P</v>
      </c>
      <c r="K31" s="8">
        <f>'Ge23'!C14</f>
        <v>0</v>
      </c>
      <c r="L31" s="83" t="str">
        <f>IF('Ge23'!G20=TRUE, "X", "")</f>
        <v/>
      </c>
      <c r="M31" s="83" t="str">
        <f>IF('Ge23'!H20=TRUE, "X", "")</f>
        <v/>
      </c>
      <c r="N31" s="8" t="str">
        <f>IF('Ge23'!C22="","",('Ge23'!C22))</f>
        <v/>
      </c>
      <c r="O31" s="8" t="str">
        <f>IF('Ge23'!C24="","",('Ge23'!C24))</f>
        <v/>
      </c>
      <c r="P31" s="83" t="str">
        <f>IF('Ge23'!G28=TRUE, "X", "")</f>
        <v/>
      </c>
      <c r="Q31" s="83" t="str">
        <f>IF('Ge23'!H28=TRUE, "X", "")</f>
        <v/>
      </c>
      <c r="R31" s="8" t="str">
        <f>IF('Ge23'!C30="","",('Ge23'!C30))</f>
        <v/>
      </c>
      <c r="S31" s="8" t="str">
        <f>IF('Ge23'!C32="","",('Ge23'!C32))</f>
        <v/>
      </c>
      <c r="T31" s="83" t="str">
        <f>IF('Ge23'!G36=TRUE, "X", "")</f>
        <v/>
      </c>
      <c r="U31" s="83" t="str">
        <f>IF('Ge23'!H36=TRUE, "X", "")</f>
        <v/>
      </c>
      <c r="V31" s="8" t="str">
        <f>IF('Ge23'!C38="","",('Ge23'!C38))</f>
        <v/>
      </c>
      <c r="W31" s="8" t="str">
        <f>IF('Ge23'!C40="","",('Ge23'!C40))</f>
        <v/>
      </c>
      <c r="X31" s="83" t="str">
        <f>IF('Ge23'!G44=TRUE, "X", "")</f>
        <v/>
      </c>
      <c r="Y31" s="83" t="str">
        <f>IF('Ge23'!H44=TRUE, "X", "")</f>
        <v/>
      </c>
      <c r="Z31" s="8" t="str">
        <f>IF('Ge23'!C46="","",('Ge23'!C46))</f>
        <v/>
      </c>
      <c r="AA31" s="8" t="str">
        <f>IF('Ge23'!C48="","",('Ge23'!C48))</f>
        <v/>
      </c>
      <c r="AB31" s="83" t="str">
        <f>IF('Ge23'!G52=TRUE, "X", "")</f>
        <v/>
      </c>
      <c r="AC31" s="83" t="str">
        <f>IF('Ge23'!H52=TRUE, "X", "")</f>
        <v/>
      </c>
      <c r="AD31" s="8" t="str">
        <f>IF('Ge23'!C54="","",('Ge23'!C54))</f>
        <v/>
      </c>
      <c r="AE31" s="8" t="str">
        <f>IF('Ge23'!C56="","",('Ge23'!C56))</f>
        <v/>
      </c>
      <c r="AF31" s="83" t="str">
        <f>IF('Ge23'!G60=TRUE, "X", "")</f>
        <v/>
      </c>
      <c r="AG31" s="83" t="str">
        <f>IF('Ge23'!H60=TRUE, "X", "")</f>
        <v/>
      </c>
      <c r="AH31" s="8" t="str">
        <f>IF('Ge23'!C62="","",('Ge23'!C62))</f>
        <v/>
      </c>
      <c r="AI31" s="8" t="str">
        <f>IF('Ge23'!C64="","",('Ge23'!C64))</f>
        <v/>
      </c>
      <c r="AJ31" s="8" t="str">
        <f>IF('Ge23'!C68="","",('Ge23'!C68))</f>
        <v/>
      </c>
      <c r="AK31" s="8" t="str">
        <f>IF('Ge23'!H68="","",('Ge23'!H68))</f>
        <v/>
      </c>
      <c r="AL31" s="8" t="str">
        <f>IF('Ge23'!C70="","",('Ge23'!C70))</f>
        <v/>
      </c>
      <c r="AM31" s="8" t="str">
        <f>IF('Ge23'!H70="","",('Ge23'!H70))</f>
        <v/>
      </c>
      <c r="AN31" s="8" t="str">
        <f>IF('Ge23'!C72="","",('Ge23'!C72))</f>
        <v/>
      </c>
      <c r="AO31" s="8" t="str">
        <f>IF('Ge23'!H72="","",('Ge23'!H72))</f>
        <v/>
      </c>
      <c r="AP31" s="8" t="str">
        <f>IF('Ge23'!I3="","",('Ge23'!I3))</f>
        <v>E1</v>
      </c>
      <c r="AQ31" s="8" t="str">
        <f>IF('Ge23'!I4="","",('Ge23'!I4))</f>
        <v>E2</v>
      </c>
      <c r="AR31" s="8" t="str">
        <f>IF('Ge23'!I5="","",('Ge23'!I5))</f>
        <v>E3</v>
      </c>
    </row>
    <row r="32" spans="1:44" x14ac:dyDescent="0.25">
      <c r="A32" s="64" t="s">
        <v>356</v>
      </c>
      <c r="B32" s="64" t="s">
        <v>357</v>
      </c>
      <c r="C32" s="64" t="s">
        <v>358</v>
      </c>
      <c r="D32" s="80" t="s">
        <v>1939</v>
      </c>
      <c r="E32" s="80" t="s">
        <v>1940</v>
      </c>
      <c r="F32" s="64" t="s">
        <v>123</v>
      </c>
      <c r="G32" s="64" t="s">
        <v>290</v>
      </c>
      <c r="H32" s="4"/>
      <c r="I32" s="4"/>
      <c r="J32" s="8" t="str">
        <f>'Ge24'!G3:G3</f>
        <v>P</v>
      </c>
      <c r="K32" s="8">
        <f>'Ge24'!C14</f>
        <v>0</v>
      </c>
      <c r="L32" s="83" t="str">
        <f>IF('Ge24'!G20=TRUE, "X", "")</f>
        <v/>
      </c>
      <c r="M32" s="83" t="str">
        <f>IF('Ge24'!H20=TRUE, "X", "")</f>
        <v/>
      </c>
      <c r="N32" s="8" t="str">
        <f>IF('Ge24'!C22="","",('Ge24'!C22))</f>
        <v/>
      </c>
      <c r="O32" s="8" t="str">
        <f>IF('Ge24'!C24="","",('Ge24'!C24))</f>
        <v/>
      </c>
      <c r="P32" s="83" t="str">
        <f>IF('Ge24'!G28=TRUE, "X", "")</f>
        <v/>
      </c>
      <c r="Q32" s="83" t="str">
        <f>IF('Ge24'!H28=TRUE, "X", "")</f>
        <v/>
      </c>
      <c r="R32" s="8" t="str">
        <f>IF('Ge24'!C30="","",('Ge24'!C30))</f>
        <v/>
      </c>
      <c r="S32" s="8" t="str">
        <f>IF('Ge24'!C32="","",('Ge24'!C32))</f>
        <v/>
      </c>
      <c r="T32" s="83" t="str">
        <f>IF('Ge24'!G36=TRUE, "X", "")</f>
        <v/>
      </c>
      <c r="U32" s="83" t="str">
        <f>IF('Ge24'!H36=TRUE, "X", "")</f>
        <v/>
      </c>
      <c r="V32" s="8" t="str">
        <f>IF('Ge24'!C38="","",('Ge24'!C38))</f>
        <v/>
      </c>
      <c r="W32" s="8" t="str">
        <f>IF('Ge24'!C40="","",('Ge24'!C40))</f>
        <v/>
      </c>
      <c r="X32" s="83" t="str">
        <f>IF('Ge24'!G44=TRUE, "X", "")</f>
        <v/>
      </c>
      <c r="Y32" s="83" t="str">
        <f>IF('Ge24'!H44=TRUE, "X", "")</f>
        <v/>
      </c>
      <c r="Z32" s="8" t="str">
        <f>IF('Ge24'!C46="","",('Ge24'!C46))</f>
        <v/>
      </c>
      <c r="AA32" s="8" t="str">
        <f>IF('Ge24'!C48="","",('Ge24'!C48))</f>
        <v/>
      </c>
      <c r="AB32" s="83" t="str">
        <f>IF('Ge24'!G52=TRUE, "X", "")</f>
        <v/>
      </c>
      <c r="AC32" s="83" t="str">
        <f>IF('Ge24'!H52=TRUE, "X", "")</f>
        <v/>
      </c>
      <c r="AD32" s="8" t="str">
        <f>IF('Ge24'!C54="","",('Ge24'!C54))</f>
        <v/>
      </c>
      <c r="AE32" s="8" t="str">
        <f>IF('Ge24'!C56="","",('Ge24'!C56))</f>
        <v/>
      </c>
      <c r="AF32" s="83" t="str">
        <f>IF('Ge24'!G60=TRUE, "X", "")</f>
        <v/>
      </c>
      <c r="AG32" s="83" t="str">
        <f>IF('Ge24'!H60=TRUE, "X", "")</f>
        <v/>
      </c>
      <c r="AH32" s="8" t="str">
        <f>IF('Ge24'!C62="","",('Ge24'!C62))</f>
        <v/>
      </c>
      <c r="AI32" s="8" t="str">
        <f>IF('Ge24'!C64="","",('Ge24'!C64))</f>
        <v/>
      </c>
      <c r="AJ32" s="8" t="str">
        <f>IF('Ge24'!C68="","",('Ge24'!C68))</f>
        <v/>
      </c>
      <c r="AK32" s="8" t="str">
        <f>IF('Ge24'!H68="","",('Ge24'!H68))</f>
        <v/>
      </c>
      <c r="AL32" s="8" t="str">
        <f>IF('Ge24'!C70="","",('Ge24'!C70))</f>
        <v/>
      </c>
      <c r="AM32" s="8" t="str">
        <f>IF('Ge24'!H70="","",('Ge24'!H70))</f>
        <v/>
      </c>
      <c r="AN32" s="8" t="str">
        <f>IF('Ge24'!C72="","",('Ge24'!C72))</f>
        <v/>
      </c>
      <c r="AO32" s="8" t="str">
        <f>IF('Ge24'!H72="","",('Ge24'!H72))</f>
        <v/>
      </c>
      <c r="AP32" s="8" t="str">
        <f>IF('Ge24'!I3="","",('Ge24'!I3))</f>
        <v>E1</v>
      </c>
      <c r="AQ32" s="8" t="str">
        <f>IF('Ge24'!I4="","",('Ge24'!I4))</f>
        <v>E2</v>
      </c>
      <c r="AR32" s="8" t="str">
        <f>IF('Ge24'!I5="","",('Ge24'!I5))</f>
        <v>E3</v>
      </c>
    </row>
    <row r="33" spans="1:46" x14ac:dyDescent="0.25">
      <c r="A33" s="64" t="s">
        <v>359</v>
      </c>
      <c r="B33" s="64" t="s">
        <v>360</v>
      </c>
      <c r="C33" s="64" t="s">
        <v>361</v>
      </c>
      <c r="D33" s="80" t="s">
        <v>1939</v>
      </c>
      <c r="E33" s="80" t="s">
        <v>1940</v>
      </c>
      <c r="F33" s="64" t="s">
        <v>123</v>
      </c>
      <c r="G33" s="64" t="s">
        <v>290</v>
      </c>
      <c r="H33" s="4"/>
      <c r="I33" s="4"/>
      <c r="J33" s="8" t="str">
        <f>'Ge25'!G3:G3</f>
        <v>P</v>
      </c>
      <c r="K33" s="8">
        <f>'Ge25'!C14</f>
        <v>0</v>
      </c>
      <c r="L33" s="83" t="str">
        <f>IF('Ge25'!G20=TRUE, "X", "")</f>
        <v/>
      </c>
      <c r="M33" s="83" t="str">
        <f>IF('Ge25'!H20=TRUE, "X", "")</f>
        <v/>
      </c>
      <c r="N33" s="8" t="str">
        <f>IF('Ge25'!C22="","",('Ge25'!C22))</f>
        <v/>
      </c>
      <c r="O33" s="8" t="str">
        <f>IF('Ge25'!C24="","",('Ge25'!C24))</f>
        <v/>
      </c>
      <c r="P33" s="83" t="str">
        <f>IF('Ge25'!G28=TRUE, "X", "")</f>
        <v/>
      </c>
      <c r="Q33" s="83" t="str">
        <f>IF('Ge25'!H28=TRUE, "X", "")</f>
        <v/>
      </c>
      <c r="R33" s="8" t="str">
        <f>IF('Ge25'!C30="","",('Ge25'!C30))</f>
        <v/>
      </c>
      <c r="S33" s="8" t="str">
        <f>IF('Ge25'!C32="","",('Ge25'!C32))</f>
        <v/>
      </c>
      <c r="T33" s="83" t="str">
        <f>IF('Ge25'!G36=TRUE, "X", "")</f>
        <v/>
      </c>
      <c r="U33" s="83" t="str">
        <f>IF('Ge25'!H36=TRUE, "X", "")</f>
        <v/>
      </c>
      <c r="V33" s="8" t="str">
        <f>IF('Ge25'!C38="","",('Ge25'!C38))</f>
        <v/>
      </c>
      <c r="W33" s="8" t="str">
        <f>IF('Ge25'!C40="","",('Ge25'!C40))</f>
        <v/>
      </c>
      <c r="X33" s="83" t="str">
        <f>IF('Ge25'!G44=TRUE, "X", "")</f>
        <v/>
      </c>
      <c r="Y33" s="83" t="str">
        <f>IF('Ge25'!H44=TRUE, "X", "")</f>
        <v/>
      </c>
      <c r="Z33" s="8" t="str">
        <f>IF('Ge25'!C46="","",('Ge25'!C46))</f>
        <v/>
      </c>
      <c r="AA33" s="8" t="str">
        <f>IF('Ge25'!C48="","",('Ge25'!C48))</f>
        <v/>
      </c>
      <c r="AB33" s="83" t="str">
        <f>IF('Ge25'!G52=TRUE, "X", "")</f>
        <v/>
      </c>
      <c r="AC33" s="83" t="str">
        <f>IF('Ge25'!H52=TRUE, "X", "")</f>
        <v/>
      </c>
      <c r="AD33" s="8" t="str">
        <f>IF('Ge25'!C54="","",('Ge25'!C54))</f>
        <v/>
      </c>
      <c r="AE33" s="8" t="str">
        <f>IF('Ge25'!C56="","",('Ge25'!C56))</f>
        <v/>
      </c>
      <c r="AF33" s="83" t="str">
        <f>IF('Ge25'!G60=TRUE, "X", "")</f>
        <v/>
      </c>
      <c r="AG33" s="83" t="str">
        <f>IF('Ge25'!H60=TRUE, "X", "")</f>
        <v/>
      </c>
      <c r="AH33" s="8" t="str">
        <f>IF('Ge25'!C62="","",('Ge25'!C62))</f>
        <v/>
      </c>
      <c r="AI33" s="8" t="str">
        <f>IF('Ge25'!C64="","",('Ge25'!C64))</f>
        <v/>
      </c>
      <c r="AJ33" s="8" t="str">
        <f>IF('Ge25'!C68="","",('Ge25'!C68))</f>
        <v/>
      </c>
      <c r="AK33" s="8" t="str">
        <f>IF('Ge25'!H68="","",('Ge25'!H68))</f>
        <v/>
      </c>
      <c r="AL33" s="8" t="str">
        <f>IF('Ge25'!C70="","",('Ge25'!C70))</f>
        <v/>
      </c>
      <c r="AM33" s="8" t="str">
        <f>IF('Ge25'!H70="","",('Ge25'!H70))</f>
        <v/>
      </c>
      <c r="AN33" s="8" t="str">
        <f>IF('Ge25'!C72="","",('Ge25'!C72))</f>
        <v/>
      </c>
      <c r="AO33" s="8" t="str">
        <f>IF('Ge25'!H72="","",('Ge25'!H72))</f>
        <v/>
      </c>
      <c r="AP33" s="8" t="str">
        <f>IF('Ge25'!I3="","",('Ge25'!I3))</f>
        <v>E1</v>
      </c>
      <c r="AQ33" s="8" t="str">
        <f>IF('Ge25'!I4="","",('Ge25'!I4))</f>
        <v>E2</v>
      </c>
      <c r="AR33" s="8" t="str">
        <f>IF('Ge25'!I5="","",('Ge25'!I5))</f>
        <v>E3</v>
      </c>
    </row>
    <row r="34" spans="1:46" s="1" customFormat="1" x14ac:dyDescent="0.25">
      <c r="A34" s="6" t="s">
        <v>362</v>
      </c>
      <c r="B34" s="6" t="s">
        <v>363</v>
      </c>
      <c r="C34" s="6" t="s">
        <v>74</v>
      </c>
      <c r="D34" s="79"/>
      <c r="E34" s="79"/>
      <c r="F34" s="6" t="s">
        <v>127</v>
      </c>
      <c r="G34" s="6" t="s">
        <v>290</v>
      </c>
      <c r="H34" s="6"/>
      <c r="I34" s="6"/>
      <c r="J34" s="6"/>
      <c r="K34" s="6"/>
      <c r="L34" s="82"/>
      <c r="M34" s="82"/>
      <c r="N34" s="6"/>
      <c r="O34" s="6"/>
      <c r="P34" s="82"/>
      <c r="Q34" s="82"/>
      <c r="R34" s="6"/>
      <c r="S34" s="6"/>
      <c r="T34" s="82"/>
      <c r="U34" s="82"/>
      <c r="V34" s="6"/>
      <c r="W34" s="6"/>
      <c r="X34" s="82"/>
      <c r="Y34" s="82"/>
      <c r="Z34" s="6"/>
      <c r="AA34" s="6"/>
      <c r="AB34" s="82"/>
      <c r="AC34" s="82"/>
      <c r="AD34" s="6"/>
      <c r="AE34" s="6"/>
      <c r="AF34" s="82"/>
      <c r="AG34" s="82"/>
      <c r="AH34" s="6"/>
      <c r="AI34" s="6"/>
      <c r="AJ34" s="6"/>
      <c r="AK34" s="6"/>
      <c r="AL34" s="6"/>
      <c r="AM34" s="6"/>
      <c r="AN34" s="6"/>
      <c r="AO34" s="6"/>
      <c r="AP34" s="6"/>
      <c r="AQ34" s="6"/>
      <c r="AR34" s="7"/>
    </row>
    <row r="35" spans="1:46" x14ac:dyDescent="0.25">
      <c r="A35" s="4" t="s">
        <v>364</v>
      </c>
      <c r="B35" s="64" t="s">
        <v>365</v>
      </c>
      <c r="C35" s="64" t="s">
        <v>366</v>
      </c>
      <c r="D35" s="80" t="s">
        <v>1927</v>
      </c>
      <c r="E35" s="80" t="s">
        <v>1928</v>
      </c>
      <c r="F35" s="64" t="s">
        <v>127</v>
      </c>
      <c r="G35" s="64" t="s">
        <v>290</v>
      </c>
      <c r="H35" s="64"/>
      <c r="I35" s="64"/>
      <c r="J35" s="65" t="str">
        <f>VarGe01!G3:G3</f>
        <v>F</v>
      </c>
      <c r="K35" s="65" t="str">
        <f>VarGe01!C14</f>
        <v>Text</v>
      </c>
      <c r="L35" s="84" t="str">
        <f>IF(VarGe01!E18=TRUE, "X", "")</f>
        <v>X</v>
      </c>
      <c r="M35" s="84" t="str">
        <f>IF(VarGe01!E19=TRUE, "X", "")</f>
        <v/>
      </c>
      <c r="N35" s="65" t="str">
        <f>IF(VarGe01!C22="","",(VarGe01!C22))</f>
        <v>Text</v>
      </c>
      <c r="O35" s="65" t="str">
        <f>IF(VarGe01!C25="","",(VarGe01!C25))</f>
        <v/>
      </c>
      <c r="P35" s="66"/>
      <c r="Q35" s="66"/>
      <c r="R35" s="66"/>
      <c r="S35" s="66"/>
      <c r="T35" s="66"/>
      <c r="U35" s="66"/>
      <c r="V35" s="66"/>
      <c r="W35" s="66"/>
      <c r="X35" s="66"/>
      <c r="Y35" s="66"/>
      <c r="Z35" s="66"/>
      <c r="AA35" s="66"/>
      <c r="AB35" s="66"/>
      <c r="AC35" s="66"/>
      <c r="AD35" s="66"/>
      <c r="AE35" s="66"/>
      <c r="AF35" s="66"/>
      <c r="AG35" s="66"/>
      <c r="AH35" s="66"/>
      <c r="AI35" s="66"/>
      <c r="AJ35" s="65" t="str">
        <f>IF(VarGe01!C29="","",(VarGe01!C29))</f>
        <v/>
      </c>
      <c r="AK35" s="65" t="str">
        <f>IF(VarGe01!H29="","",(VarGe01!H29))</f>
        <v/>
      </c>
      <c r="AL35" s="65" t="str">
        <f>IF(VarGe01!C31="","",(VarGe01!C31))</f>
        <v/>
      </c>
      <c r="AM35" s="65" t="str">
        <f>IF(VarGe01!H31="","",(VarGe01!H31))</f>
        <v/>
      </c>
      <c r="AN35" s="65" t="str">
        <f>IF(VarGe01!C33="","",(VarGe01!C33))</f>
        <v/>
      </c>
      <c r="AO35" s="65" t="str">
        <f>IF(VarGe01!H33="","",(VarGe01!H33))</f>
        <v/>
      </c>
      <c r="AP35" s="65" t="str">
        <f>IF(VarGe01!I3="","",(VarGe01!I3))</f>
        <v>E1</v>
      </c>
      <c r="AQ35" s="65" t="str">
        <f>IF(VarGe01!I4="","",(VarGe01!I4))</f>
        <v>E2</v>
      </c>
      <c r="AR35" s="65" t="str">
        <f>IF(VarGe01!I5="","",(VarGe01!I5))</f>
        <v>E3</v>
      </c>
      <c r="AS35" s="66"/>
      <c r="AT35" s="66"/>
    </row>
    <row r="36" spans="1:46" x14ac:dyDescent="0.25">
      <c r="A36" s="4" t="s">
        <v>367</v>
      </c>
      <c r="B36" s="64" t="s">
        <v>368</v>
      </c>
      <c r="C36" s="64" t="s">
        <v>298</v>
      </c>
      <c r="D36" s="80" t="s">
        <v>1931</v>
      </c>
      <c r="E36" s="80" t="s">
        <v>1932</v>
      </c>
      <c r="F36" s="64" t="s">
        <v>127</v>
      </c>
      <c r="G36" s="64" t="s">
        <v>290</v>
      </c>
      <c r="H36" s="64"/>
      <c r="I36" s="64"/>
      <c r="J36" s="65" t="str">
        <f>VarGe02!G3:G3</f>
        <v>F</v>
      </c>
      <c r="K36" s="65" t="str">
        <f>VarGe02!C14</f>
        <v>Text</v>
      </c>
      <c r="L36" s="84" t="str">
        <f>IF(VarGe02!E18=TRUE, "X", "")</f>
        <v>X</v>
      </c>
      <c r="M36" s="84" t="str">
        <f>IF(VarGe02!E19=TRUE, "X", "")</f>
        <v/>
      </c>
      <c r="N36" s="65" t="str">
        <f>IF(VarGe02!C22="","",(VarGe02!C22))</f>
        <v>Text</v>
      </c>
      <c r="O36" s="65" t="str">
        <f>IF(VarGe02!C25="","",(VarGe02!C25))</f>
        <v/>
      </c>
      <c r="P36" s="66"/>
      <c r="Q36" s="66"/>
      <c r="R36" s="66"/>
      <c r="S36" s="66"/>
      <c r="T36" s="66"/>
      <c r="U36" s="66"/>
      <c r="V36" s="66"/>
      <c r="W36" s="66"/>
      <c r="X36" s="66"/>
      <c r="Y36" s="66"/>
      <c r="Z36" s="66"/>
      <c r="AA36" s="66"/>
      <c r="AB36" s="66"/>
      <c r="AC36" s="66"/>
      <c r="AD36" s="66"/>
      <c r="AE36" s="66"/>
      <c r="AF36" s="66"/>
      <c r="AG36" s="66"/>
      <c r="AH36" s="66"/>
      <c r="AI36" s="66"/>
      <c r="AJ36" s="65" t="str">
        <f>IF(VarGe02!C29="","",(VarGe02!C29))</f>
        <v/>
      </c>
      <c r="AK36" s="65" t="str">
        <f>IF(VarGe02!H29="","",(VarGe02!H29))</f>
        <v/>
      </c>
      <c r="AL36" s="65" t="str">
        <f>IF(VarGe02!C31="","",(VarGe02!C31))</f>
        <v/>
      </c>
      <c r="AM36" s="65" t="str">
        <f>IF(VarGe02!H31="","",(VarGe02!H31))</f>
        <v/>
      </c>
      <c r="AN36" s="65" t="str">
        <f>IF(VarGe02!C33="","",(VarGe02!C33))</f>
        <v/>
      </c>
      <c r="AO36" s="65" t="str">
        <f>IF(VarGe02!H33="","",(VarGe02!H33))</f>
        <v/>
      </c>
      <c r="AP36" s="65" t="str">
        <f>IF(VarGe02!I3="","",(VarGe02!I3))</f>
        <v>E1</v>
      </c>
      <c r="AQ36" s="65" t="str">
        <f>IF(VarGe02!I4="","",(VarGe02!I4))</f>
        <v/>
      </c>
      <c r="AR36" s="65" t="str">
        <f>IF(VarGe02!I5="","",(VarGe02!I5))</f>
        <v/>
      </c>
      <c r="AS36" s="66"/>
      <c r="AT36" s="66"/>
    </row>
    <row r="37" spans="1:46" x14ac:dyDescent="0.25">
      <c r="A37" s="4" t="s">
        <v>369</v>
      </c>
      <c r="B37" s="64" t="s">
        <v>370</v>
      </c>
      <c r="C37" s="64" t="s">
        <v>371</v>
      </c>
      <c r="D37" s="80" t="s">
        <v>1931</v>
      </c>
      <c r="E37" s="80" t="s">
        <v>1932</v>
      </c>
      <c r="F37" s="64" t="s">
        <v>127</v>
      </c>
      <c r="G37" s="64" t="s">
        <v>290</v>
      </c>
      <c r="H37" s="64"/>
      <c r="I37" s="64"/>
      <c r="J37" s="65" t="str">
        <f>VarGe03!G3:G3</f>
        <v>F</v>
      </c>
      <c r="K37" s="65" t="str">
        <f>VarGe03!C14</f>
        <v>Text</v>
      </c>
      <c r="L37" s="84" t="str">
        <f>IF(VarGe03!E18=TRUE, "X", "")</f>
        <v>X</v>
      </c>
      <c r="M37" s="84" t="str">
        <f>IF(VarGe03!E19=TRUE, "X", "")</f>
        <v/>
      </c>
      <c r="N37" s="65" t="str">
        <f>IF(VarGe03!C22="","",(VarGe03!C22))</f>
        <v>Text</v>
      </c>
      <c r="O37" s="65" t="str">
        <f>IF(VarGe03!C25="","",(VarGe03!C25))</f>
        <v/>
      </c>
      <c r="P37" s="66"/>
      <c r="Q37" s="66"/>
      <c r="R37" s="66"/>
      <c r="S37" s="66"/>
      <c r="T37" s="66"/>
      <c r="U37" s="66"/>
      <c r="V37" s="66"/>
      <c r="W37" s="66"/>
      <c r="X37" s="66"/>
      <c r="Y37" s="66"/>
      <c r="Z37" s="66"/>
      <c r="AA37" s="66"/>
      <c r="AB37" s="66"/>
      <c r="AC37" s="66"/>
      <c r="AD37" s="66"/>
      <c r="AE37" s="66"/>
      <c r="AF37" s="66"/>
      <c r="AG37" s="66"/>
      <c r="AH37" s="66"/>
      <c r="AI37" s="66"/>
      <c r="AJ37" s="65" t="str">
        <f>IF(VarGe03!C29="","",(VarGe03!C29))</f>
        <v/>
      </c>
      <c r="AK37" s="65" t="str">
        <f>IF(VarGe03!H29="","",(VarGe03!H29))</f>
        <v/>
      </c>
      <c r="AL37" s="65" t="str">
        <f>IF(VarGe03!C31="","",(VarGe03!C31))</f>
        <v/>
      </c>
      <c r="AM37" s="65" t="str">
        <f>IF(VarGe03!H31="","",(VarGe03!H31))</f>
        <v/>
      </c>
      <c r="AN37" s="65" t="str">
        <f>IF(VarGe03!C33="","",(VarGe03!C33))</f>
        <v/>
      </c>
      <c r="AO37" s="65" t="str">
        <f>IF(VarGe03!H33="","",(VarGe03!H33))</f>
        <v/>
      </c>
      <c r="AP37" s="65" t="str">
        <f>IF(VarGe03!I3="","",(VarGe03!I3))</f>
        <v>E1</v>
      </c>
      <c r="AQ37" s="65" t="str">
        <f>IF(VarGe03!I4="","",(VarGe03!I4))</f>
        <v/>
      </c>
      <c r="AR37" s="65" t="str">
        <f>IF(VarGe03!I5="","",(VarGe03!I5))</f>
        <v/>
      </c>
      <c r="AS37" s="66"/>
      <c r="AT37" s="66"/>
    </row>
    <row r="38" spans="1:46" x14ac:dyDescent="0.25">
      <c r="A38" s="4" t="s">
        <v>372</v>
      </c>
      <c r="B38" s="64" t="s">
        <v>373</v>
      </c>
      <c r="C38" s="64" t="s">
        <v>374</v>
      </c>
      <c r="D38" s="80" t="s">
        <v>1931</v>
      </c>
      <c r="E38" s="80" t="s">
        <v>1932</v>
      </c>
      <c r="F38" s="64" t="s">
        <v>127</v>
      </c>
      <c r="G38" s="64" t="s">
        <v>290</v>
      </c>
      <c r="H38" s="64"/>
      <c r="I38" s="64"/>
      <c r="J38" s="65" t="str">
        <f>VarGe04!G3:G3</f>
        <v>F</v>
      </c>
      <c r="K38" s="65" t="str">
        <f>VarGe04!C14</f>
        <v>Text</v>
      </c>
      <c r="L38" s="84" t="str">
        <f>IF(VarGe04!E18=TRUE, "X", "")</f>
        <v>X</v>
      </c>
      <c r="M38" s="84" t="str">
        <f>IF(VarGe04!E19=TRUE, "X", "")</f>
        <v/>
      </c>
      <c r="N38" s="65" t="str">
        <f>IF(VarGe04!C22="","",(VarGe04!C22))</f>
        <v>Text</v>
      </c>
      <c r="O38" s="65" t="str">
        <f>IF(VarGe04!C25="","",(VarGe04!C25))</f>
        <v/>
      </c>
      <c r="P38" s="66"/>
      <c r="Q38" s="66"/>
      <c r="R38" s="66"/>
      <c r="S38" s="66"/>
      <c r="T38" s="66"/>
      <c r="U38" s="66"/>
      <c r="V38" s="66"/>
      <c r="W38" s="66"/>
      <c r="X38" s="66"/>
      <c r="Y38" s="66"/>
      <c r="Z38" s="66"/>
      <c r="AA38" s="66"/>
      <c r="AB38" s="66"/>
      <c r="AC38" s="66"/>
      <c r="AD38" s="66"/>
      <c r="AE38" s="66"/>
      <c r="AF38" s="66"/>
      <c r="AG38" s="66"/>
      <c r="AH38" s="66"/>
      <c r="AI38" s="66"/>
      <c r="AJ38" s="65" t="str">
        <f>IF(VarGe04!C29="","",(VarGe04!C29))</f>
        <v/>
      </c>
      <c r="AK38" s="65" t="str">
        <f>IF(VarGe04!H29="","",(VarGe04!H29))</f>
        <v/>
      </c>
      <c r="AL38" s="65" t="str">
        <f>IF(VarGe04!C31="","",(VarGe04!C31))</f>
        <v/>
      </c>
      <c r="AM38" s="65" t="str">
        <f>IF(VarGe04!H31="","",(VarGe04!H31))</f>
        <v/>
      </c>
      <c r="AN38" s="65" t="str">
        <f>IF(VarGe04!C33="","",(VarGe04!C33))</f>
        <v/>
      </c>
      <c r="AO38" s="65" t="str">
        <f>IF(VarGe04!H33="","",(VarGe04!H33))</f>
        <v/>
      </c>
      <c r="AP38" s="65" t="str">
        <f>IF(VarGe04!I3="","",(VarGe04!I3))</f>
        <v>E1</v>
      </c>
      <c r="AQ38" s="65" t="str">
        <f>IF(VarGe04!I4="","",(VarGe04!I4))</f>
        <v/>
      </c>
      <c r="AR38" s="65" t="str">
        <f>IF(VarGe04!I5="","",(VarGe04!I5))</f>
        <v/>
      </c>
      <c r="AS38" s="66"/>
      <c r="AT38" s="66"/>
    </row>
    <row r="39" spans="1:46" x14ac:dyDescent="0.25">
      <c r="A39" s="64" t="s">
        <v>375</v>
      </c>
      <c r="B39" s="64" t="s">
        <v>376</v>
      </c>
      <c r="C39" s="64" t="s">
        <v>377</v>
      </c>
      <c r="D39" s="80" t="s">
        <v>1933</v>
      </c>
      <c r="E39" s="80" t="s">
        <v>1934</v>
      </c>
      <c r="F39" s="64" t="s">
        <v>127</v>
      </c>
      <c r="G39" s="64" t="s">
        <v>290</v>
      </c>
      <c r="H39" s="64"/>
      <c r="I39" s="64"/>
      <c r="J39" s="65" t="str">
        <f>VarGe05!G3:G3</f>
        <v>F</v>
      </c>
      <c r="K39" s="65" t="str">
        <f>VarGe05!C14</f>
        <v>Text</v>
      </c>
      <c r="L39" s="84" t="str">
        <f>IF(VarGe05!E18=TRUE, "X", "")</f>
        <v>X</v>
      </c>
      <c r="M39" s="84" t="str">
        <f>IF(VarGe05!E19=TRUE, "X", "")</f>
        <v/>
      </c>
      <c r="N39" s="65" t="str">
        <f>IF(VarGe05!C22="","",(VarGe05!C22))</f>
        <v>Text</v>
      </c>
      <c r="O39" s="65" t="str">
        <f>IF(VarGe05!C25="","",(VarGe05!C25))</f>
        <v/>
      </c>
      <c r="P39" s="66"/>
      <c r="Q39" s="66"/>
      <c r="R39" s="66"/>
      <c r="S39" s="66"/>
      <c r="T39" s="66"/>
      <c r="U39" s="66"/>
      <c r="V39" s="66"/>
      <c r="W39" s="66"/>
      <c r="X39" s="66"/>
      <c r="Y39" s="66"/>
      <c r="Z39" s="66"/>
      <c r="AA39" s="66"/>
      <c r="AB39" s="66"/>
      <c r="AC39" s="66"/>
      <c r="AD39" s="66"/>
      <c r="AE39" s="66"/>
      <c r="AF39" s="66"/>
      <c r="AG39" s="66"/>
      <c r="AH39" s="66"/>
      <c r="AI39" s="66"/>
      <c r="AJ39" s="65" t="str">
        <f>IF(VarGe05!C29="","",(VarGe05!C29))</f>
        <v/>
      </c>
      <c r="AK39" s="65" t="str">
        <f>IF(VarGe05!H29="","",(VarGe05!H29))</f>
        <v/>
      </c>
      <c r="AL39" s="65" t="str">
        <f>IF(VarGe05!C31="","",(VarGe05!C31))</f>
        <v/>
      </c>
      <c r="AM39" s="65" t="str">
        <f>IF(VarGe05!H31="","",(VarGe05!H31))</f>
        <v/>
      </c>
      <c r="AN39" s="65" t="str">
        <f>IF(VarGe05!C33="","",(VarGe05!C33))</f>
        <v/>
      </c>
      <c r="AO39" s="65" t="str">
        <f>IF(VarGe05!H33="","",(VarGe05!H33))</f>
        <v/>
      </c>
      <c r="AP39" s="65" t="str">
        <f>IF(VarGe05!I3="","",(VarGe05!I3))</f>
        <v>E1</v>
      </c>
      <c r="AQ39" s="65" t="str">
        <f>IF(VarGe05!I4="","",(VarGe05!I4))</f>
        <v/>
      </c>
      <c r="AR39" s="65" t="str">
        <f>IF(VarGe05!I5="","",(VarGe05!I5))</f>
        <v/>
      </c>
      <c r="AS39" s="66"/>
      <c r="AT39" s="66"/>
    </row>
    <row r="40" spans="1:46" x14ac:dyDescent="0.25">
      <c r="A40" s="64" t="s">
        <v>378</v>
      </c>
      <c r="B40" s="64" t="s">
        <v>379</v>
      </c>
      <c r="C40" s="64" t="s">
        <v>380</v>
      </c>
      <c r="D40" s="80" t="s">
        <v>1943</v>
      </c>
      <c r="E40" s="80" t="s">
        <v>1944</v>
      </c>
      <c r="F40" s="64" t="s">
        <v>127</v>
      </c>
      <c r="G40" s="64" t="s">
        <v>290</v>
      </c>
      <c r="H40" s="64"/>
      <c r="I40" s="64"/>
      <c r="J40" s="65" t="str">
        <f>VarGe06!G3:G3</f>
        <v>F</v>
      </c>
      <c r="K40" s="65" t="str">
        <f>VarGe06!C14</f>
        <v>Text</v>
      </c>
      <c r="L40" s="84" t="str">
        <f>IF(VarGe06!E18=TRUE, "X", "")</f>
        <v>X</v>
      </c>
      <c r="M40" s="84" t="str">
        <f>IF(VarGe06!E19=TRUE, "X", "")</f>
        <v/>
      </c>
      <c r="N40" s="65" t="str">
        <f>IF(VarGe06!C22="","",(VarGe06!C22))</f>
        <v>Text</v>
      </c>
      <c r="O40" s="65" t="str">
        <f>IF(VarGe06!C25="","",(VarGe06!C25))</f>
        <v/>
      </c>
      <c r="P40" s="66"/>
      <c r="Q40" s="66"/>
      <c r="R40" s="66"/>
      <c r="S40" s="66"/>
      <c r="T40" s="66"/>
      <c r="U40" s="66"/>
      <c r="V40" s="66"/>
      <c r="W40" s="66"/>
      <c r="X40" s="66"/>
      <c r="Y40" s="66"/>
      <c r="Z40" s="66"/>
      <c r="AA40" s="66"/>
      <c r="AB40" s="66"/>
      <c r="AC40" s="66"/>
      <c r="AD40" s="66"/>
      <c r="AE40" s="66"/>
      <c r="AF40" s="66"/>
      <c r="AG40" s="66"/>
      <c r="AH40" s="66"/>
      <c r="AI40" s="66"/>
      <c r="AJ40" s="65" t="str">
        <f>IF(VarGe06!C29="","",(VarGe06!C29))</f>
        <v/>
      </c>
      <c r="AK40" s="65" t="str">
        <f>IF(VarGe06!H29="","",(VarGe06!H29))</f>
        <v/>
      </c>
      <c r="AL40" s="65" t="str">
        <f>IF(VarGe06!C31="","",(VarGe06!C31))</f>
        <v/>
      </c>
      <c r="AM40" s="65" t="str">
        <f>IF(VarGe06!H31="","",(VarGe06!H31))</f>
        <v/>
      </c>
      <c r="AN40" s="65" t="str">
        <f>IF(VarGe06!C33="","",(VarGe06!C33))</f>
        <v/>
      </c>
      <c r="AO40" s="65" t="str">
        <f>IF(VarGe06!H33="","",(VarGe06!H33))</f>
        <v/>
      </c>
      <c r="AP40" s="65" t="str">
        <f>IF(VarGe06!I3="","",(VarGe06!I3))</f>
        <v>E1</v>
      </c>
      <c r="AQ40" s="65" t="str">
        <f>IF(VarGe06!I4="","",(VarGe06!I4))</f>
        <v/>
      </c>
      <c r="AR40" s="65" t="str">
        <f>IF(VarGe06!I5="","",(VarGe06!I5))</f>
        <v/>
      </c>
      <c r="AS40" s="66"/>
      <c r="AT40" s="66"/>
    </row>
    <row r="41" spans="1:46" x14ac:dyDescent="0.25">
      <c r="A41" s="64" t="s">
        <v>381</v>
      </c>
      <c r="B41" s="64" t="s">
        <v>382</v>
      </c>
      <c r="C41" s="64" t="s">
        <v>383</v>
      </c>
      <c r="D41" s="80" t="s">
        <v>1933</v>
      </c>
      <c r="E41" s="80" t="s">
        <v>1934</v>
      </c>
      <c r="F41" s="64" t="s">
        <v>127</v>
      </c>
      <c r="G41" s="64" t="s">
        <v>290</v>
      </c>
      <c r="H41" s="64"/>
      <c r="I41" s="64"/>
      <c r="J41" s="65" t="str">
        <f>VarGe07!G3:G3</f>
        <v>F</v>
      </c>
      <c r="K41" s="65" t="str">
        <f>VarGe07!C14</f>
        <v>Text</v>
      </c>
      <c r="L41" s="84" t="str">
        <f>IF(VarGe07!E18=TRUE, "X", "")</f>
        <v>X</v>
      </c>
      <c r="M41" s="84" t="str">
        <f>IF(VarGe07!E19=TRUE, "X", "")</f>
        <v/>
      </c>
      <c r="N41" s="65" t="str">
        <f>IF(VarGe07!C22="","",(VarGe07!C22))</f>
        <v>Text</v>
      </c>
      <c r="O41" s="65" t="str">
        <f>IF(VarGe07!C25="","",(VarGe07!C25))</f>
        <v/>
      </c>
      <c r="P41" s="66"/>
      <c r="Q41" s="66"/>
      <c r="R41" s="66"/>
      <c r="S41" s="66"/>
      <c r="T41" s="66"/>
      <c r="U41" s="66"/>
      <c r="V41" s="66"/>
      <c r="W41" s="66"/>
      <c r="X41" s="66"/>
      <c r="Y41" s="66"/>
      <c r="Z41" s="66"/>
      <c r="AA41" s="66"/>
      <c r="AB41" s="66"/>
      <c r="AC41" s="66"/>
      <c r="AD41" s="66"/>
      <c r="AE41" s="66"/>
      <c r="AF41" s="66"/>
      <c r="AG41" s="66"/>
      <c r="AH41" s="66"/>
      <c r="AI41" s="66"/>
      <c r="AJ41" s="65" t="str">
        <f>IF(VarGe07!C29="","",(VarGe07!C29))</f>
        <v/>
      </c>
      <c r="AK41" s="65" t="str">
        <f>IF(VarGe07!H29="","",(VarGe07!H29))</f>
        <v/>
      </c>
      <c r="AL41" s="65" t="str">
        <f>IF(VarGe07!C31="","",(VarGe07!C31))</f>
        <v/>
      </c>
      <c r="AM41" s="65" t="str">
        <f>IF(VarGe07!H31="","",(VarGe07!H31))</f>
        <v/>
      </c>
      <c r="AN41" s="65" t="str">
        <f>IF(VarGe07!C33="","",(VarGe07!C33))</f>
        <v/>
      </c>
      <c r="AO41" s="65" t="str">
        <f>IF(VarGe07!H33="","",(VarGe07!H33))</f>
        <v/>
      </c>
      <c r="AP41" s="65" t="str">
        <f>IF(VarGe07!I3="","",(VarGe07!I3))</f>
        <v>E1</v>
      </c>
      <c r="AQ41" s="65" t="str">
        <f>IF(VarGe07!I4="","",(VarGe07!I4))</f>
        <v/>
      </c>
      <c r="AR41" s="65" t="str">
        <f>IF(VarGe07!I5="","",(VarGe07!I5))</f>
        <v/>
      </c>
      <c r="AS41" s="66"/>
      <c r="AT41" s="66"/>
    </row>
    <row r="42" spans="1:46" x14ac:dyDescent="0.25">
      <c r="A42" s="64" t="s">
        <v>384</v>
      </c>
      <c r="B42" s="64" t="s">
        <v>385</v>
      </c>
      <c r="C42" s="64" t="s">
        <v>386</v>
      </c>
      <c r="D42" s="80" t="s">
        <v>1935</v>
      </c>
      <c r="E42" s="80" t="s">
        <v>1936</v>
      </c>
      <c r="F42" s="64" t="s">
        <v>127</v>
      </c>
      <c r="G42" s="64" t="s">
        <v>290</v>
      </c>
      <c r="H42" s="64"/>
      <c r="I42" s="64"/>
      <c r="J42" s="65" t="str">
        <f>VarGe08!G3:G3</f>
        <v>F</v>
      </c>
      <c r="K42" s="65" t="str">
        <f>VarGe08!C14</f>
        <v>Text</v>
      </c>
      <c r="L42" s="84" t="str">
        <f>IF(VarGe08!E18=TRUE, "X", "")</f>
        <v>X</v>
      </c>
      <c r="M42" s="84" t="str">
        <f>IF(VarGe08!E19=TRUE, "X", "")</f>
        <v/>
      </c>
      <c r="N42" s="65" t="str">
        <f>IF(VarGe08!C22="","",(VarGe08!C22))</f>
        <v>Text</v>
      </c>
      <c r="O42" s="65" t="str">
        <f>IF(VarGe08!C25="","",(VarGe08!C25))</f>
        <v/>
      </c>
      <c r="P42" s="66"/>
      <c r="Q42" s="66"/>
      <c r="R42" s="66"/>
      <c r="S42" s="66"/>
      <c r="T42" s="66"/>
      <c r="U42" s="66"/>
      <c r="V42" s="66"/>
      <c r="W42" s="66"/>
      <c r="X42" s="66"/>
      <c r="Y42" s="66"/>
      <c r="Z42" s="66"/>
      <c r="AA42" s="66"/>
      <c r="AB42" s="66"/>
      <c r="AC42" s="66"/>
      <c r="AD42" s="66"/>
      <c r="AE42" s="66"/>
      <c r="AF42" s="66"/>
      <c r="AG42" s="66"/>
      <c r="AH42" s="66"/>
      <c r="AI42" s="66"/>
      <c r="AJ42" s="65" t="str">
        <f>IF(VarGe08!C29="","",(VarGe08!C29))</f>
        <v/>
      </c>
      <c r="AK42" s="65" t="str">
        <f>IF(VarGe08!H29="","",(VarGe08!H29))</f>
        <v/>
      </c>
      <c r="AL42" s="65" t="str">
        <f>IF(VarGe08!C31="","",(VarGe08!C31))</f>
        <v/>
      </c>
      <c r="AM42" s="65" t="str">
        <f>IF(VarGe08!H31="","",(VarGe08!H31))</f>
        <v/>
      </c>
      <c r="AN42" s="65" t="str">
        <f>IF(VarGe08!C33="","",(VarGe08!C33))</f>
        <v/>
      </c>
      <c r="AO42" s="65" t="str">
        <f>IF(VarGe08!H33="","",(VarGe08!H33))</f>
        <v/>
      </c>
      <c r="AP42" s="65" t="str">
        <f>IF(VarGe08!I3="","",(VarGe08!I3))</f>
        <v>E1</v>
      </c>
      <c r="AQ42" s="65" t="str">
        <f>IF(VarGe08!I4="","",(VarGe08!I4))</f>
        <v/>
      </c>
      <c r="AR42" s="65" t="str">
        <f>IF(VarGe08!I5="","",(VarGe08!I5))</f>
        <v/>
      </c>
      <c r="AS42" s="66"/>
      <c r="AT42" s="66"/>
    </row>
    <row r="43" spans="1:46" x14ac:dyDescent="0.25">
      <c r="A43" s="64" t="s">
        <v>387</v>
      </c>
      <c r="B43" s="64" t="s">
        <v>388</v>
      </c>
      <c r="C43" s="64" t="s">
        <v>389</v>
      </c>
      <c r="D43" s="80" t="s">
        <v>1935</v>
      </c>
      <c r="E43" s="80" t="s">
        <v>1936</v>
      </c>
      <c r="F43" s="64" t="s">
        <v>127</v>
      </c>
      <c r="G43" s="64" t="s">
        <v>290</v>
      </c>
      <c r="H43" s="64"/>
      <c r="I43" s="64"/>
      <c r="J43" s="65" t="str">
        <f>VarGe09!G3:G3</f>
        <v>F</v>
      </c>
      <c r="K43" s="65" t="str">
        <f>VarGe09!C14</f>
        <v>Text</v>
      </c>
      <c r="L43" s="84" t="str">
        <f>IF(VarGe09!E18=TRUE, "X", "")</f>
        <v>X</v>
      </c>
      <c r="M43" s="84" t="str">
        <f>IF(VarGe09!E19=TRUE, "X", "")</f>
        <v/>
      </c>
      <c r="N43" s="65" t="str">
        <f>IF(VarGe09!C22="","",(VarGe09!C22))</f>
        <v>Text</v>
      </c>
      <c r="O43" s="65" t="str">
        <f>IF(VarGe09!C25="","",(VarGe09!C25))</f>
        <v/>
      </c>
      <c r="P43" s="66"/>
      <c r="Q43" s="66"/>
      <c r="R43" s="66"/>
      <c r="S43" s="66"/>
      <c r="T43" s="66"/>
      <c r="U43" s="66"/>
      <c r="V43" s="66"/>
      <c r="W43" s="66"/>
      <c r="X43" s="66"/>
      <c r="Y43" s="66"/>
      <c r="Z43" s="66"/>
      <c r="AA43" s="66"/>
      <c r="AB43" s="66"/>
      <c r="AC43" s="66"/>
      <c r="AD43" s="66"/>
      <c r="AE43" s="66"/>
      <c r="AF43" s="66"/>
      <c r="AG43" s="66"/>
      <c r="AH43" s="66"/>
      <c r="AI43" s="66"/>
      <c r="AJ43" s="65" t="str">
        <f>IF(VarGe09!C29="","",(VarGe09!C29))</f>
        <v/>
      </c>
      <c r="AK43" s="65" t="str">
        <f>IF(VarGe09!H29="","",(VarGe09!H29))</f>
        <v/>
      </c>
      <c r="AL43" s="65" t="str">
        <f>IF(VarGe09!C31="","",(VarGe09!C31))</f>
        <v/>
      </c>
      <c r="AM43" s="65" t="str">
        <f>IF(VarGe09!H31="","",(VarGe09!H31))</f>
        <v/>
      </c>
      <c r="AN43" s="65" t="str">
        <f>IF(VarGe09!C33="","",(VarGe09!C33))</f>
        <v/>
      </c>
      <c r="AO43" s="65" t="str">
        <f>IF(VarGe09!H33="","",(VarGe09!H33))</f>
        <v/>
      </c>
      <c r="AP43" s="65" t="str">
        <f>IF(VarGe09!I3="","",(VarGe09!I3))</f>
        <v>E1</v>
      </c>
      <c r="AQ43" s="65" t="str">
        <f>IF(VarGe09!I4="","",(VarGe09!I4))</f>
        <v/>
      </c>
      <c r="AR43" s="65" t="str">
        <f>IF(VarGe09!I5="","",(VarGe09!I5))</f>
        <v/>
      </c>
      <c r="AS43" s="66"/>
      <c r="AT43" s="66"/>
    </row>
    <row r="44" spans="1:46" x14ac:dyDescent="0.25">
      <c r="A44" s="64" t="s">
        <v>390</v>
      </c>
      <c r="B44" s="64" t="s">
        <v>391</v>
      </c>
      <c r="C44" s="64" t="s">
        <v>392</v>
      </c>
      <c r="D44" s="80" t="s">
        <v>1941</v>
      </c>
      <c r="E44" s="80" t="s">
        <v>1942</v>
      </c>
      <c r="F44" s="64" t="s">
        <v>127</v>
      </c>
      <c r="G44" s="64" t="s">
        <v>290</v>
      </c>
      <c r="H44" s="64"/>
      <c r="I44" s="64"/>
      <c r="J44" s="65" t="str">
        <f>VarGe10!G3:G3</f>
        <v>F</v>
      </c>
      <c r="K44" s="65" t="str">
        <f>VarGe10!C14</f>
        <v>Text</v>
      </c>
      <c r="L44" s="84" t="str">
        <f>IF(VarGe10!E18=TRUE, "X", "")</f>
        <v>X</v>
      </c>
      <c r="M44" s="84" t="str">
        <f>IF(VarGe10!E19=TRUE, "X", "")</f>
        <v/>
      </c>
      <c r="N44" s="65" t="str">
        <f>IF(VarGe10!C22="","",(VarGe10!C22))</f>
        <v>Text</v>
      </c>
      <c r="O44" s="65" t="str">
        <f>IF(VarGe10!C25="","",(VarGe10!C25))</f>
        <v/>
      </c>
      <c r="P44" s="66"/>
      <c r="Q44" s="66"/>
      <c r="R44" s="66"/>
      <c r="S44" s="66"/>
      <c r="T44" s="66"/>
      <c r="U44" s="66"/>
      <c r="V44" s="66"/>
      <c r="W44" s="66"/>
      <c r="X44" s="66"/>
      <c r="Y44" s="66"/>
      <c r="Z44" s="66"/>
      <c r="AA44" s="66"/>
      <c r="AB44" s="66"/>
      <c r="AC44" s="66"/>
      <c r="AD44" s="66"/>
      <c r="AE44" s="66"/>
      <c r="AF44" s="66"/>
      <c r="AG44" s="66"/>
      <c r="AH44" s="66"/>
      <c r="AI44" s="66"/>
      <c r="AJ44" s="65" t="str">
        <f>IF(VarGe10!C29="","",(VarGe10!C29))</f>
        <v/>
      </c>
      <c r="AK44" s="65" t="str">
        <f>IF(VarGe10!H29="","",(VarGe10!H29))</f>
        <v/>
      </c>
      <c r="AL44" s="65" t="str">
        <f>IF(VarGe10!C31="","",(VarGe10!C31))</f>
        <v/>
      </c>
      <c r="AM44" s="65" t="str">
        <f>IF(VarGe10!H31="","",(VarGe10!H31))</f>
        <v/>
      </c>
      <c r="AN44" s="65" t="str">
        <f>IF(VarGe10!C33="","",(VarGe10!C33))</f>
        <v/>
      </c>
      <c r="AO44" s="65" t="str">
        <f>IF(VarGe10!H33="","",(VarGe10!H33))</f>
        <v/>
      </c>
      <c r="AP44" s="65" t="str">
        <f>IF(VarGe10!I3="","",(VarGe10!I3))</f>
        <v>E1</v>
      </c>
      <c r="AQ44" s="65" t="str">
        <f>IF(VarGe10!I4="","",(VarGe10!I4))</f>
        <v/>
      </c>
      <c r="AR44" s="65" t="str">
        <f>IF(VarGe10!I5="","",(VarGe10!I5))</f>
        <v/>
      </c>
      <c r="AS44" s="66"/>
      <c r="AT44" s="66"/>
    </row>
    <row r="45" spans="1:46" x14ac:dyDescent="0.25">
      <c r="A45" s="64" t="s">
        <v>393</v>
      </c>
      <c r="B45" s="64" t="s">
        <v>394</v>
      </c>
      <c r="C45" s="64" t="s">
        <v>129</v>
      </c>
      <c r="D45" s="80" t="s">
        <v>1941</v>
      </c>
      <c r="E45" s="80" t="s">
        <v>1942</v>
      </c>
      <c r="F45" s="64" t="s">
        <v>127</v>
      </c>
      <c r="G45" s="64" t="s">
        <v>290</v>
      </c>
      <c r="H45" s="64"/>
      <c r="I45" s="64"/>
      <c r="J45" s="65" t="str">
        <f>VarGe11!G3:G3</f>
        <v>F</v>
      </c>
      <c r="K45" s="65" t="str">
        <f>VarGe11!C14</f>
        <v>Text</v>
      </c>
      <c r="L45" s="84" t="str">
        <f>IF(VarGe11!E18=TRUE, "X", "")</f>
        <v>X</v>
      </c>
      <c r="M45" s="84" t="str">
        <f>IF(VarGe11!E19=TRUE, "X", "")</f>
        <v/>
      </c>
      <c r="N45" s="65" t="str">
        <f>IF(VarGe11!C22="","",(VarGe11!C22))</f>
        <v>Text</v>
      </c>
      <c r="O45" s="65" t="str">
        <f>IF(VarGe11!C25="","",(VarGe11!C25))</f>
        <v/>
      </c>
      <c r="P45" s="66"/>
      <c r="Q45" s="66"/>
      <c r="R45" s="66"/>
      <c r="S45" s="66"/>
      <c r="T45" s="66"/>
      <c r="U45" s="66"/>
      <c r="V45" s="66"/>
      <c r="W45" s="66"/>
      <c r="X45" s="66"/>
      <c r="Y45" s="66"/>
      <c r="Z45" s="66"/>
      <c r="AA45" s="66"/>
      <c r="AB45" s="66"/>
      <c r="AC45" s="66"/>
      <c r="AD45" s="66"/>
      <c r="AE45" s="66"/>
      <c r="AF45" s="66"/>
      <c r="AG45" s="66"/>
      <c r="AH45" s="66"/>
      <c r="AI45" s="66"/>
      <c r="AJ45" s="65" t="str">
        <f>IF(VarGe11!C29="","",(VarGe11!C29))</f>
        <v/>
      </c>
      <c r="AK45" s="65" t="str">
        <f>IF(VarGe11!H29="","",(VarGe11!H29))</f>
        <v/>
      </c>
      <c r="AL45" s="65" t="str">
        <f>IF(VarGe11!C31="","",(VarGe11!C31))</f>
        <v/>
      </c>
      <c r="AM45" s="65" t="str">
        <f>IF(VarGe11!H31="","",(VarGe11!H31))</f>
        <v/>
      </c>
      <c r="AN45" s="65" t="str">
        <f>IF(VarGe11!C33="","",(VarGe11!C33))</f>
        <v/>
      </c>
      <c r="AO45" s="65" t="str">
        <f>IF(VarGe11!H33="","",(VarGe11!H33))</f>
        <v/>
      </c>
      <c r="AP45" s="65" t="str">
        <f>IF(VarGe11!I3="","",(VarGe11!I3))</f>
        <v>E1</v>
      </c>
      <c r="AQ45" s="65" t="str">
        <f>IF(VarGe11!I4="","",(VarGe11!I4))</f>
        <v/>
      </c>
      <c r="AR45" s="65" t="str">
        <f>IF(VarGe11!I5="","",(VarGe11!I5))</f>
        <v/>
      </c>
      <c r="AS45" s="66"/>
      <c r="AT45" s="66"/>
    </row>
    <row r="46" spans="1:46" x14ac:dyDescent="0.25">
      <c r="A46" s="64" t="s">
        <v>395</v>
      </c>
      <c r="B46" s="64" t="s">
        <v>396</v>
      </c>
      <c r="C46" s="64" t="s">
        <v>397</v>
      </c>
      <c r="D46" s="80" t="s">
        <v>1941</v>
      </c>
      <c r="E46" s="80" t="s">
        <v>1942</v>
      </c>
      <c r="F46" s="64" t="s">
        <v>127</v>
      </c>
      <c r="G46" s="64" t="s">
        <v>290</v>
      </c>
      <c r="H46" s="64"/>
      <c r="I46" s="64"/>
      <c r="J46" s="65" t="str">
        <f>VarGe12!G3:G3</f>
        <v>F</v>
      </c>
      <c r="K46" s="65" t="str">
        <f>VarGe12!C14</f>
        <v>Text</v>
      </c>
      <c r="L46" s="84" t="str">
        <f>IF(VarGe12!E18=TRUE, "X", "")</f>
        <v>X</v>
      </c>
      <c r="M46" s="84" t="str">
        <f>IF(VarGe12!E19=TRUE, "X", "")</f>
        <v/>
      </c>
      <c r="N46" s="65" t="str">
        <f>IF(VarGe12!C22="","",(VarGe12!C22))</f>
        <v>Text</v>
      </c>
      <c r="O46" s="65" t="str">
        <f>IF(VarGe12!C25="","",(VarGe12!C25))</f>
        <v/>
      </c>
      <c r="P46" s="66"/>
      <c r="Q46" s="66"/>
      <c r="R46" s="66"/>
      <c r="S46" s="66"/>
      <c r="T46" s="66"/>
      <c r="U46" s="66"/>
      <c r="V46" s="66"/>
      <c r="W46" s="66"/>
      <c r="X46" s="66"/>
      <c r="Y46" s="66"/>
      <c r="Z46" s="66"/>
      <c r="AA46" s="66"/>
      <c r="AB46" s="66"/>
      <c r="AC46" s="66"/>
      <c r="AD46" s="66"/>
      <c r="AE46" s="66"/>
      <c r="AF46" s="66"/>
      <c r="AG46" s="66"/>
      <c r="AH46" s="66"/>
      <c r="AI46" s="66"/>
      <c r="AJ46" s="65" t="str">
        <f>IF(VarGe12!C29="","",(VarGe12!C29))</f>
        <v/>
      </c>
      <c r="AK46" s="65" t="str">
        <f>IF(VarGe12!H29="","",(VarGe12!H29))</f>
        <v/>
      </c>
      <c r="AL46" s="65" t="str">
        <f>IF(VarGe12!C31="","",(VarGe12!C31))</f>
        <v/>
      </c>
      <c r="AM46" s="65" t="str">
        <f>IF(VarGe12!H31="","",(VarGe12!H31))</f>
        <v/>
      </c>
      <c r="AN46" s="65" t="str">
        <f>IF(VarGe12!C33="","",(VarGe12!C33))</f>
        <v/>
      </c>
      <c r="AO46" s="65" t="str">
        <f>IF(VarGe12!H33="","",(VarGe12!H33))</f>
        <v/>
      </c>
      <c r="AP46" s="65" t="str">
        <f>IF(VarGe12!I3="","",(VarGe12!I3))</f>
        <v>E1</v>
      </c>
      <c r="AQ46" s="65" t="str">
        <f>IF(VarGe12!I4="","",(VarGe12!I4))</f>
        <v/>
      </c>
      <c r="AR46" s="65" t="str">
        <f>IF(VarGe12!I5="","",(VarGe12!I5))</f>
        <v/>
      </c>
      <c r="AS46" s="66"/>
      <c r="AT46" s="66"/>
    </row>
    <row r="47" spans="1:46" x14ac:dyDescent="0.25">
      <c r="A47" s="64" t="s">
        <v>398</v>
      </c>
      <c r="B47" s="64" t="s">
        <v>399</v>
      </c>
      <c r="C47" s="64" t="s">
        <v>264</v>
      </c>
      <c r="D47" s="80" t="s">
        <v>1931</v>
      </c>
      <c r="E47" s="80" t="s">
        <v>1932</v>
      </c>
      <c r="F47" s="64" t="s">
        <v>127</v>
      </c>
      <c r="G47" s="64" t="s">
        <v>290</v>
      </c>
      <c r="H47" s="64"/>
      <c r="I47" s="64"/>
      <c r="J47" s="65" t="str">
        <f>VarGe13!G3:G3</f>
        <v>F</v>
      </c>
      <c r="K47" s="65" t="str">
        <f>VarGe13!C14</f>
        <v>Text</v>
      </c>
      <c r="L47" s="84" t="str">
        <f>IF(VarGe13!E18=TRUE, "X", "")</f>
        <v>X</v>
      </c>
      <c r="M47" s="84" t="str">
        <f>IF(VarGe13!E19=TRUE, "X", "")</f>
        <v/>
      </c>
      <c r="N47" s="65" t="str">
        <f>IF(VarGe13!C22="","",(VarGe13!C22))</f>
        <v>Text</v>
      </c>
      <c r="O47" s="65" t="str">
        <f>IF(VarGe13!C25="","",(VarGe13!C25))</f>
        <v/>
      </c>
      <c r="P47" s="66"/>
      <c r="Q47" s="66"/>
      <c r="R47" s="66"/>
      <c r="S47" s="66"/>
      <c r="T47" s="66"/>
      <c r="U47" s="66"/>
      <c r="V47" s="66"/>
      <c r="W47" s="66"/>
      <c r="X47" s="66"/>
      <c r="Y47" s="66"/>
      <c r="Z47" s="66"/>
      <c r="AA47" s="66"/>
      <c r="AB47" s="66"/>
      <c r="AC47" s="66"/>
      <c r="AD47" s="66"/>
      <c r="AE47" s="66"/>
      <c r="AF47" s="66"/>
      <c r="AG47" s="66"/>
      <c r="AH47" s="66"/>
      <c r="AI47" s="66"/>
      <c r="AJ47" s="65" t="str">
        <f>IF(VarGe13!C29="","",(VarGe13!C29))</f>
        <v/>
      </c>
      <c r="AK47" s="65" t="str">
        <f>IF(VarGe13!H29="","",(VarGe13!H29))</f>
        <v/>
      </c>
      <c r="AL47" s="65" t="str">
        <f>IF(VarGe13!C31="","",(VarGe13!C31))</f>
        <v/>
      </c>
      <c r="AM47" s="65" t="str">
        <f>IF(VarGe13!H31="","",(VarGe13!H31))</f>
        <v/>
      </c>
      <c r="AN47" s="65" t="str">
        <f>IF(VarGe13!C33="","",(VarGe13!C33))</f>
        <v/>
      </c>
      <c r="AO47" s="65" t="str">
        <f>IF(VarGe13!H33="","",(VarGe13!H33))</f>
        <v/>
      </c>
      <c r="AP47" s="65" t="str">
        <f>IF(VarGe13!I3="","",(VarGe13!I3))</f>
        <v>E1</v>
      </c>
      <c r="AQ47" s="65" t="str">
        <f>IF(VarGe13!I4="","",(VarGe13!I4))</f>
        <v/>
      </c>
      <c r="AR47" s="65" t="str">
        <f>IF(VarGe13!I5="","",(VarGe13!I5))</f>
        <v/>
      </c>
      <c r="AS47" s="66"/>
      <c r="AT47" s="66"/>
    </row>
    <row r="48" spans="1:46" x14ac:dyDescent="0.25">
      <c r="B48" s="66"/>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row>
    <row r="49" spans="2:46" x14ac:dyDescent="0.25">
      <c r="B49" s="66"/>
      <c r="C49" s="66"/>
      <c r="D49" s="66"/>
      <c r="E49" s="66"/>
      <c r="F49" s="66"/>
      <c r="G49" s="66"/>
      <c r="H49" s="66"/>
      <c r="I49" s="66"/>
      <c r="J49" s="66"/>
      <c r="K49" s="66"/>
      <c r="L49" s="66"/>
      <c r="M49" s="66"/>
      <c r="N49" s="66"/>
      <c r="O49" s="66"/>
      <c r="P49" s="66"/>
      <c r="Q49" s="66"/>
      <c r="R49" s="66"/>
      <c r="S49" s="66"/>
      <c r="T49" s="66"/>
      <c r="U49" s="66"/>
      <c r="V49" s="66"/>
      <c r="W49" s="66"/>
      <c r="X49" s="66"/>
      <c r="Y49" s="66"/>
      <c r="Z49" s="66"/>
      <c r="AA49" s="66"/>
      <c r="AB49" s="66"/>
      <c r="AC49" s="66"/>
      <c r="AD49" s="66"/>
      <c r="AE49" s="66"/>
      <c r="AF49" s="66"/>
      <c r="AG49" s="66"/>
      <c r="AH49" s="66"/>
      <c r="AI49" s="66"/>
      <c r="AJ49" s="66"/>
      <c r="AK49" s="66"/>
      <c r="AL49" s="66"/>
      <c r="AM49" s="66"/>
      <c r="AN49" s="66"/>
      <c r="AO49" s="66"/>
      <c r="AP49" s="66"/>
      <c r="AQ49" s="66"/>
      <c r="AR49" s="66"/>
      <c r="AS49" s="66"/>
      <c r="AT49" s="66"/>
    </row>
    <row r="50" spans="2:46" x14ac:dyDescent="0.25">
      <c r="V50" s="66"/>
      <c r="W50" s="66"/>
      <c r="Z50" s="66"/>
      <c r="AA50" s="66"/>
      <c r="AD50" s="66"/>
      <c r="AE50" s="66"/>
      <c r="AH50" s="66"/>
      <c r="AI50" s="66"/>
    </row>
    <row r="51" spans="2:46" x14ac:dyDescent="0.25">
      <c r="V51" s="66"/>
      <c r="W51" s="66"/>
      <c r="Z51" s="66"/>
      <c r="AA51" s="66"/>
      <c r="AD51" s="66"/>
      <c r="AE51" s="66"/>
      <c r="AH51" s="66"/>
      <c r="AI51" s="66"/>
    </row>
    <row r="52" spans="2:46" x14ac:dyDescent="0.25">
      <c r="V52" s="66"/>
      <c r="W52" s="66"/>
      <c r="Z52" s="66"/>
      <c r="AA52" s="66"/>
      <c r="AD52" s="66"/>
      <c r="AE52" s="66"/>
      <c r="AH52" s="66"/>
      <c r="AI52" s="66"/>
    </row>
    <row r="53" spans="2:46" x14ac:dyDescent="0.25">
      <c r="V53" s="66"/>
      <c r="W53" s="66"/>
      <c r="Z53" s="66"/>
      <c r="AA53" s="66"/>
      <c r="AD53" s="66"/>
      <c r="AE53" s="66"/>
      <c r="AH53" s="66"/>
      <c r="AI53" s="66"/>
    </row>
    <row r="54" spans="2:46" x14ac:dyDescent="0.25">
      <c r="V54" s="66"/>
      <c r="W54" s="66"/>
      <c r="Z54" s="66"/>
      <c r="AA54" s="66"/>
      <c r="AD54" s="66"/>
      <c r="AE54" s="66"/>
      <c r="AH54" s="66"/>
      <c r="AI54" s="66"/>
    </row>
    <row r="55" spans="2:46" x14ac:dyDescent="0.25">
      <c r="V55" s="66"/>
      <c r="W55" s="66"/>
      <c r="Z55" s="66"/>
      <c r="AA55" s="66"/>
      <c r="AD55" s="66"/>
      <c r="AE55" s="66"/>
      <c r="AH55" s="66"/>
      <c r="AI55" s="66"/>
    </row>
    <row r="56" spans="2:46" x14ac:dyDescent="0.25">
      <c r="V56" s="66"/>
      <c r="W56" s="66"/>
      <c r="Z56" s="66"/>
      <c r="AA56" s="66"/>
      <c r="AD56" s="66"/>
      <c r="AE56" s="66"/>
      <c r="AH56" s="66"/>
      <c r="AI56" s="66"/>
    </row>
  </sheetData>
  <phoneticPr fontId="1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46B3D-97F4-4D89-9E4F-6ACB9D269E3F}">
  <dimension ref="A1:N45"/>
  <sheetViews>
    <sheetView workbookViewId="0">
      <selection sqref="A1:XFD1048576"/>
    </sheetView>
  </sheetViews>
  <sheetFormatPr defaultRowHeight="15" x14ac:dyDescent="0.25"/>
  <cols>
    <col min="2" max="2" customWidth="true" width="4.0"/>
    <col min="3" max="3" customWidth="true" width="21.42578125"/>
    <col min="4" max="4" customWidth="true" width="6.5703125"/>
    <col min="5" max="5" bestFit="true" customWidth="true" width="32.42578125"/>
    <col min="7" max="7" customWidth="true" width="3.7109375"/>
    <col min="8" max="8" customWidth="true" width="4.42578125"/>
    <col min="10" max="10" customWidth="true" width="3.28515625"/>
    <col min="12" max="12" customWidth="true" width="21.0"/>
  </cols>
  <sheetData>
    <row r="1" spans="1:14" x14ac:dyDescent="0.25">
      <c r="B1" s="27"/>
      <c r="C1" s="27"/>
      <c r="D1" s="27"/>
      <c r="E1" s="27"/>
      <c r="F1" s="27"/>
      <c r="G1" s="27"/>
      <c r="H1" s="27"/>
      <c r="I1" s="27"/>
      <c r="J1" s="27"/>
      <c r="L1" s="28" t="s">
        <v>101</v>
      </c>
      <c r="M1" s="29"/>
      <c r="N1" s="29"/>
    </row>
    <row r="2" spans="1:14" x14ac:dyDescent="0.25">
      <c r="B2" s="27"/>
      <c r="C2" s="30" t="str">
        <f>'Template (Var)'!C2</f>
        <v>FEP ID</v>
      </c>
      <c r="D2" s="27"/>
      <c r="E2" s="30" t="str">
        <f>'Template (Var)'!E2</f>
        <v>FEP Name</v>
      </c>
      <c r="F2" s="27"/>
      <c r="G2" s="30" t="str">
        <f>'Template (Var)'!G2</f>
        <v>FEP</v>
      </c>
      <c r="H2" s="27"/>
      <c r="I2" s="30" t="str">
        <f>'Template (Var)'!I2</f>
        <v>Expert(s)</v>
      </c>
      <c r="J2" s="27"/>
    </row>
    <row r="3" spans="1:14" x14ac:dyDescent="0.25">
      <c r="B3" s="27"/>
      <c r="C3" s="31" t="str">
        <f>'PSAR SFK FEP list'!B42</f>
        <v>VarGe08</v>
      </c>
      <c r="D3" s="27"/>
      <c r="E3" s="31" t="str">
        <f>'PSAR SFK FEP list'!C42</f>
        <v>Matrix minerals</v>
      </c>
      <c r="F3" s="27"/>
      <c r="G3" s="32" t="s">
        <v>124</v>
      </c>
      <c r="H3" s="27"/>
      <c r="I3" s="32" t="s">
        <v>268</v>
      </c>
      <c r="J3" s="27"/>
    </row>
    <row r="4" spans="1:14" x14ac:dyDescent="0.25">
      <c r="B4" s="27"/>
      <c r="C4" s="27"/>
      <c r="D4" s="27"/>
      <c r="E4" s="27"/>
      <c r="F4" s="27"/>
      <c r="G4" s="27"/>
      <c r="H4" s="27"/>
      <c r="I4" s="32"/>
      <c r="J4" s="27"/>
    </row>
    <row r="5" spans="1:14" x14ac:dyDescent="0.25">
      <c r="B5" s="27"/>
      <c r="C5" s="30" t="str">
        <f>'Template (Var)'!C5</f>
        <v>Main Category</v>
      </c>
      <c r="D5" s="27"/>
      <c r="E5" s="30" t="str">
        <f>'Template (Var)'!E5</f>
        <v>System Component</v>
      </c>
      <c r="F5" s="27"/>
      <c r="G5" s="27"/>
      <c r="H5" s="27"/>
      <c r="I5" s="32"/>
      <c r="J5" s="27"/>
      <c r="L5" s="10" t="s">
        <v>1843</v>
      </c>
      <c r="M5" t="s">
        <v>1848</v>
      </c>
    </row>
    <row r="6" spans="1:14" x14ac:dyDescent="0.25">
      <c r="B6" s="27"/>
      <c r="C6" s="33" t="str">
        <f>'PSAR SFK FEP list'!F42</f>
        <v>System variable</v>
      </c>
      <c r="D6" s="27"/>
      <c r="E6" s="33" t="str">
        <f>'PSAR SFK FEP list'!G42</f>
        <v>Geosphere</v>
      </c>
      <c r="F6" s="27"/>
      <c r="G6" s="27"/>
      <c r="H6" s="27"/>
      <c r="I6" s="27"/>
      <c r="J6" s="27"/>
    </row>
    <row r="7" spans="1:14" x14ac:dyDescent="0.25">
      <c r="B7" s="27"/>
      <c r="C7" s="27"/>
      <c r="D7" s="27"/>
      <c r="E7" s="27"/>
      <c r="F7" s="27"/>
      <c r="G7" s="27"/>
      <c r="H7" s="27"/>
      <c r="I7" s="27"/>
      <c r="J7" s="27"/>
      <c r="L7" s="10" t="s">
        <v>236</v>
      </c>
      <c r="M7" t="s">
        <v>524</v>
      </c>
    </row>
    <row r="8" spans="1:14" x14ac:dyDescent="0.25">
      <c r="B8" s="27"/>
      <c r="C8" s="30" t="str">
        <f>'Template (Var)'!C8</f>
        <v>Sub Category 1</v>
      </c>
      <c r="D8" s="27"/>
      <c r="E8" s="30" t="str">
        <f>'Template (Var)'!E8</f>
        <v>Sub Category 2</v>
      </c>
      <c r="F8" s="27"/>
      <c r="G8" s="27"/>
      <c r="H8" s="27"/>
      <c r="I8" s="27"/>
      <c r="J8" s="27"/>
    </row>
    <row r="9" spans="1:14" x14ac:dyDescent="0.25">
      <c r="B9" s="27"/>
      <c r="C9" s="33">
        <f>'PSAR SFK FEP list'!H42</f>
        <v>0</v>
      </c>
      <c r="D9" s="27"/>
      <c r="E9" s="33">
        <f>'PSAR SFK FEP list'!I42</f>
        <v>0</v>
      </c>
      <c r="F9" s="27"/>
      <c r="G9" s="27"/>
      <c r="H9" s="27"/>
      <c r="I9" s="27"/>
      <c r="J9" s="27"/>
      <c r="L9" s="10" t="s">
        <v>237</v>
      </c>
      <c r="M9" t="s">
        <v>524</v>
      </c>
    </row>
    <row r="10" spans="1:14" x14ac:dyDescent="0.25">
      <c r="B10" s="27"/>
      <c r="C10" s="27"/>
      <c r="D10" s="27"/>
      <c r="E10" s="27"/>
      <c r="F10" s="27"/>
      <c r="G10" s="27"/>
      <c r="H10" s="27"/>
      <c r="I10" s="27"/>
      <c r="J10" s="27"/>
      <c r="L10" s="10"/>
    </row>
    <row r="11" spans="1:14" x14ac:dyDescent="0.25">
      <c r="B11" s="34"/>
      <c r="C11" s="34"/>
      <c r="D11" s="34"/>
      <c r="E11" s="34"/>
      <c r="F11" s="34"/>
      <c r="G11" s="34"/>
      <c r="H11" s="34"/>
      <c r="I11" s="34"/>
      <c r="J11" s="34"/>
      <c r="L11" s="10" t="s">
        <v>238</v>
      </c>
      <c r="M11" s="51" t="s">
        <v>242</v>
      </c>
    </row>
    <row r="12" spans="1:14" x14ac:dyDescent="0.25">
      <c r="B12" s="27"/>
      <c r="C12" s="48" t="str">
        <f>'Template (Var)'!C12</f>
        <v>Description</v>
      </c>
      <c r="D12" s="27"/>
      <c r="E12" s="27"/>
      <c r="F12" s="27"/>
      <c r="G12" s="27"/>
      <c r="H12" s="27"/>
      <c r="I12" s="27"/>
      <c r="J12" s="27"/>
      <c r="L12" s="10"/>
    </row>
    <row r="13" spans="1:14" x14ac:dyDescent="0.25">
      <c r="A13" s="9" t="s">
        <v>102</v>
      </c>
      <c r="B13" s="34"/>
      <c r="C13" s="35"/>
      <c r="D13" s="34"/>
      <c r="E13" s="34"/>
      <c r="F13" s="34"/>
      <c r="G13" s="34"/>
      <c r="H13" s="34"/>
      <c r="I13" s="34"/>
      <c r="J13" s="34"/>
    </row>
    <row r="14" spans="1:14" ht="30" customHeight="1" x14ac:dyDescent="0.25">
      <c r="A14" s="9">
        <f>LEN(TRIM(C14))-LEN(SUBSTITUTE(C14," ",""))+1</f>
        <v>1</v>
      </c>
      <c r="B14" s="34"/>
      <c r="C14" s="90" t="s">
        <v>120</v>
      </c>
      <c r="D14" s="91"/>
      <c r="E14" s="91"/>
      <c r="F14" s="91"/>
      <c r="G14" s="91"/>
      <c r="H14" s="91"/>
      <c r="I14" s="92"/>
      <c r="J14" s="34"/>
    </row>
    <row r="15" spans="1:14" x14ac:dyDescent="0.25">
      <c r="B15" s="34"/>
      <c r="C15" s="34"/>
      <c r="D15" s="34"/>
      <c r="E15" s="34"/>
      <c r="F15" s="34"/>
      <c r="G15" s="34"/>
      <c r="H15" s="34"/>
      <c r="I15" s="34"/>
      <c r="J15" s="34"/>
    </row>
    <row r="16" spans="1:14" x14ac:dyDescent="0.25">
      <c r="B16" s="27"/>
      <c r="C16" s="48" t="str">
        <f>'Template (Var)'!C16</f>
        <v>Handling in the assessment</v>
      </c>
      <c r="D16" s="27"/>
      <c r="E16" s="27"/>
      <c r="F16" s="27"/>
      <c r="G16" s="27"/>
      <c r="H16" s="27"/>
      <c r="I16" s="27"/>
      <c r="J16" s="27"/>
      <c r="L16" s="10" t="s">
        <v>239</v>
      </c>
      <c r="M16" t="s">
        <v>128</v>
      </c>
    </row>
    <row r="17" spans="2:13" x14ac:dyDescent="0.25">
      <c r="B17" s="34"/>
      <c r="C17" s="35"/>
      <c r="D17" s="34"/>
      <c r="E17" s="34"/>
      <c r="F17" s="34"/>
      <c r="G17" s="34"/>
      <c r="H17" s="34"/>
      <c r="I17" s="34"/>
      <c r="J17" s="34"/>
    </row>
    <row r="18" spans="2:13" x14ac:dyDescent="0.25">
      <c r="B18" s="34"/>
      <c r="C18" s="35" t="str">
        <f>'Template (Var)'!C18</f>
        <v>Considered</v>
      </c>
      <c r="D18" s="49"/>
      <c r="E18" s="50" t="b">
        <v>1</v>
      </c>
      <c r="F18" s="34"/>
      <c r="G18" s="34"/>
      <c r="H18" s="34"/>
      <c r="I18" s="34"/>
      <c r="J18" s="34"/>
      <c r="L18" s="10" t="s">
        <v>240</v>
      </c>
    </row>
    <row r="19" spans="2:13" x14ac:dyDescent="0.25">
      <c r="B19" s="34"/>
      <c r="C19" s="35" t="str">
        <f>'Template (Var)'!C19</f>
        <v>Neglected</v>
      </c>
      <c r="D19" s="49"/>
      <c r="E19" s="50" t="b">
        <v>0</v>
      </c>
      <c r="F19" s="34"/>
      <c r="G19" s="34"/>
      <c r="H19" s="34"/>
      <c r="I19" s="34"/>
      <c r="J19" s="34"/>
    </row>
    <row r="20" spans="2:13" x14ac:dyDescent="0.25">
      <c r="B20" s="34"/>
      <c r="C20" s="35"/>
      <c r="D20" s="34"/>
      <c r="E20" s="34"/>
      <c r="F20" s="34"/>
      <c r="G20" s="34"/>
      <c r="H20" s="34"/>
      <c r="I20" s="34"/>
      <c r="J20" s="34"/>
      <c r="L20" s="10" t="s">
        <v>241</v>
      </c>
      <c r="M20" s="51"/>
    </row>
    <row r="21" spans="2:13" x14ac:dyDescent="0.25">
      <c r="B21" s="34"/>
      <c r="C21" s="35" t="str">
        <f>'Template (Var)'!C21</f>
        <v>General</v>
      </c>
      <c r="D21" s="34"/>
      <c r="E21" s="34"/>
      <c r="F21" s="34"/>
      <c r="G21" s="34"/>
      <c r="H21" s="34"/>
      <c r="I21" s="34"/>
      <c r="J21" s="34"/>
    </row>
    <row r="22" spans="2:13" ht="30" customHeight="1" x14ac:dyDescent="0.25">
      <c r="B22" s="34"/>
      <c r="C22" s="90" t="s">
        <v>120</v>
      </c>
      <c r="D22" s="91"/>
      <c r="E22" s="91"/>
      <c r="F22" s="91"/>
      <c r="G22" s="91"/>
      <c r="H22" s="91"/>
      <c r="I22" s="92"/>
      <c r="J22" s="34"/>
    </row>
    <row r="23" spans="2:13" x14ac:dyDescent="0.25">
      <c r="B23" s="34"/>
      <c r="C23" s="34"/>
      <c r="D23" s="34"/>
      <c r="E23" s="34"/>
      <c r="F23" s="34"/>
      <c r="G23" s="34"/>
      <c r="H23" s="34"/>
      <c r="I23" s="34"/>
      <c r="J23" s="34"/>
    </row>
    <row r="24" spans="2:13" x14ac:dyDescent="0.25">
      <c r="B24" s="34"/>
      <c r="C24" s="35" t="str">
        <f>'Template (Var)'!C24</f>
        <v>Reasoning - if neglected</v>
      </c>
      <c r="D24" s="34"/>
      <c r="E24" s="34"/>
      <c r="F24" s="34"/>
      <c r="G24" s="34"/>
      <c r="H24" s="34"/>
      <c r="I24" s="34"/>
      <c r="J24" s="34"/>
    </row>
    <row r="25" spans="2:13" ht="15" customHeight="1" x14ac:dyDescent="0.25">
      <c r="B25" s="34"/>
      <c r="C25" s="90"/>
      <c r="D25" s="91"/>
      <c r="E25" s="91"/>
      <c r="F25" s="91"/>
      <c r="G25" s="91"/>
      <c r="H25" s="91"/>
      <c r="I25" s="92"/>
      <c r="J25" s="34"/>
    </row>
    <row r="26" spans="2:13" x14ac:dyDescent="0.25">
      <c r="B26" s="34"/>
      <c r="C26" s="34"/>
      <c r="D26" s="34"/>
      <c r="E26" s="34"/>
      <c r="F26" s="34"/>
      <c r="G26" s="34"/>
      <c r="H26" s="34"/>
      <c r="I26" s="34"/>
      <c r="J26" s="34"/>
    </row>
    <row r="27" spans="2:13" x14ac:dyDescent="0.25">
      <c r="B27" s="27"/>
      <c r="C27" s="48" t="str">
        <f>'Template (Var)'!C27</f>
        <v>References</v>
      </c>
      <c r="D27" s="27"/>
      <c r="E27" s="27"/>
      <c r="F27" s="27"/>
      <c r="G27" s="27"/>
      <c r="H27" s="48"/>
      <c r="I27" s="27"/>
      <c r="J27" s="27"/>
    </row>
    <row r="28" spans="2:13" x14ac:dyDescent="0.25">
      <c r="B28" s="34"/>
      <c r="C28" s="34" t="str">
        <f>'Template (Var)'!C28</f>
        <v>Main report</v>
      </c>
      <c r="D28" s="34"/>
      <c r="E28" s="34"/>
      <c r="F28" s="34"/>
      <c r="G28" s="34"/>
      <c r="H28" s="34" t="str">
        <f>'Template (Var)'!H28</f>
        <v>Section number</v>
      </c>
      <c r="I28" s="34"/>
      <c r="J28" s="34"/>
    </row>
    <row r="29" spans="2:13" x14ac:dyDescent="0.25">
      <c r="B29" s="34"/>
      <c r="C29" s="93"/>
      <c r="D29" s="95"/>
      <c r="E29" s="95"/>
      <c r="F29" s="94"/>
      <c r="G29" s="34"/>
      <c r="H29" s="93"/>
      <c r="I29" s="94"/>
      <c r="J29" s="34"/>
    </row>
    <row r="30" spans="2:13" x14ac:dyDescent="0.25">
      <c r="B30" s="34"/>
      <c r="C30" s="34" t="str">
        <f>'Template (Var)'!C30</f>
        <v>Main references</v>
      </c>
      <c r="D30" s="34"/>
      <c r="E30" s="34"/>
      <c r="F30" s="34"/>
      <c r="G30" s="34"/>
      <c r="H30" s="34"/>
      <c r="I30" s="34"/>
      <c r="J30" s="34"/>
    </row>
    <row r="31" spans="2:13" x14ac:dyDescent="0.25">
      <c r="B31" s="34"/>
      <c r="C31" s="93"/>
      <c r="D31" s="95"/>
      <c r="E31" s="95"/>
      <c r="F31" s="94"/>
      <c r="G31" s="34"/>
      <c r="H31" s="93"/>
      <c r="I31" s="94"/>
      <c r="J31" s="34"/>
    </row>
    <row r="32" spans="2:13" x14ac:dyDescent="0.25">
      <c r="B32" s="34"/>
      <c r="C32" s="34" t="str">
        <f>'Template (Var)'!C32</f>
        <v>Supporting report</v>
      </c>
      <c r="D32" s="34"/>
      <c r="E32" s="34"/>
      <c r="F32" s="34"/>
      <c r="G32" s="34"/>
      <c r="H32" s="34"/>
      <c r="I32" s="34"/>
      <c r="J32" s="34"/>
    </row>
    <row r="33" spans="2:10" x14ac:dyDescent="0.25">
      <c r="B33" s="34"/>
      <c r="C33" s="87"/>
      <c r="D33" s="88"/>
      <c r="E33" s="88"/>
      <c r="F33" s="89"/>
      <c r="G33" s="34"/>
      <c r="H33" s="87"/>
      <c r="I33" s="89"/>
      <c r="J33" s="34"/>
    </row>
    <row r="34" spans="2:10" x14ac:dyDescent="0.25">
      <c r="B34" s="34"/>
      <c r="C34" s="34"/>
      <c r="D34" s="34"/>
      <c r="E34" s="34"/>
      <c r="F34" s="34"/>
      <c r="G34" s="34"/>
      <c r="H34" s="34"/>
      <c r="I34" s="34"/>
      <c r="J34" s="34"/>
    </row>
    <row r="35" spans="2:10" x14ac:dyDescent="0.25">
      <c r="B35" s="36"/>
      <c r="C35" s="37" t="str">
        <f>'Template (Var)'!C35</f>
        <v>NEA FEPs mapped to this SR-Site FEP</v>
      </c>
      <c r="D35" s="36"/>
      <c r="E35" s="36"/>
      <c r="F35" s="36"/>
      <c r="G35" s="36"/>
      <c r="H35" s="36"/>
      <c r="I35" s="36"/>
      <c r="J35" s="36"/>
    </row>
    <row r="36" spans="2:10" x14ac:dyDescent="0.25">
      <c r="B36" s="37"/>
      <c r="C36" s="36"/>
      <c r="D36" s="36"/>
      <c r="E36" s="36"/>
      <c r="F36" s="36"/>
      <c r="G36" s="36"/>
      <c r="H36" s="36"/>
      <c r="I36" s="36"/>
      <c r="J36" s="36"/>
    </row>
    <row r="37" spans="2:10" x14ac:dyDescent="0.25">
      <c r="B37" s="36"/>
      <c r="C37" s="37" t="str">
        <f>'Template (Var)'!C37</f>
        <v>NEA Project FEP ID</v>
      </c>
      <c r="D37" s="37"/>
      <c r="E37" s="37" t="str">
        <f>'Template (Var)'!E37</f>
        <v>NEA Project FEP Name</v>
      </c>
      <c r="F37" s="36"/>
      <c r="G37" s="36"/>
      <c r="H37" s="36"/>
      <c r="I37" s="36"/>
      <c r="J37" s="36"/>
    </row>
    <row r="38" spans="2:10" x14ac:dyDescent="0.25">
      <c r="B38" s="36"/>
      <c r="C38" s="38" t="s">
        <v>448</v>
      </c>
      <c r="D38" s="39"/>
      <c r="E38" s="39" t="s">
        <v>449</v>
      </c>
      <c r="F38" s="40"/>
      <c r="G38" s="36"/>
      <c r="H38" s="36"/>
      <c r="I38" s="36"/>
      <c r="J38" s="36"/>
    </row>
    <row r="39" spans="2:10" x14ac:dyDescent="0.25">
      <c r="B39" s="36"/>
      <c r="C39" s="41" t="s">
        <v>450</v>
      </c>
      <c r="D39" s="42"/>
      <c r="E39" s="42" t="s">
        <v>451</v>
      </c>
      <c r="F39" s="43"/>
      <c r="G39" s="36"/>
      <c r="H39" s="36"/>
      <c r="I39" s="36"/>
      <c r="J39" s="36"/>
    </row>
    <row r="40" spans="2:10" x14ac:dyDescent="0.25">
      <c r="B40" s="36"/>
      <c r="C40" s="41" t="s">
        <v>519</v>
      </c>
      <c r="D40" s="42"/>
      <c r="E40" s="42" t="s">
        <v>520</v>
      </c>
      <c r="F40" s="43"/>
      <c r="G40" s="36"/>
      <c r="H40" s="36"/>
      <c r="I40" s="36"/>
      <c r="J40" s="36"/>
    </row>
    <row r="41" spans="2:10" x14ac:dyDescent="0.25">
      <c r="B41" s="36"/>
      <c r="C41" s="41" t="s">
        <v>521</v>
      </c>
      <c r="D41" s="42"/>
      <c r="E41" s="42" t="s">
        <v>520</v>
      </c>
      <c r="F41" s="43"/>
      <c r="G41" s="36"/>
      <c r="H41" s="36"/>
      <c r="I41" s="36"/>
      <c r="J41" s="36"/>
    </row>
    <row r="42" spans="2:10" x14ac:dyDescent="0.25">
      <c r="B42" s="36"/>
      <c r="C42" s="41" t="s">
        <v>522</v>
      </c>
      <c r="D42" s="42"/>
      <c r="E42" s="42" t="s">
        <v>523</v>
      </c>
      <c r="F42" s="43"/>
      <c r="G42" s="36"/>
      <c r="H42" s="36"/>
      <c r="I42" s="36"/>
      <c r="J42" s="36"/>
    </row>
    <row r="43" spans="2:10" x14ac:dyDescent="0.25">
      <c r="B43" s="36"/>
      <c r="C43" s="41" t="s">
        <v>491</v>
      </c>
      <c r="D43" s="42"/>
      <c r="E43" s="42" t="s">
        <v>492</v>
      </c>
      <c r="F43" s="43"/>
      <c r="G43" s="36"/>
      <c r="H43" s="36"/>
      <c r="I43" s="36"/>
      <c r="J43" s="36"/>
    </row>
    <row r="44" spans="2:10" x14ac:dyDescent="0.25">
      <c r="B44" s="36"/>
      <c r="C44" s="44" t="s">
        <v>493</v>
      </c>
      <c r="D44" s="45"/>
      <c r="E44" s="45" t="s">
        <v>494</v>
      </c>
      <c r="F44" s="46"/>
      <c r="G44" s="36"/>
      <c r="H44" s="36"/>
      <c r="I44" s="36"/>
      <c r="J44" s="36"/>
    </row>
    <row r="45" spans="2:10" x14ac:dyDescent="0.25">
      <c r="B45" s="36"/>
      <c r="C45" s="36"/>
      <c r="D45" s="36"/>
      <c r="E45" s="36"/>
      <c r="F45" s="36"/>
      <c r="G45" s="36"/>
      <c r="H45" s="36"/>
      <c r="I45" s="36"/>
      <c r="J45" s="36"/>
    </row>
  </sheetData>
  <mergeCells count="9">
    <mergeCell ref="C33:F33"/>
    <mergeCell ref="H33:I33"/>
    <mergeCell ref="C14:I14"/>
    <mergeCell ref="C22:I22"/>
    <mergeCell ref="C25:I25"/>
    <mergeCell ref="C29:F29"/>
    <mergeCell ref="H29:I29"/>
    <mergeCell ref="C31:F31"/>
    <mergeCell ref="H31:I31"/>
  </mergeCells>
  <dataValidations count="6">
    <dataValidation allowBlank="1" showInputMessage="1" showErrorMessage="1" promptTitle="Description in SR-PSU" prompt="Chemical composition of the rock matrix as a function of (time and) space, i.e. a description of the various minerals that occur and their extent." sqref="L9" xr:uid="{9CF619B0-BFE3-4860-8DF3-E7AB301622BB}"/>
    <dataValidation allowBlank="1" showInputMessage="1" showErrorMessage="1" promptTitle="Handling in SE-SFL" sqref="L20 L5" xr:uid="{54360FED-FBF6-4487-83E4-C7D180852524}"/>
    <dataValidation allowBlank="1" showInputMessage="1" showErrorMessage="1" promptTitle="Description in SE-SFL" sqref="L11" xr:uid="{E2195805-C3E6-47D4-B46A-A053E0212781}"/>
    <dataValidation allowBlank="1" showInputMessage="1" showErrorMessage="1" promptTitle="Handling in SR-Site" prompt="Included in description of repository evolution." sqref="L16" xr:uid="{002F13AB-E25A-4D97-81D9-44BE8535631B}"/>
    <dataValidation allowBlank="1" showInputMessage="1" showErrorMessage="1" promptTitle="Description in SR-Site" prompt="Chemical composition of the rock matrix as a function of (time and) space, i.e. a description of the various minerals that occur and their extent." sqref="L7" xr:uid="{73ED8DF5-22EA-4EE1-8900-7958149DB813}"/>
    <dataValidation allowBlank="1" showInputMessage="1" showErrorMessage="1" promptTitle="Handling in SR-PSU" sqref="L18" xr:uid="{337D9C34-9B68-4EE2-A5E7-CFA04681397E}"/>
  </dataValidations>
  <pageMargins left="0.7" right="0.7" top="0.75" bottom="0.75" header="0.3" footer="0.3"/>
  <drawing r:id="rId1"/>
  <legacyDrawing r:id="rId2"/>
  <mc:AlternateContent>
    <mc:Choice Requires="x14">
      <controls>
        <mc:AlternateContent>
          <mc:Choice Requires="x14">
            <control shapeId="32769" r:id="rId3" name="Check Box 1">
              <controlPr defaultSize="0" autoFill="0" autoLine="0" autoPict="0">
                <anchor moveWithCells="1">
                  <from>
                    <xdr:col>3</xdr:col>
                    <xdr:colOff>28575</xdr:colOff>
                    <xdr:row>17</xdr:row>
                    <xdr:rowOff>0</xdr:rowOff>
                  </from>
                  <to>
                    <xdr:col>4</xdr:col>
                    <xdr:colOff>409575</xdr:colOff>
                    <xdr:row>18</xdr:row>
                    <xdr:rowOff>28575</xdr:rowOff>
                  </to>
                </anchor>
              </controlPr>
            </control>
          </mc:Choice>
        </mc:AlternateContent>
        <mc:AlternateContent>
          <mc:Choice Requires="x14">
            <control shapeId="32770" r:id="rId4" name="Check Box 2">
              <controlPr defaultSize="0" autoFill="0" autoLine="0" autoPict="0">
                <anchor moveWithCells="1">
                  <from>
                    <xdr:col>3</xdr:col>
                    <xdr:colOff>28575</xdr:colOff>
                    <xdr:row>18</xdr:row>
                    <xdr:rowOff>0</xdr:rowOff>
                  </from>
                  <to>
                    <xdr:col>4</xdr:col>
                    <xdr:colOff>323850</xdr:colOff>
                    <xdr:row>19</xdr:row>
                    <xdr:rowOff>19050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65524-8A69-4F47-A203-FAD95E9FFD6C}">
  <dimension ref="A1:N57"/>
  <sheetViews>
    <sheetView workbookViewId="0">
      <selection sqref="A1:XFD1048576"/>
    </sheetView>
  </sheetViews>
  <sheetFormatPr defaultRowHeight="15" x14ac:dyDescent="0.25"/>
  <cols>
    <col min="2" max="2" customWidth="true" width="4.0"/>
    <col min="3" max="3" customWidth="true" width="21.42578125"/>
    <col min="4" max="4" customWidth="true" width="6.5703125"/>
    <col min="5" max="5" bestFit="true" customWidth="true" width="32.42578125"/>
    <col min="7" max="7" customWidth="true" width="3.7109375"/>
    <col min="8" max="8" customWidth="true" width="5.85546875"/>
    <col min="10" max="10" customWidth="true" width="3.28515625"/>
    <col min="12" max="12" customWidth="true" width="21.0"/>
  </cols>
  <sheetData>
    <row r="1" spans="1:14" x14ac:dyDescent="0.25">
      <c r="B1" s="27"/>
      <c r="C1" s="27"/>
      <c r="D1" s="27"/>
      <c r="E1" s="27"/>
      <c r="F1" s="27"/>
      <c r="G1" s="27"/>
      <c r="H1" s="27"/>
      <c r="I1" s="27"/>
      <c r="J1" s="27"/>
      <c r="L1" s="28" t="s">
        <v>101</v>
      </c>
      <c r="M1" s="29"/>
      <c r="N1" s="29"/>
    </row>
    <row r="2" spans="1:14" x14ac:dyDescent="0.25">
      <c r="B2" s="27"/>
      <c r="C2" s="30" t="str">
        <f>'Template (Var)'!C2</f>
        <v>FEP ID</v>
      </c>
      <c r="D2" s="27"/>
      <c r="E2" s="30" t="str">
        <f>'Template (Var)'!E2</f>
        <v>FEP Name</v>
      </c>
      <c r="F2" s="27"/>
      <c r="G2" s="30" t="str">
        <f>'Template (Var)'!G2</f>
        <v>FEP</v>
      </c>
      <c r="H2" s="27"/>
      <c r="I2" s="30" t="str">
        <f>'Template (Var)'!I2</f>
        <v>Expert(s)</v>
      </c>
      <c r="J2" s="27"/>
    </row>
    <row r="3" spans="1:14" x14ac:dyDescent="0.25">
      <c r="B3" s="27"/>
      <c r="C3" s="31" t="str">
        <f>'PSAR SFK FEP list'!B43</f>
        <v>VarGe09</v>
      </c>
      <c r="D3" s="27"/>
      <c r="E3" s="31" t="str">
        <f>'PSAR SFK FEP list'!C43</f>
        <v>Fracture minerals</v>
      </c>
      <c r="F3" s="27"/>
      <c r="G3" s="32" t="s">
        <v>124</v>
      </c>
      <c r="H3" s="27"/>
      <c r="I3" s="32" t="s">
        <v>268</v>
      </c>
      <c r="J3" s="27"/>
    </row>
    <row r="4" spans="1:14" x14ac:dyDescent="0.25">
      <c r="B4" s="27"/>
      <c r="C4" s="27"/>
      <c r="D4" s="27"/>
      <c r="E4" s="27"/>
      <c r="F4" s="27"/>
      <c r="G4" s="27"/>
      <c r="H4" s="27"/>
      <c r="I4" s="32"/>
      <c r="J4" s="27"/>
    </row>
    <row r="5" spans="1:14" x14ac:dyDescent="0.25">
      <c r="B5" s="27"/>
      <c r="C5" s="30" t="str">
        <f>'Template (Var)'!C5</f>
        <v>Main Category</v>
      </c>
      <c r="D5" s="27"/>
      <c r="E5" s="30" t="str">
        <f>'Template (Var)'!E5</f>
        <v>System Component</v>
      </c>
      <c r="F5" s="27"/>
      <c r="G5" s="27"/>
      <c r="H5" s="27"/>
      <c r="I5" s="32"/>
      <c r="J5" s="27"/>
      <c r="L5" s="10" t="s">
        <v>1843</v>
      </c>
      <c r="M5" t="s">
        <v>525</v>
      </c>
    </row>
    <row r="6" spans="1:14" x14ac:dyDescent="0.25">
      <c r="B6" s="27"/>
      <c r="C6" s="33" t="str">
        <f>'PSAR SFK FEP list'!F43</f>
        <v>System variable</v>
      </c>
      <c r="D6" s="27"/>
      <c r="E6" s="33" t="str">
        <f>'PSAR SFK FEP list'!G43</f>
        <v>Geosphere</v>
      </c>
      <c r="F6" s="27"/>
      <c r="G6" s="27"/>
      <c r="H6" s="27"/>
      <c r="I6" s="27"/>
      <c r="J6" s="27"/>
    </row>
    <row r="7" spans="1:14" x14ac:dyDescent="0.25">
      <c r="B7" s="27"/>
      <c r="C7" s="27"/>
      <c r="D7" s="27"/>
      <c r="E7" s="27"/>
      <c r="F7" s="27"/>
      <c r="G7" s="27"/>
      <c r="H7" s="27"/>
      <c r="I7" s="27"/>
      <c r="J7" s="27"/>
      <c r="L7" s="10" t="s">
        <v>236</v>
      </c>
      <c r="M7" t="s">
        <v>525</v>
      </c>
    </row>
    <row r="8" spans="1:14" x14ac:dyDescent="0.25">
      <c r="B8" s="27"/>
      <c r="C8" s="30" t="str">
        <f>'Template (Var)'!C8</f>
        <v>Sub Category 1</v>
      </c>
      <c r="D8" s="27"/>
      <c r="E8" s="30" t="str">
        <f>'Template (Var)'!E8</f>
        <v>Sub Category 2</v>
      </c>
      <c r="F8" s="27"/>
      <c r="G8" s="27"/>
      <c r="H8" s="27"/>
      <c r="I8" s="27"/>
      <c r="J8" s="27"/>
    </row>
    <row r="9" spans="1:14" x14ac:dyDescent="0.25">
      <c r="B9" s="27"/>
      <c r="C9" s="33">
        <f>'PSAR SFK FEP list'!H43</f>
        <v>0</v>
      </c>
      <c r="D9" s="27"/>
      <c r="E9" s="33">
        <f>'PSAR SFK FEP list'!I43</f>
        <v>0</v>
      </c>
      <c r="F9" s="27"/>
      <c r="G9" s="27"/>
      <c r="H9" s="27"/>
      <c r="I9" s="27"/>
      <c r="J9" s="27"/>
      <c r="L9" s="10" t="s">
        <v>237</v>
      </c>
      <c r="M9" t="s">
        <v>525</v>
      </c>
    </row>
    <row r="10" spans="1:14" x14ac:dyDescent="0.25">
      <c r="B10" s="27"/>
      <c r="C10" s="27"/>
      <c r="D10" s="27"/>
      <c r="E10" s="27"/>
      <c r="F10" s="27"/>
      <c r="G10" s="27"/>
      <c r="H10" s="27"/>
      <c r="I10" s="27"/>
      <c r="J10" s="27"/>
      <c r="L10" s="10"/>
    </row>
    <row r="11" spans="1:14" x14ac:dyDescent="0.25">
      <c r="B11" s="34"/>
      <c r="C11" s="34"/>
      <c r="D11" s="34"/>
      <c r="E11" s="34"/>
      <c r="F11" s="34"/>
      <c r="G11" s="34"/>
      <c r="H11" s="34"/>
      <c r="I11" s="34"/>
      <c r="J11" s="34"/>
      <c r="L11" s="10" t="s">
        <v>238</v>
      </c>
      <c r="M11" s="51" t="s">
        <v>242</v>
      </c>
    </row>
    <row r="12" spans="1:14" x14ac:dyDescent="0.25">
      <c r="B12" s="27"/>
      <c r="C12" s="48" t="str">
        <f>'Template (Var)'!C12</f>
        <v>Description</v>
      </c>
      <c r="D12" s="27"/>
      <c r="E12" s="27"/>
      <c r="F12" s="27"/>
      <c r="G12" s="27"/>
      <c r="H12" s="27"/>
      <c r="I12" s="27"/>
      <c r="J12" s="27"/>
      <c r="L12" s="10"/>
    </row>
    <row r="13" spans="1:14" x14ac:dyDescent="0.25">
      <c r="A13" s="9" t="s">
        <v>102</v>
      </c>
      <c r="B13" s="34"/>
      <c r="C13" s="35"/>
      <c r="D13" s="34"/>
      <c r="E13" s="34"/>
      <c r="F13" s="34"/>
      <c r="G13" s="34"/>
      <c r="H13" s="34"/>
      <c r="I13" s="34"/>
      <c r="J13" s="34"/>
    </row>
    <row r="14" spans="1:14" ht="30" customHeight="1" x14ac:dyDescent="0.25">
      <c r="A14" s="9">
        <f>LEN(TRIM(C14))-LEN(SUBSTITUTE(C14," ",""))+1</f>
        <v>1</v>
      </c>
      <c r="B14" s="34"/>
      <c r="C14" s="90" t="s">
        <v>120</v>
      </c>
      <c r="D14" s="91"/>
      <c r="E14" s="91"/>
      <c r="F14" s="91"/>
      <c r="G14" s="91"/>
      <c r="H14" s="91"/>
      <c r="I14" s="92"/>
      <c r="J14" s="34"/>
    </row>
    <row r="15" spans="1:14" x14ac:dyDescent="0.25">
      <c r="B15" s="34"/>
      <c r="C15" s="34"/>
      <c r="D15" s="34"/>
      <c r="E15" s="34"/>
      <c r="F15" s="34"/>
      <c r="G15" s="34"/>
      <c r="H15" s="34"/>
      <c r="I15" s="34"/>
      <c r="J15" s="34"/>
    </row>
    <row r="16" spans="1:14" x14ac:dyDescent="0.25">
      <c r="B16" s="27"/>
      <c r="C16" s="48" t="str">
        <f>'Template (Var)'!C16</f>
        <v>Handling in the assessment</v>
      </c>
      <c r="D16" s="27"/>
      <c r="E16" s="27"/>
      <c r="F16" s="27"/>
      <c r="G16" s="27"/>
      <c r="H16" s="27"/>
      <c r="I16" s="27"/>
      <c r="J16" s="27"/>
      <c r="L16" s="10" t="s">
        <v>239</v>
      </c>
      <c r="M16" t="s">
        <v>128</v>
      </c>
    </row>
    <row r="17" spans="2:13" x14ac:dyDescent="0.25">
      <c r="B17" s="34"/>
      <c r="C17" s="35"/>
      <c r="D17" s="34"/>
      <c r="E17" s="34"/>
      <c r="F17" s="34"/>
      <c r="G17" s="34"/>
      <c r="H17" s="34"/>
      <c r="I17" s="34"/>
      <c r="J17" s="34"/>
    </row>
    <row r="18" spans="2:13" x14ac:dyDescent="0.25">
      <c r="B18" s="34"/>
      <c r="C18" s="35" t="str">
        <f>'Template (Var)'!C18</f>
        <v>Considered</v>
      </c>
      <c r="D18" s="49"/>
      <c r="E18" s="50" t="b">
        <v>1</v>
      </c>
      <c r="F18" s="34"/>
      <c r="G18" s="34"/>
      <c r="H18" s="34"/>
      <c r="I18" s="34"/>
      <c r="J18" s="34"/>
      <c r="L18" s="10" t="s">
        <v>240</v>
      </c>
    </row>
    <row r="19" spans="2:13" x14ac:dyDescent="0.25">
      <c r="B19" s="34"/>
      <c r="C19" s="35" t="str">
        <f>'Template (Var)'!C19</f>
        <v>Neglected</v>
      </c>
      <c r="D19" s="49"/>
      <c r="E19" s="50" t="b">
        <v>0</v>
      </c>
      <c r="F19" s="34"/>
      <c r="G19" s="34"/>
      <c r="H19" s="34"/>
      <c r="I19" s="34"/>
      <c r="J19" s="34"/>
    </row>
    <row r="20" spans="2:13" x14ac:dyDescent="0.25">
      <c r="B20" s="34"/>
      <c r="C20" s="35"/>
      <c r="D20" s="34"/>
      <c r="E20" s="34"/>
      <c r="F20" s="34"/>
      <c r="G20" s="34"/>
      <c r="H20" s="34"/>
      <c r="I20" s="34"/>
      <c r="J20" s="34"/>
      <c r="L20" s="10" t="s">
        <v>241</v>
      </c>
      <c r="M20" s="51"/>
    </row>
    <row r="21" spans="2:13" x14ac:dyDescent="0.25">
      <c r="B21" s="34"/>
      <c r="C21" s="35" t="str">
        <f>'Template (Var)'!C21</f>
        <v>General</v>
      </c>
      <c r="D21" s="34"/>
      <c r="E21" s="34"/>
      <c r="F21" s="34"/>
      <c r="G21" s="34"/>
      <c r="H21" s="34"/>
      <c r="I21" s="34"/>
      <c r="J21" s="34"/>
    </row>
    <row r="22" spans="2:13" ht="30" customHeight="1" x14ac:dyDescent="0.25">
      <c r="B22" s="34"/>
      <c r="C22" s="90" t="s">
        <v>120</v>
      </c>
      <c r="D22" s="91"/>
      <c r="E22" s="91"/>
      <c r="F22" s="91"/>
      <c r="G22" s="91"/>
      <c r="H22" s="91"/>
      <c r="I22" s="92"/>
      <c r="J22" s="34"/>
    </row>
    <row r="23" spans="2:13" x14ac:dyDescent="0.25">
      <c r="B23" s="34"/>
      <c r="C23" s="34"/>
      <c r="D23" s="34"/>
      <c r="E23" s="34"/>
      <c r="F23" s="34"/>
      <c r="G23" s="34"/>
      <c r="H23" s="34"/>
      <c r="I23" s="34"/>
      <c r="J23" s="34"/>
    </row>
    <row r="24" spans="2:13" x14ac:dyDescent="0.25">
      <c r="B24" s="34"/>
      <c r="C24" s="35" t="str">
        <f>'Template (Var)'!C24</f>
        <v>Reasoning - if neglected</v>
      </c>
      <c r="D24" s="34"/>
      <c r="E24" s="34"/>
      <c r="F24" s="34"/>
      <c r="G24" s="34"/>
      <c r="H24" s="34"/>
      <c r="I24" s="34"/>
      <c r="J24" s="34"/>
    </row>
    <row r="25" spans="2:13" ht="15" customHeight="1" x14ac:dyDescent="0.25">
      <c r="B25" s="34"/>
      <c r="C25" s="90"/>
      <c r="D25" s="91"/>
      <c r="E25" s="91"/>
      <c r="F25" s="91"/>
      <c r="G25" s="91"/>
      <c r="H25" s="91"/>
      <c r="I25" s="92"/>
      <c r="J25" s="34"/>
    </row>
    <row r="26" spans="2:13" x14ac:dyDescent="0.25">
      <c r="B26" s="34"/>
      <c r="C26" s="34"/>
      <c r="D26" s="34"/>
      <c r="E26" s="34"/>
      <c r="F26" s="34"/>
      <c r="G26" s="34"/>
      <c r="H26" s="34"/>
      <c r="I26" s="34"/>
      <c r="J26" s="34"/>
    </row>
    <row r="27" spans="2:13" x14ac:dyDescent="0.25">
      <c r="B27" s="27"/>
      <c r="C27" s="48" t="str">
        <f>'Template (Var)'!C27</f>
        <v>References</v>
      </c>
      <c r="D27" s="27"/>
      <c r="E27" s="27"/>
      <c r="F27" s="27"/>
      <c r="G27" s="27"/>
      <c r="H27" s="48"/>
      <c r="I27" s="27"/>
      <c r="J27" s="27"/>
    </row>
    <row r="28" spans="2:13" x14ac:dyDescent="0.25">
      <c r="B28" s="34"/>
      <c r="C28" s="34" t="str">
        <f>'Template (Var)'!C28</f>
        <v>Main report</v>
      </c>
      <c r="D28" s="34"/>
      <c r="E28" s="34"/>
      <c r="F28" s="34"/>
      <c r="G28" s="34"/>
      <c r="H28" s="34" t="str">
        <f>'Template (Var)'!H28</f>
        <v>Section number</v>
      </c>
      <c r="I28" s="34"/>
      <c r="J28" s="34"/>
    </row>
    <row r="29" spans="2:13" x14ac:dyDescent="0.25">
      <c r="B29" s="34"/>
      <c r="C29" s="93"/>
      <c r="D29" s="95"/>
      <c r="E29" s="95"/>
      <c r="F29" s="94"/>
      <c r="G29" s="34"/>
      <c r="H29" s="93"/>
      <c r="I29" s="94"/>
      <c r="J29" s="34"/>
    </row>
    <row r="30" spans="2:13" x14ac:dyDescent="0.25">
      <c r="B30" s="34"/>
      <c r="C30" s="34" t="str">
        <f>'Template (Var)'!C30</f>
        <v>Main references</v>
      </c>
      <c r="D30" s="34"/>
      <c r="E30" s="34"/>
      <c r="F30" s="34"/>
      <c r="G30" s="34"/>
      <c r="H30" s="34"/>
      <c r="I30" s="34"/>
      <c r="J30" s="34"/>
    </row>
    <row r="31" spans="2:13" x14ac:dyDescent="0.25">
      <c r="B31" s="34"/>
      <c r="C31" s="93"/>
      <c r="D31" s="95"/>
      <c r="E31" s="95"/>
      <c r="F31" s="94"/>
      <c r="G31" s="34"/>
      <c r="H31" s="93"/>
      <c r="I31" s="94"/>
      <c r="J31" s="34"/>
    </row>
    <row r="32" spans="2:13" x14ac:dyDescent="0.25">
      <c r="B32" s="34"/>
      <c r="C32" s="34" t="str">
        <f>'Template (Var)'!C32</f>
        <v>Supporting report</v>
      </c>
      <c r="D32" s="34"/>
      <c r="E32" s="34"/>
      <c r="F32" s="34"/>
      <c r="G32" s="34"/>
      <c r="H32" s="34"/>
      <c r="I32" s="34"/>
      <c r="J32" s="34"/>
    </row>
    <row r="33" spans="2:10" x14ac:dyDescent="0.25">
      <c r="B33" s="34"/>
      <c r="C33" s="87"/>
      <c r="D33" s="88"/>
      <c r="E33" s="88"/>
      <c r="F33" s="89"/>
      <c r="G33" s="34"/>
      <c r="H33" s="87"/>
      <c r="I33" s="89"/>
      <c r="J33" s="34"/>
    </row>
    <row r="34" spans="2:10" x14ac:dyDescent="0.25">
      <c r="B34" s="34"/>
      <c r="C34" s="34"/>
      <c r="D34" s="34"/>
      <c r="E34" s="34"/>
      <c r="F34" s="34"/>
      <c r="G34" s="34"/>
      <c r="H34" s="34"/>
      <c r="I34" s="34"/>
      <c r="J34" s="34"/>
    </row>
    <row r="35" spans="2:10" x14ac:dyDescent="0.25">
      <c r="B35" s="36"/>
      <c r="C35" s="37" t="str">
        <f>'Template (Var)'!C35</f>
        <v>NEA FEPs mapped to this SR-Site FEP</v>
      </c>
      <c r="D35" s="36"/>
      <c r="E35" s="36"/>
      <c r="F35" s="36"/>
      <c r="G35" s="36"/>
      <c r="H35" s="36"/>
      <c r="I35" s="36"/>
      <c r="J35" s="36"/>
    </row>
    <row r="36" spans="2:10" x14ac:dyDescent="0.25">
      <c r="B36" s="37"/>
      <c r="C36" s="36"/>
      <c r="D36" s="36"/>
      <c r="E36" s="36"/>
      <c r="F36" s="36"/>
      <c r="G36" s="36"/>
      <c r="H36" s="36"/>
      <c r="I36" s="36"/>
      <c r="J36" s="36"/>
    </row>
    <row r="37" spans="2:10" x14ac:dyDescent="0.25">
      <c r="B37" s="36"/>
      <c r="C37" s="37" t="str">
        <f>'Template (Var)'!C37</f>
        <v>NEA Project FEP ID</v>
      </c>
      <c r="D37" s="37"/>
      <c r="E37" s="37" t="str">
        <f>'Template (Var)'!E37</f>
        <v>NEA Project FEP Name</v>
      </c>
      <c r="F37" s="36"/>
      <c r="G37" s="36"/>
      <c r="H37" s="36"/>
      <c r="I37" s="36"/>
      <c r="J37" s="36"/>
    </row>
    <row r="38" spans="2:10" x14ac:dyDescent="0.25">
      <c r="B38" s="36"/>
      <c r="C38" s="38" t="s">
        <v>448</v>
      </c>
      <c r="D38" s="39"/>
      <c r="E38" s="39" t="s">
        <v>449</v>
      </c>
      <c r="F38" s="40"/>
      <c r="G38" s="36"/>
      <c r="H38" s="36"/>
      <c r="I38" s="36"/>
      <c r="J38" s="36"/>
    </row>
    <row r="39" spans="2:10" x14ac:dyDescent="0.25">
      <c r="B39" s="36"/>
      <c r="C39" s="41" t="s">
        <v>450</v>
      </c>
      <c r="D39" s="42"/>
      <c r="E39" s="42" t="s">
        <v>451</v>
      </c>
      <c r="F39" s="43"/>
      <c r="G39" s="36"/>
      <c r="H39" s="36"/>
      <c r="I39" s="36"/>
      <c r="J39" s="36"/>
    </row>
    <row r="40" spans="2:10" x14ac:dyDescent="0.25">
      <c r="B40" s="36"/>
      <c r="C40" s="41" t="s">
        <v>462</v>
      </c>
      <c r="D40" s="42"/>
      <c r="E40" s="42" t="s">
        <v>463</v>
      </c>
      <c r="F40" s="43"/>
      <c r="G40" s="36"/>
      <c r="H40" s="36"/>
      <c r="I40" s="36"/>
      <c r="J40" s="36"/>
    </row>
    <row r="41" spans="2:10" x14ac:dyDescent="0.25">
      <c r="B41" s="36"/>
      <c r="C41" s="41" t="s">
        <v>526</v>
      </c>
      <c r="D41" s="42"/>
      <c r="E41" s="42" t="s">
        <v>527</v>
      </c>
      <c r="F41" s="43"/>
      <c r="G41" s="36"/>
      <c r="H41" s="36"/>
      <c r="I41" s="36"/>
      <c r="J41" s="36"/>
    </row>
    <row r="42" spans="2:10" x14ac:dyDescent="0.25">
      <c r="B42" s="36"/>
      <c r="C42" s="41" t="s">
        <v>466</v>
      </c>
      <c r="D42" s="42"/>
      <c r="E42" s="42" t="s">
        <v>467</v>
      </c>
      <c r="F42" s="43"/>
      <c r="G42" s="36"/>
      <c r="H42" s="36"/>
      <c r="I42" s="36"/>
      <c r="J42" s="36"/>
    </row>
    <row r="43" spans="2:10" x14ac:dyDescent="0.25">
      <c r="B43" s="36"/>
      <c r="C43" s="41" t="s">
        <v>519</v>
      </c>
      <c r="D43" s="42"/>
      <c r="E43" s="42" t="s">
        <v>520</v>
      </c>
      <c r="F43" s="43"/>
      <c r="G43" s="36"/>
      <c r="H43" s="36"/>
      <c r="I43" s="36"/>
      <c r="J43" s="36"/>
    </row>
    <row r="44" spans="2:10" x14ac:dyDescent="0.25">
      <c r="B44" s="36"/>
      <c r="C44" s="41" t="s">
        <v>528</v>
      </c>
      <c r="D44" s="42"/>
      <c r="E44" s="42" t="s">
        <v>523</v>
      </c>
      <c r="F44" s="43"/>
      <c r="G44" s="36"/>
      <c r="H44" s="36"/>
      <c r="I44" s="36"/>
      <c r="J44" s="36"/>
    </row>
    <row r="45" spans="2:10" x14ac:dyDescent="0.25">
      <c r="B45" s="36"/>
      <c r="C45" s="41" t="s">
        <v>529</v>
      </c>
      <c r="D45" s="42"/>
      <c r="E45" s="42" t="s">
        <v>530</v>
      </c>
      <c r="F45" s="43"/>
      <c r="G45" s="36"/>
      <c r="H45" s="36"/>
      <c r="I45" s="36"/>
      <c r="J45" s="36"/>
    </row>
    <row r="46" spans="2:10" x14ac:dyDescent="0.25">
      <c r="B46" s="36"/>
      <c r="C46" s="41" t="s">
        <v>521</v>
      </c>
      <c r="D46" s="42"/>
      <c r="E46" s="42" t="s">
        <v>520</v>
      </c>
      <c r="F46" s="43"/>
      <c r="G46" s="36"/>
      <c r="H46" s="36"/>
      <c r="I46" s="36"/>
      <c r="J46" s="36"/>
    </row>
    <row r="47" spans="2:10" x14ac:dyDescent="0.25">
      <c r="B47" s="36"/>
      <c r="C47" s="41" t="s">
        <v>531</v>
      </c>
      <c r="D47" s="42"/>
      <c r="E47" s="42" t="s">
        <v>523</v>
      </c>
      <c r="F47" s="43"/>
      <c r="G47" s="36"/>
      <c r="H47" s="36"/>
      <c r="I47" s="36"/>
      <c r="J47" s="36"/>
    </row>
    <row r="48" spans="2:10" x14ac:dyDescent="0.25">
      <c r="B48" s="36"/>
      <c r="C48" s="41" t="s">
        <v>532</v>
      </c>
      <c r="D48" s="42"/>
      <c r="E48" s="42" t="s">
        <v>530</v>
      </c>
      <c r="F48" s="43"/>
      <c r="G48" s="36"/>
      <c r="H48" s="36"/>
      <c r="I48" s="36"/>
      <c r="J48" s="36"/>
    </row>
    <row r="49" spans="2:10" x14ac:dyDescent="0.25">
      <c r="B49" s="36"/>
      <c r="C49" s="41" t="s">
        <v>533</v>
      </c>
      <c r="D49" s="42"/>
      <c r="E49" s="42" t="s">
        <v>523</v>
      </c>
      <c r="F49" s="43"/>
      <c r="G49" s="36"/>
      <c r="H49" s="36"/>
      <c r="I49" s="36"/>
      <c r="J49" s="36"/>
    </row>
    <row r="50" spans="2:10" x14ac:dyDescent="0.25">
      <c r="B50" s="36"/>
      <c r="C50" s="41" t="s">
        <v>478</v>
      </c>
      <c r="D50" s="42"/>
      <c r="E50" s="42" t="s">
        <v>479</v>
      </c>
      <c r="F50" s="43"/>
      <c r="G50" s="36"/>
      <c r="H50" s="36"/>
      <c r="I50" s="36"/>
      <c r="J50" s="36"/>
    </row>
    <row r="51" spans="2:10" x14ac:dyDescent="0.25">
      <c r="B51" s="36"/>
      <c r="C51" s="41" t="s">
        <v>413</v>
      </c>
      <c r="D51" s="42"/>
      <c r="E51" s="42" t="s">
        <v>414</v>
      </c>
      <c r="F51" s="43"/>
      <c r="G51" s="36"/>
      <c r="H51" s="36"/>
      <c r="I51" s="36"/>
      <c r="J51" s="36"/>
    </row>
    <row r="52" spans="2:10" x14ac:dyDescent="0.25">
      <c r="B52" s="36"/>
      <c r="C52" s="41" t="s">
        <v>522</v>
      </c>
      <c r="D52" s="42"/>
      <c r="E52" s="42" t="s">
        <v>523</v>
      </c>
      <c r="F52" s="43"/>
      <c r="G52" s="36"/>
      <c r="H52" s="36"/>
      <c r="I52" s="36"/>
      <c r="J52" s="36"/>
    </row>
    <row r="53" spans="2:10" x14ac:dyDescent="0.25">
      <c r="B53" s="36"/>
      <c r="C53" s="41" t="s">
        <v>490</v>
      </c>
      <c r="D53" s="42"/>
      <c r="E53" s="42" t="s">
        <v>467</v>
      </c>
      <c r="F53" s="43"/>
      <c r="G53" s="36"/>
      <c r="H53" s="36"/>
      <c r="I53" s="36"/>
      <c r="J53" s="36"/>
    </row>
    <row r="54" spans="2:10" x14ac:dyDescent="0.25">
      <c r="B54" s="36"/>
      <c r="C54" s="41" t="s">
        <v>491</v>
      </c>
      <c r="D54" s="42"/>
      <c r="E54" s="42" t="s">
        <v>492</v>
      </c>
      <c r="F54" s="43"/>
      <c r="G54" s="36"/>
      <c r="H54" s="36"/>
      <c r="I54" s="36"/>
      <c r="J54" s="36"/>
    </row>
    <row r="55" spans="2:10" x14ac:dyDescent="0.25">
      <c r="B55" s="36"/>
      <c r="C55" s="41" t="s">
        <v>493</v>
      </c>
      <c r="D55" s="42"/>
      <c r="E55" s="42" t="s">
        <v>494</v>
      </c>
      <c r="F55" s="43"/>
      <c r="G55" s="36"/>
      <c r="H55" s="36"/>
      <c r="I55" s="36"/>
      <c r="J55" s="36"/>
    </row>
    <row r="56" spans="2:10" x14ac:dyDescent="0.25">
      <c r="B56" s="36"/>
      <c r="C56" s="44" t="s">
        <v>534</v>
      </c>
      <c r="D56" s="45"/>
      <c r="E56" s="45" t="s">
        <v>535</v>
      </c>
      <c r="F56" s="46"/>
      <c r="G56" s="36"/>
      <c r="H56" s="36"/>
      <c r="I56" s="36"/>
      <c r="J56" s="36"/>
    </row>
    <row r="57" spans="2:10" x14ac:dyDescent="0.25">
      <c r="B57" s="36"/>
      <c r="C57" s="36"/>
      <c r="D57" s="36"/>
      <c r="E57" s="36"/>
      <c r="F57" s="36"/>
      <c r="G57" s="36"/>
      <c r="H57" s="36"/>
      <c r="I57" s="36"/>
      <c r="J57" s="36"/>
    </row>
  </sheetData>
  <mergeCells count="9">
    <mergeCell ref="C33:F33"/>
    <mergeCell ref="H33:I33"/>
    <mergeCell ref="C14:I14"/>
    <mergeCell ref="C22:I22"/>
    <mergeCell ref="C25:I25"/>
    <mergeCell ref="C29:F29"/>
    <mergeCell ref="H29:I29"/>
    <mergeCell ref="C31:F31"/>
    <mergeCell ref="H31:I31"/>
  </mergeCells>
  <dataValidations count="6">
    <dataValidation allowBlank="1" showInputMessage="1" showErrorMessage="1" promptTitle="Handling in SR-Site" prompt="Included in description of repository evolution." sqref="L16" xr:uid="{AA89ED78-C0C2-4B6B-B4DB-B332A0B12CF2}"/>
    <dataValidation allowBlank="1" showInputMessage="1" showErrorMessage="1" promptTitle="Description in SE-SFL" sqref="L11" xr:uid="{EFBACC81-C086-496B-8D1A-5AFF1C564DC9}"/>
    <dataValidation allowBlank="1" showInputMessage="1" showErrorMessage="1" promptTitle="Handling in SE-SFL" sqref="L20 L5" xr:uid="{8F364BFC-37EF-4479-96A0-CF1FEC5D86CA}"/>
    <dataValidation allowBlank="1" showInputMessage="1" showErrorMessage="1" promptTitle="Description in SR-PSU" prompt="Chemical composition of the fracture minerals as a function of time and space, i.e. a description of the various fracture-filling minerals that occur. Also the amount and composition of these fracture-filling minerals." sqref="L9" xr:uid="{FCD459A2-CB23-4C23-A0BD-4E2C335E6726}"/>
    <dataValidation allowBlank="1" showInputMessage="1" showErrorMessage="1" promptTitle="Description in SR-Site" prompt="Chemical composition of the fracture minerals as a function of time and space, i.e. a description of the various fracture-filling minerals that occur. Also the amount and composition of these fracture-filling minerals." sqref="L7" xr:uid="{4DADC8AE-A755-4EB7-B83E-BC9ACFD30CBA}"/>
    <dataValidation allowBlank="1" showInputMessage="1" showErrorMessage="1" promptTitle="Handling in SR-PSU" sqref="L18" xr:uid="{8CDDC5E1-A161-4312-936E-C966A81F6CA2}"/>
  </dataValidations>
  <pageMargins left="0.7" right="0.7" top="0.75" bottom="0.75" header="0.3" footer="0.3"/>
  <drawing r:id="rId1"/>
  <legacyDrawing r:id="rId2"/>
  <mc:AlternateContent>
    <mc:Choice Requires="x14">
      <controls>
        <mc:AlternateContent>
          <mc:Choice Requires="x14">
            <control shapeId="33793" r:id="rId3" name="Check Box 1">
              <controlPr defaultSize="0" autoFill="0" autoLine="0" autoPict="0">
                <anchor moveWithCells="1">
                  <from>
                    <xdr:col>3</xdr:col>
                    <xdr:colOff>28575</xdr:colOff>
                    <xdr:row>17</xdr:row>
                    <xdr:rowOff>0</xdr:rowOff>
                  </from>
                  <to>
                    <xdr:col>4</xdr:col>
                    <xdr:colOff>409575</xdr:colOff>
                    <xdr:row>18</xdr:row>
                    <xdr:rowOff>28575</xdr:rowOff>
                  </to>
                </anchor>
              </controlPr>
            </control>
          </mc:Choice>
        </mc:AlternateContent>
        <mc:AlternateContent>
          <mc:Choice Requires="x14">
            <control shapeId="33794" r:id="rId4" name="Check Box 2">
              <controlPr defaultSize="0" autoFill="0" autoLine="0" autoPict="0">
                <anchor moveWithCells="1">
                  <from>
                    <xdr:col>3</xdr:col>
                    <xdr:colOff>28575</xdr:colOff>
                    <xdr:row>18</xdr:row>
                    <xdr:rowOff>0</xdr:rowOff>
                  </from>
                  <to>
                    <xdr:col>4</xdr:col>
                    <xdr:colOff>323850</xdr:colOff>
                    <xdr:row>19</xdr:row>
                    <xdr:rowOff>19050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E4F91-4D7F-4394-9892-B53DF01222F8}">
  <dimension ref="A1:N89"/>
  <sheetViews>
    <sheetView workbookViewId="0">
      <selection sqref="A1:XFD1048576"/>
    </sheetView>
  </sheetViews>
  <sheetFormatPr defaultRowHeight="15" x14ac:dyDescent="0.25"/>
  <cols>
    <col min="2" max="2" customWidth="true" width="4.0"/>
    <col min="3" max="3" customWidth="true" width="21.42578125"/>
    <col min="4" max="4" customWidth="true" width="6.5703125"/>
    <col min="5" max="5" bestFit="true" customWidth="true" width="32.42578125"/>
    <col min="7" max="7" customWidth="true" width="3.7109375"/>
    <col min="8" max="8" customWidth="true" width="5.85546875"/>
    <col min="10" max="10" customWidth="true" width="3.28515625"/>
    <col min="12" max="12" customWidth="true" width="21.0"/>
  </cols>
  <sheetData>
    <row r="1" spans="1:14" x14ac:dyDescent="0.25">
      <c r="B1" s="27"/>
      <c r="C1" s="27"/>
      <c r="D1" s="27"/>
      <c r="E1" s="27"/>
      <c r="F1" s="27"/>
      <c r="G1" s="27"/>
      <c r="H1" s="27"/>
      <c r="I1" s="27"/>
      <c r="J1" s="27"/>
      <c r="L1" s="28" t="s">
        <v>101</v>
      </c>
      <c r="M1" s="29"/>
      <c r="N1" s="29"/>
    </row>
    <row r="2" spans="1:14" x14ac:dyDescent="0.25">
      <c r="B2" s="27"/>
      <c r="C2" s="30" t="str">
        <f>'Template (Var)'!C2</f>
        <v>FEP ID</v>
      </c>
      <c r="D2" s="27"/>
      <c r="E2" s="30" t="str">
        <f>'Template (Var)'!E2</f>
        <v>FEP Name</v>
      </c>
      <c r="F2" s="27"/>
      <c r="G2" s="30" t="str">
        <f>'Template (Var)'!G2</f>
        <v>FEP</v>
      </c>
      <c r="H2" s="27"/>
      <c r="I2" s="30" t="str">
        <f>'Template (Var)'!I2</f>
        <v>Expert(s)</v>
      </c>
      <c r="J2" s="27"/>
    </row>
    <row r="3" spans="1:14" x14ac:dyDescent="0.25">
      <c r="B3" s="27"/>
      <c r="C3" s="31" t="str">
        <f>'PSAR SFK FEP list'!B44</f>
        <v>VarGe10</v>
      </c>
      <c r="D3" s="27"/>
      <c r="E3" s="31" t="str">
        <f>'PSAR SFK FEP list'!C44</f>
        <v>Groundwater composition</v>
      </c>
      <c r="F3" s="27"/>
      <c r="G3" s="32" t="s">
        <v>124</v>
      </c>
      <c r="H3" s="27"/>
      <c r="I3" s="32" t="s">
        <v>268</v>
      </c>
      <c r="J3" s="27"/>
    </row>
    <row r="4" spans="1:14" x14ac:dyDescent="0.25">
      <c r="B4" s="27"/>
      <c r="C4" s="27"/>
      <c r="D4" s="27"/>
      <c r="E4" s="27"/>
      <c r="F4" s="27"/>
      <c r="G4" s="27"/>
      <c r="H4" s="27"/>
      <c r="I4" s="32"/>
      <c r="J4" s="27"/>
    </row>
    <row r="5" spans="1:14" x14ac:dyDescent="0.25">
      <c r="B5" s="27"/>
      <c r="C5" s="30" t="str">
        <f>'Template (Var)'!C5</f>
        <v>Main Category</v>
      </c>
      <c r="D5" s="27"/>
      <c r="E5" s="30" t="str">
        <f>'Template (Var)'!E5</f>
        <v>System Component</v>
      </c>
      <c r="F5" s="27"/>
      <c r="G5" s="27"/>
      <c r="H5" s="27"/>
      <c r="I5" s="32"/>
      <c r="J5" s="27"/>
      <c r="L5" s="10" t="s">
        <v>1843</v>
      </c>
      <c r="M5" t="s">
        <v>1849</v>
      </c>
    </row>
    <row r="6" spans="1:14" x14ac:dyDescent="0.25">
      <c r="B6" s="27"/>
      <c r="C6" s="33" t="str">
        <f>'PSAR SFK FEP list'!F44</f>
        <v>System variable</v>
      </c>
      <c r="D6" s="27"/>
      <c r="E6" s="33" t="str">
        <f>'PSAR SFK FEP list'!G44</f>
        <v>Geosphere</v>
      </c>
      <c r="F6" s="27"/>
      <c r="G6" s="27"/>
      <c r="H6" s="27"/>
      <c r="I6" s="27"/>
      <c r="J6" s="27"/>
    </row>
    <row r="7" spans="1:14" x14ac:dyDescent="0.25">
      <c r="B7" s="27"/>
      <c r="C7" s="27"/>
      <c r="D7" s="27"/>
      <c r="E7" s="27"/>
      <c r="F7" s="27"/>
      <c r="G7" s="27"/>
      <c r="H7" s="27"/>
      <c r="I7" s="27"/>
      <c r="J7" s="27"/>
      <c r="L7" s="10" t="s">
        <v>236</v>
      </c>
      <c r="M7" t="s">
        <v>536</v>
      </c>
    </row>
    <row r="8" spans="1:14" x14ac:dyDescent="0.25">
      <c r="B8" s="27"/>
      <c r="C8" s="30" t="str">
        <f>'Template (Var)'!C8</f>
        <v>Sub Category 1</v>
      </c>
      <c r="D8" s="27"/>
      <c r="E8" s="30" t="str">
        <f>'Template (Var)'!E8</f>
        <v>Sub Category 2</v>
      </c>
      <c r="F8" s="27"/>
      <c r="G8" s="27"/>
      <c r="H8" s="27"/>
      <c r="I8" s="27"/>
      <c r="J8" s="27"/>
    </row>
    <row r="9" spans="1:14" x14ac:dyDescent="0.25">
      <c r="B9" s="27"/>
      <c r="C9" s="33">
        <f>'PSAR SFK FEP list'!H44</f>
        <v>0</v>
      </c>
      <c r="D9" s="27"/>
      <c r="E9" s="33">
        <f>'PSAR SFK FEP list'!I44</f>
        <v>0</v>
      </c>
      <c r="F9" s="27"/>
      <c r="G9" s="27"/>
      <c r="H9" s="27"/>
      <c r="I9" s="27"/>
      <c r="J9" s="27"/>
      <c r="L9" s="10" t="s">
        <v>237</v>
      </c>
      <c r="M9" t="s">
        <v>537</v>
      </c>
    </row>
    <row r="10" spans="1:14" x14ac:dyDescent="0.25">
      <c r="B10" s="27"/>
      <c r="C10" s="27"/>
      <c r="D10" s="27"/>
      <c r="E10" s="27"/>
      <c r="F10" s="27"/>
      <c r="G10" s="27"/>
      <c r="H10" s="27"/>
      <c r="I10" s="27"/>
      <c r="J10" s="27"/>
      <c r="L10" s="10"/>
    </row>
    <row r="11" spans="1:14" x14ac:dyDescent="0.25">
      <c r="B11" s="34"/>
      <c r="C11" s="34"/>
      <c r="D11" s="34"/>
      <c r="E11" s="34"/>
      <c r="F11" s="34"/>
      <c r="G11" s="34"/>
      <c r="H11" s="34"/>
      <c r="I11" s="34"/>
      <c r="J11" s="34"/>
      <c r="L11" s="10" t="s">
        <v>238</v>
      </c>
      <c r="M11" s="51" t="s">
        <v>242</v>
      </c>
    </row>
    <row r="12" spans="1:14" x14ac:dyDescent="0.25">
      <c r="B12" s="27"/>
      <c r="C12" s="48" t="str">
        <f>'Template (Var)'!C12</f>
        <v>Description</v>
      </c>
      <c r="D12" s="27"/>
      <c r="E12" s="27"/>
      <c r="F12" s="27"/>
      <c r="G12" s="27"/>
      <c r="H12" s="27"/>
      <c r="I12" s="27"/>
      <c r="J12" s="27"/>
      <c r="L12" s="10"/>
    </row>
    <row r="13" spans="1:14" x14ac:dyDescent="0.25">
      <c r="A13" s="9" t="s">
        <v>102</v>
      </c>
      <c r="B13" s="34"/>
      <c r="C13" s="35"/>
      <c r="D13" s="34"/>
      <c r="E13" s="34"/>
      <c r="F13" s="34"/>
      <c r="G13" s="34"/>
      <c r="H13" s="34"/>
      <c r="I13" s="34"/>
      <c r="J13" s="34"/>
    </row>
    <row r="14" spans="1:14" ht="30" customHeight="1" x14ac:dyDescent="0.25">
      <c r="A14" s="9">
        <f>LEN(TRIM(C14))-LEN(SUBSTITUTE(C14," ",""))+1</f>
        <v>1</v>
      </c>
      <c r="B14" s="34"/>
      <c r="C14" s="90" t="s">
        <v>120</v>
      </c>
      <c r="D14" s="91"/>
      <c r="E14" s="91"/>
      <c r="F14" s="91"/>
      <c r="G14" s="91"/>
      <c r="H14" s="91"/>
      <c r="I14" s="92"/>
      <c r="J14" s="34"/>
    </row>
    <row r="15" spans="1:14" x14ac:dyDescent="0.25">
      <c r="B15" s="34"/>
      <c r="C15" s="34"/>
      <c r="D15" s="34"/>
      <c r="E15" s="34"/>
      <c r="F15" s="34"/>
      <c r="G15" s="34"/>
      <c r="H15" s="34"/>
      <c r="I15" s="34"/>
      <c r="J15" s="34"/>
    </row>
    <row r="16" spans="1:14" x14ac:dyDescent="0.25">
      <c r="B16" s="27"/>
      <c r="C16" s="48" t="str">
        <f>'Template (Var)'!C16</f>
        <v>Handling in the assessment</v>
      </c>
      <c r="D16" s="27"/>
      <c r="E16" s="27"/>
      <c r="F16" s="27"/>
      <c r="G16" s="27"/>
      <c r="H16" s="27"/>
      <c r="I16" s="27"/>
      <c r="J16" s="27"/>
      <c r="L16" s="10" t="s">
        <v>239</v>
      </c>
      <c r="M16" t="s">
        <v>128</v>
      </c>
    </row>
    <row r="17" spans="2:12" x14ac:dyDescent="0.25">
      <c r="B17" s="34"/>
      <c r="C17" s="35"/>
      <c r="D17" s="34"/>
      <c r="E17" s="34"/>
      <c r="F17" s="34"/>
      <c r="G17" s="34"/>
      <c r="H17" s="34"/>
      <c r="I17" s="34"/>
      <c r="J17" s="34"/>
    </row>
    <row r="18" spans="2:12" x14ac:dyDescent="0.25">
      <c r="B18" s="34"/>
      <c r="C18" s="35" t="str">
        <f>'Template (Var)'!C18</f>
        <v>Considered</v>
      </c>
      <c r="D18" s="49"/>
      <c r="E18" s="50" t="b">
        <v>1</v>
      </c>
      <c r="F18" s="34"/>
      <c r="G18" s="34"/>
      <c r="H18" s="34"/>
      <c r="I18" s="34"/>
      <c r="J18" s="34"/>
      <c r="L18" s="10" t="s">
        <v>240</v>
      </c>
    </row>
    <row r="19" spans="2:12" x14ac:dyDescent="0.25">
      <c r="B19" s="34"/>
      <c r="C19" s="35" t="str">
        <f>'Template (Var)'!C19</f>
        <v>Neglected</v>
      </c>
      <c r="D19" s="49"/>
      <c r="E19" s="50" t="b">
        <v>0</v>
      </c>
      <c r="F19" s="34"/>
      <c r="G19" s="34"/>
      <c r="H19" s="34"/>
      <c r="I19" s="34"/>
      <c r="J19" s="34"/>
    </row>
    <row r="20" spans="2:12" x14ac:dyDescent="0.25">
      <c r="B20" s="34"/>
      <c r="C20" s="35"/>
      <c r="D20" s="34"/>
      <c r="E20" s="34"/>
      <c r="F20" s="34"/>
      <c r="G20" s="34"/>
      <c r="H20" s="34"/>
      <c r="I20" s="34"/>
      <c r="J20" s="34"/>
      <c r="L20" s="10" t="s">
        <v>241</v>
      </c>
    </row>
    <row r="21" spans="2:12" x14ac:dyDescent="0.25">
      <c r="B21" s="34"/>
      <c r="C21" s="35" t="str">
        <f>'Template (Var)'!C21</f>
        <v>General</v>
      </c>
      <c r="D21" s="34"/>
      <c r="E21" s="34"/>
      <c r="F21" s="34"/>
      <c r="G21" s="34"/>
      <c r="H21" s="34"/>
      <c r="I21" s="34"/>
      <c r="J21" s="34"/>
    </row>
    <row r="22" spans="2:12" ht="30" customHeight="1" x14ac:dyDescent="0.25">
      <c r="B22" s="34"/>
      <c r="C22" s="90" t="s">
        <v>120</v>
      </c>
      <c r="D22" s="91"/>
      <c r="E22" s="91"/>
      <c r="F22" s="91"/>
      <c r="G22" s="91"/>
      <c r="H22" s="91"/>
      <c r="I22" s="92"/>
      <c r="J22" s="34"/>
    </row>
    <row r="23" spans="2:12" x14ac:dyDescent="0.25">
      <c r="B23" s="34"/>
      <c r="C23" s="34"/>
      <c r="D23" s="34"/>
      <c r="E23" s="34"/>
      <c r="F23" s="34"/>
      <c r="G23" s="34"/>
      <c r="H23" s="34"/>
      <c r="I23" s="34"/>
      <c r="J23" s="34"/>
    </row>
    <row r="24" spans="2:12" x14ac:dyDescent="0.25">
      <c r="B24" s="34"/>
      <c r="C24" s="35" t="str">
        <f>'Template (Var)'!C24</f>
        <v>Reasoning - if neglected</v>
      </c>
      <c r="D24" s="34"/>
      <c r="E24" s="34"/>
      <c r="F24" s="34"/>
      <c r="G24" s="34"/>
      <c r="H24" s="34"/>
      <c r="I24" s="34"/>
      <c r="J24" s="34"/>
    </row>
    <row r="25" spans="2:12" ht="15" customHeight="1" x14ac:dyDescent="0.25">
      <c r="B25" s="34"/>
      <c r="C25" s="90"/>
      <c r="D25" s="91"/>
      <c r="E25" s="91"/>
      <c r="F25" s="91"/>
      <c r="G25" s="91"/>
      <c r="H25" s="91"/>
      <c r="I25" s="92"/>
      <c r="J25" s="34"/>
    </row>
    <row r="26" spans="2:12" x14ac:dyDescent="0.25">
      <c r="B26" s="34"/>
      <c r="C26" s="34"/>
      <c r="D26" s="34"/>
      <c r="E26" s="34"/>
      <c r="F26" s="34"/>
      <c r="G26" s="34"/>
      <c r="H26" s="34"/>
      <c r="I26" s="34"/>
      <c r="J26" s="34"/>
    </row>
    <row r="27" spans="2:12" x14ac:dyDescent="0.25">
      <c r="B27" s="27"/>
      <c r="C27" s="48" t="str">
        <f>'Template (Var)'!C27</f>
        <v>References</v>
      </c>
      <c r="D27" s="27"/>
      <c r="E27" s="27"/>
      <c r="F27" s="27"/>
      <c r="G27" s="27"/>
      <c r="H27" s="48"/>
      <c r="I27" s="27"/>
      <c r="J27" s="27"/>
    </row>
    <row r="28" spans="2:12" x14ac:dyDescent="0.25">
      <c r="B28" s="34"/>
      <c r="C28" s="34" t="str">
        <f>'Template (Var)'!C28</f>
        <v>Main report</v>
      </c>
      <c r="D28" s="34"/>
      <c r="E28" s="34"/>
      <c r="F28" s="34"/>
      <c r="G28" s="34"/>
      <c r="H28" s="34" t="str">
        <f>'Template (Var)'!H28</f>
        <v>Section number</v>
      </c>
      <c r="I28" s="34"/>
      <c r="J28" s="34"/>
    </row>
    <row r="29" spans="2:12" x14ac:dyDescent="0.25">
      <c r="B29" s="34"/>
      <c r="C29" s="93"/>
      <c r="D29" s="95"/>
      <c r="E29" s="95"/>
      <c r="F29" s="94"/>
      <c r="G29" s="34"/>
      <c r="H29" s="93"/>
      <c r="I29" s="94"/>
      <c r="J29" s="34"/>
    </row>
    <row r="30" spans="2:12" x14ac:dyDescent="0.25">
      <c r="B30" s="34"/>
      <c r="C30" s="34" t="str">
        <f>'Template (Var)'!C30</f>
        <v>Main references</v>
      </c>
      <c r="D30" s="34"/>
      <c r="E30" s="34"/>
      <c r="F30" s="34"/>
      <c r="G30" s="34"/>
      <c r="H30" s="34"/>
      <c r="I30" s="34"/>
      <c r="J30" s="34"/>
    </row>
    <row r="31" spans="2:12" x14ac:dyDescent="0.25">
      <c r="B31" s="34"/>
      <c r="C31" s="93"/>
      <c r="D31" s="95"/>
      <c r="E31" s="95"/>
      <c r="F31" s="94"/>
      <c r="G31" s="34"/>
      <c r="H31" s="93"/>
      <c r="I31" s="94"/>
      <c r="J31" s="34"/>
    </row>
    <row r="32" spans="2:12" x14ac:dyDescent="0.25">
      <c r="B32" s="34"/>
      <c r="C32" s="34" t="str">
        <f>'Template (Var)'!C32</f>
        <v>Supporting report</v>
      </c>
      <c r="D32" s="34"/>
      <c r="E32" s="34"/>
      <c r="F32" s="34"/>
      <c r="G32" s="34"/>
      <c r="H32" s="34"/>
      <c r="I32" s="34"/>
      <c r="J32" s="34"/>
    </row>
    <row r="33" spans="2:10" x14ac:dyDescent="0.25">
      <c r="B33" s="34"/>
      <c r="C33" s="87"/>
      <c r="D33" s="88"/>
      <c r="E33" s="88"/>
      <c r="F33" s="89"/>
      <c r="G33" s="34"/>
      <c r="H33" s="87"/>
      <c r="I33" s="89"/>
      <c r="J33" s="34"/>
    </row>
    <row r="34" spans="2:10" x14ac:dyDescent="0.25">
      <c r="B34" s="34"/>
      <c r="C34" s="34"/>
      <c r="D34" s="34"/>
      <c r="E34" s="34"/>
      <c r="F34" s="34"/>
      <c r="G34" s="34"/>
      <c r="H34" s="34"/>
      <c r="I34" s="34"/>
      <c r="J34" s="34"/>
    </row>
    <row r="35" spans="2:10" x14ac:dyDescent="0.25">
      <c r="B35" s="36"/>
      <c r="C35" s="37" t="str">
        <f>'Template (Var)'!C35</f>
        <v>NEA FEPs mapped to this SR-Site FEP</v>
      </c>
      <c r="D35" s="36"/>
      <c r="E35" s="36"/>
      <c r="F35" s="36"/>
      <c r="G35" s="36"/>
      <c r="H35" s="36"/>
      <c r="I35" s="36"/>
      <c r="J35" s="36"/>
    </row>
    <row r="36" spans="2:10" x14ac:dyDescent="0.25">
      <c r="B36" s="37"/>
      <c r="C36" s="36"/>
      <c r="D36" s="36"/>
      <c r="E36" s="36"/>
      <c r="F36" s="36"/>
      <c r="G36" s="36"/>
      <c r="H36" s="36"/>
      <c r="I36" s="36"/>
      <c r="J36" s="36"/>
    </row>
    <row r="37" spans="2:10" x14ac:dyDescent="0.25">
      <c r="B37" s="36"/>
      <c r="C37" s="37" t="str">
        <f>'Template (Var)'!C37</f>
        <v>NEA Project FEP ID</v>
      </c>
      <c r="D37" s="37"/>
      <c r="E37" s="37" t="str">
        <f>'Template (Var)'!E37</f>
        <v>NEA Project FEP Name</v>
      </c>
      <c r="F37" s="36"/>
      <c r="G37" s="36"/>
      <c r="H37" s="36"/>
      <c r="I37" s="36"/>
      <c r="J37" s="36"/>
    </row>
    <row r="38" spans="2:10" x14ac:dyDescent="0.25">
      <c r="B38" s="36"/>
      <c r="C38" s="38" t="s">
        <v>538</v>
      </c>
      <c r="D38" s="39"/>
      <c r="E38" s="39" t="s">
        <v>539</v>
      </c>
      <c r="F38" s="40"/>
      <c r="G38" s="36"/>
      <c r="H38" s="36"/>
      <c r="I38" s="36"/>
      <c r="J38" s="36"/>
    </row>
    <row r="39" spans="2:10" x14ac:dyDescent="0.25">
      <c r="B39" s="36"/>
      <c r="C39" s="41" t="s">
        <v>540</v>
      </c>
      <c r="D39" s="42"/>
      <c r="E39" s="42" t="s">
        <v>541</v>
      </c>
      <c r="F39" s="43"/>
      <c r="G39" s="36"/>
      <c r="H39" s="36"/>
      <c r="I39" s="36"/>
      <c r="J39" s="36"/>
    </row>
    <row r="40" spans="2:10" x14ac:dyDescent="0.25">
      <c r="B40" s="36"/>
      <c r="C40" s="41" t="s">
        <v>456</v>
      </c>
      <c r="D40" s="42"/>
      <c r="E40" s="42" t="s">
        <v>457</v>
      </c>
      <c r="F40" s="43"/>
      <c r="G40" s="36"/>
      <c r="H40" s="36"/>
      <c r="I40" s="36"/>
      <c r="J40" s="36"/>
    </row>
    <row r="41" spans="2:10" x14ac:dyDescent="0.25">
      <c r="B41" s="36"/>
      <c r="C41" s="41" t="s">
        <v>542</v>
      </c>
      <c r="D41" s="42"/>
      <c r="E41" s="42" t="s">
        <v>543</v>
      </c>
      <c r="F41" s="43"/>
      <c r="G41" s="36"/>
      <c r="H41" s="36"/>
      <c r="I41" s="36"/>
      <c r="J41" s="36"/>
    </row>
    <row r="42" spans="2:10" x14ac:dyDescent="0.25">
      <c r="B42" s="36"/>
      <c r="C42" s="41" t="s">
        <v>513</v>
      </c>
      <c r="D42" s="42"/>
      <c r="E42" s="42" t="s">
        <v>514</v>
      </c>
      <c r="F42" s="43"/>
      <c r="G42" s="36"/>
      <c r="H42" s="36"/>
      <c r="I42" s="36"/>
      <c r="J42" s="36"/>
    </row>
    <row r="43" spans="2:10" x14ac:dyDescent="0.25">
      <c r="B43" s="36"/>
      <c r="C43" s="41" t="s">
        <v>544</v>
      </c>
      <c r="D43" s="42"/>
      <c r="E43" s="42" t="s">
        <v>545</v>
      </c>
      <c r="F43" s="43"/>
      <c r="G43" s="36"/>
      <c r="H43" s="36"/>
      <c r="I43" s="36"/>
      <c r="J43" s="36"/>
    </row>
    <row r="44" spans="2:10" x14ac:dyDescent="0.25">
      <c r="B44" s="36"/>
      <c r="C44" s="41" t="s">
        <v>546</v>
      </c>
      <c r="D44" s="42"/>
      <c r="E44" s="42" t="s">
        <v>547</v>
      </c>
      <c r="F44" s="43"/>
      <c r="G44" s="36"/>
      <c r="H44" s="36"/>
      <c r="I44" s="36"/>
      <c r="J44" s="36"/>
    </row>
    <row r="45" spans="2:10" x14ac:dyDescent="0.25">
      <c r="B45" s="36"/>
      <c r="C45" s="41" t="s">
        <v>548</v>
      </c>
      <c r="D45" s="42"/>
      <c r="E45" s="42" t="s">
        <v>549</v>
      </c>
      <c r="F45" s="43"/>
      <c r="G45" s="36"/>
      <c r="H45" s="36"/>
      <c r="I45" s="36"/>
      <c r="J45" s="36"/>
    </row>
    <row r="46" spans="2:10" x14ac:dyDescent="0.25">
      <c r="B46" s="36"/>
      <c r="C46" s="41" t="s">
        <v>248</v>
      </c>
      <c r="D46" s="42"/>
      <c r="E46" s="42" t="s">
        <v>249</v>
      </c>
      <c r="F46" s="43"/>
      <c r="G46" s="36"/>
      <c r="H46" s="36"/>
      <c r="I46" s="36"/>
      <c r="J46" s="36"/>
    </row>
    <row r="47" spans="2:10" x14ac:dyDescent="0.25">
      <c r="B47" s="36"/>
      <c r="C47" s="41" t="s">
        <v>550</v>
      </c>
      <c r="D47" s="42"/>
      <c r="E47" s="42" t="s">
        <v>551</v>
      </c>
      <c r="F47" s="43"/>
      <c r="G47" s="36"/>
      <c r="H47" s="36"/>
      <c r="I47" s="36"/>
      <c r="J47" s="36"/>
    </row>
    <row r="48" spans="2:10" x14ac:dyDescent="0.25">
      <c r="B48" s="36"/>
      <c r="C48" s="41" t="s">
        <v>552</v>
      </c>
      <c r="D48" s="42"/>
      <c r="E48" s="42" t="s">
        <v>553</v>
      </c>
      <c r="F48" s="43"/>
      <c r="G48" s="36"/>
      <c r="H48" s="36"/>
      <c r="I48" s="36"/>
      <c r="J48" s="36"/>
    </row>
    <row r="49" spans="2:10" x14ac:dyDescent="0.25">
      <c r="B49" s="36"/>
      <c r="C49" s="41" t="s">
        <v>554</v>
      </c>
      <c r="D49" s="42"/>
      <c r="E49" s="42" t="s">
        <v>555</v>
      </c>
      <c r="F49" s="43"/>
      <c r="G49" s="36"/>
      <c r="H49" s="36"/>
      <c r="I49" s="36"/>
      <c r="J49" s="36"/>
    </row>
    <row r="50" spans="2:10" x14ac:dyDescent="0.25">
      <c r="B50" s="36"/>
      <c r="C50" s="41" t="s">
        <v>526</v>
      </c>
      <c r="D50" s="42"/>
      <c r="E50" s="42" t="s">
        <v>527</v>
      </c>
      <c r="F50" s="43"/>
      <c r="G50" s="36"/>
      <c r="H50" s="36"/>
      <c r="I50" s="36"/>
      <c r="J50" s="36"/>
    </row>
    <row r="51" spans="2:10" x14ac:dyDescent="0.25">
      <c r="B51" s="36"/>
      <c r="C51" s="41" t="s">
        <v>556</v>
      </c>
      <c r="D51" s="42"/>
      <c r="E51" s="42" t="s">
        <v>557</v>
      </c>
      <c r="F51" s="43"/>
      <c r="G51" s="36"/>
      <c r="H51" s="36"/>
      <c r="I51" s="36"/>
      <c r="J51" s="36"/>
    </row>
    <row r="52" spans="2:10" x14ac:dyDescent="0.25">
      <c r="B52" s="36"/>
      <c r="C52" s="41" t="s">
        <v>558</v>
      </c>
      <c r="D52" s="42"/>
      <c r="E52" s="42" t="s">
        <v>559</v>
      </c>
      <c r="F52" s="43"/>
      <c r="G52" s="36"/>
      <c r="H52" s="36"/>
      <c r="I52" s="36"/>
      <c r="J52" s="36"/>
    </row>
    <row r="53" spans="2:10" x14ac:dyDescent="0.25">
      <c r="B53" s="36"/>
      <c r="C53" s="41" t="s">
        <v>256</v>
      </c>
      <c r="D53" s="42"/>
      <c r="E53" s="42" t="s">
        <v>257</v>
      </c>
      <c r="F53" s="43"/>
      <c r="G53" s="36"/>
      <c r="H53" s="36"/>
      <c r="I53" s="36"/>
      <c r="J53" s="36"/>
    </row>
    <row r="54" spans="2:10" x14ac:dyDescent="0.25">
      <c r="B54" s="36"/>
      <c r="C54" s="41" t="s">
        <v>560</v>
      </c>
      <c r="D54" s="42"/>
      <c r="E54" s="42" t="s">
        <v>561</v>
      </c>
      <c r="F54" s="43"/>
      <c r="G54" s="36"/>
      <c r="H54" s="36"/>
      <c r="I54" s="36"/>
      <c r="J54" s="36"/>
    </row>
    <row r="55" spans="2:10" x14ac:dyDescent="0.25">
      <c r="B55" s="36"/>
      <c r="C55" s="41" t="s">
        <v>250</v>
      </c>
      <c r="D55" s="42"/>
      <c r="E55" s="42" t="s">
        <v>251</v>
      </c>
      <c r="F55" s="43"/>
      <c r="G55" s="36"/>
      <c r="H55" s="36"/>
      <c r="I55" s="36"/>
      <c r="J55" s="36"/>
    </row>
    <row r="56" spans="2:10" x14ac:dyDescent="0.25">
      <c r="B56" s="36"/>
      <c r="C56" s="41" t="s">
        <v>464</v>
      </c>
      <c r="D56" s="42"/>
      <c r="E56" s="42" t="s">
        <v>465</v>
      </c>
      <c r="F56" s="43"/>
      <c r="G56" s="36"/>
      <c r="H56" s="36"/>
      <c r="I56" s="36"/>
      <c r="J56" s="36"/>
    </row>
    <row r="57" spans="2:10" x14ac:dyDescent="0.25">
      <c r="B57" s="36"/>
      <c r="C57" s="41" t="s">
        <v>562</v>
      </c>
      <c r="D57" s="42"/>
      <c r="E57" s="42" t="s">
        <v>563</v>
      </c>
      <c r="F57" s="43"/>
      <c r="G57" s="36"/>
      <c r="H57" s="36"/>
      <c r="I57" s="36"/>
      <c r="J57" s="36"/>
    </row>
    <row r="58" spans="2:10" x14ac:dyDescent="0.25">
      <c r="B58" s="36"/>
      <c r="C58" s="41" t="s">
        <v>564</v>
      </c>
      <c r="D58" s="42"/>
      <c r="E58" s="42" t="s">
        <v>565</v>
      </c>
      <c r="F58" s="43"/>
      <c r="G58" s="36"/>
      <c r="H58" s="36"/>
      <c r="I58" s="36"/>
      <c r="J58" s="36"/>
    </row>
    <row r="59" spans="2:10" x14ac:dyDescent="0.25">
      <c r="B59" s="36"/>
      <c r="C59" s="41" t="s">
        <v>566</v>
      </c>
      <c r="D59" s="42"/>
      <c r="E59" s="42" t="s">
        <v>567</v>
      </c>
      <c r="F59" s="43"/>
      <c r="G59" s="36"/>
      <c r="H59" s="36"/>
      <c r="I59" s="36"/>
      <c r="J59" s="36"/>
    </row>
    <row r="60" spans="2:10" x14ac:dyDescent="0.25">
      <c r="B60" s="36"/>
      <c r="C60" s="41" t="s">
        <v>568</v>
      </c>
      <c r="D60" s="42"/>
      <c r="E60" s="42" t="s">
        <v>523</v>
      </c>
      <c r="F60" s="43"/>
      <c r="G60" s="36"/>
      <c r="H60" s="36"/>
      <c r="I60" s="36"/>
      <c r="J60" s="36"/>
    </row>
    <row r="61" spans="2:10" x14ac:dyDescent="0.25">
      <c r="B61" s="36"/>
      <c r="C61" s="41" t="s">
        <v>519</v>
      </c>
      <c r="D61" s="42"/>
      <c r="E61" s="42" t="s">
        <v>520</v>
      </c>
      <c r="F61" s="43"/>
      <c r="G61" s="36"/>
      <c r="H61" s="36"/>
      <c r="I61" s="36"/>
      <c r="J61" s="36"/>
    </row>
    <row r="62" spans="2:10" x14ac:dyDescent="0.25">
      <c r="B62" s="36"/>
      <c r="C62" s="41" t="s">
        <v>528</v>
      </c>
      <c r="D62" s="42"/>
      <c r="E62" s="42" t="s">
        <v>523</v>
      </c>
      <c r="F62" s="43"/>
      <c r="G62" s="36"/>
      <c r="H62" s="36"/>
      <c r="I62" s="36"/>
      <c r="J62" s="36"/>
    </row>
    <row r="63" spans="2:10" x14ac:dyDescent="0.25">
      <c r="B63" s="36"/>
      <c r="C63" s="41" t="s">
        <v>569</v>
      </c>
      <c r="D63" s="42"/>
      <c r="E63" s="42" t="s">
        <v>570</v>
      </c>
      <c r="F63" s="43"/>
      <c r="G63" s="36"/>
      <c r="H63" s="36"/>
      <c r="I63" s="36"/>
      <c r="J63" s="36"/>
    </row>
    <row r="64" spans="2:10" x14ac:dyDescent="0.25">
      <c r="B64" s="36"/>
      <c r="C64" s="41" t="s">
        <v>529</v>
      </c>
      <c r="D64" s="42"/>
      <c r="E64" s="42" t="s">
        <v>530</v>
      </c>
      <c r="F64" s="43"/>
      <c r="G64" s="36"/>
      <c r="H64" s="36"/>
      <c r="I64" s="36"/>
      <c r="J64" s="36"/>
    </row>
    <row r="65" spans="2:10" x14ac:dyDescent="0.25">
      <c r="B65" s="36"/>
      <c r="C65" s="41" t="s">
        <v>571</v>
      </c>
      <c r="D65" s="42"/>
      <c r="E65" s="42" t="s">
        <v>572</v>
      </c>
      <c r="F65" s="43"/>
      <c r="G65" s="36"/>
      <c r="H65" s="36"/>
      <c r="I65" s="36"/>
      <c r="J65" s="36"/>
    </row>
    <row r="66" spans="2:10" x14ac:dyDescent="0.25">
      <c r="B66" s="36"/>
      <c r="C66" s="41" t="s">
        <v>521</v>
      </c>
      <c r="D66" s="42"/>
      <c r="E66" s="42" t="s">
        <v>520</v>
      </c>
      <c r="F66" s="43"/>
      <c r="G66" s="36"/>
      <c r="H66" s="36"/>
      <c r="I66" s="36"/>
      <c r="J66" s="36"/>
    </row>
    <row r="67" spans="2:10" x14ac:dyDescent="0.25">
      <c r="B67" s="36"/>
      <c r="C67" s="41" t="s">
        <v>531</v>
      </c>
      <c r="D67" s="42"/>
      <c r="E67" s="42" t="s">
        <v>523</v>
      </c>
      <c r="F67" s="43"/>
      <c r="G67" s="36"/>
      <c r="H67" s="36"/>
      <c r="I67" s="36"/>
      <c r="J67" s="36"/>
    </row>
    <row r="68" spans="2:10" x14ac:dyDescent="0.25">
      <c r="B68" s="36"/>
      <c r="C68" s="41" t="s">
        <v>573</v>
      </c>
      <c r="D68" s="42"/>
      <c r="E68" s="42" t="s">
        <v>570</v>
      </c>
      <c r="F68" s="43"/>
      <c r="G68" s="36"/>
      <c r="H68" s="36"/>
      <c r="I68" s="36"/>
      <c r="J68" s="36"/>
    </row>
    <row r="69" spans="2:10" x14ac:dyDescent="0.25">
      <c r="B69" s="36"/>
      <c r="C69" s="41" t="s">
        <v>532</v>
      </c>
      <c r="D69" s="42"/>
      <c r="E69" s="42" t="s">
        <v>530</v>
      </c>
      <c r="F69" s="43"/>
      <c r="G69" s="36"/>
      <c r="H69" s="36"/>
      <c r="I69" s="36"/>
      <c r="J69" s="36"/>
    </row>
    <row r="70" spans="2:10" x14ac:dyDescent="0.25">
      <c r="B70" s="36"/>
      <c r="C70" s="41" t="s">
        <v>574</v>
      </c>
      <c r="D70" s="42"/>
      <c r="E70" s="42" t="s">
        <v>572</v>
      </c>
      <c r="F70" s="43"/>
      <c r="G70" s="36"/>
      <c r="H70" s="36"/>
      <c r="I70" s="36"/>
      <c r="J70" s="36"/>
    </row>
    <row r="71" spans="2:10" x14ac:dyDescent="0.25">
      <c r="B71" s="36"/>
      <c r="C71" s="41" t="s">
        <v>533</v>
      </c>
      <c r="D71" s="42"/>
      <c r="E71" s="42" t="s">
        <v>523</v>
      </c>
      <c r="F71" s="43"/>
      <c r="G71" s="36"/>
      <c r="H71" s="36"/>
      <c r="I71" s="36"/>
      <c r="J71" s="36"/>
    </row>
    <row r="72" spans="2:10" x14ac:dyDescent="0.25">
      <c r="B72" s="36"/>
      <c r="C72" s="41" t="s">
        <v>575</v>
      </c>
      <c r="D72" s="42"/>
      <c r="E72" s="42" t="s">
        <v>576</v>
      </c>
      <c r="F72" s="43"/>
      <c r="G72" s="36"/>
      <c r="H72" s="36"/>
      <c r="I72" s="36"/>
      <c r="J72" s="36"/>
    </row>
    <row r="73" spans="2:10" x14ac:dyDescent="0.25">
      <c r="B73" s="36"/>
      <c r="C73" s="41" t="s">
        <v>413</v>
      </c>
      <c r="D73" s="42"/>
      <c r="E73" s="42" t="s">
        <v>414</v>
      </c>
      <c r="F73" s="43"/>
      <c r="G73" s="36"/>
      <c r="H73" s="36"/>
      <c r="I73" s="36"/>
      <c r="J73" s="36"/>
    </row>
    <row r="74" spans="2:10" x14ac:dyDescent="0.25">
      <c r="B74" s="36"/>
      <c r="C74" s="41" t="s">
        <v>577</v>
      </c>
      <c r="D74" s="42"/>
      <c r="E74" s="42" t="s">
        <v>578</v>
      </c>
      <c r="F74" s="43"/>
      <c r="G74" s="36"/>
      <c r="H74" s="36"/>
      <c r="I74" s="36"/>
      <c r="J74" s="36"/>
    </row>
    <row r="75" spans="2:10" x14ac:dyDescent="0.25">
      <c r="B75" s="36"/>
      <c r="C75" s="41" t="s">
        <v>486</v>
      </c>
      <c r="D75" s="42"/>
      <c r="E75" s="42" t="s">
        <v>263</v>
      </c>
      <c r="F75" s="43"/>
      <c r="G75" s="36"/>
      <c r="H75" s="36"/>
      <c r="I75" s="36"/>
      <c r="J75" s="36"/>
    </row>
    <row r="76" spans="2:10" x14ac:dyDescent="0.25">
      <c r="B76" s="36"/>
      <c r="C76" s="41" t="s">
        <v>522</v>
      </c>
      <c r="D76" s="42"/>
      <c r="E76" s="42" t="s">
        <v>523</v>
      </c>
      <c r="F76" s="43"/>
      <c r="G76" s="36"/>
      <c r="H76" s="36"/>
      <c r="I76" s="36"/>
      <c r="J76" s="36"/>
    </row>
    <row r="77" spans="2:10" x14ac:dyDescent="0.25">
      <c r="B77" s="36"/>
      <c r="C77" s="41" t="s">
        <v>490</v>
      </c>
      <c r="D77" s="42"/>
      <c r="E77" s="42" t="s">
        <v>467</v>
      </c>
      <c r="F77" s="43"/>
      <c r="G77" s="36"/>
      <c r="H77" s="36"/>
      <c r="I77" s="36"/>
      <c r="J77" s="36"/>
    </row>
    <row r="78" spans="2:10" x14ac:dyDescent="0.25">
      <c r="B78" s="36"/>
      <c r="C78" s="41" t="s">
        <v>252</v>
      </c>
      <c r="D78" s="42"/>
      <c r="E78" s="42" t="s">
        <v>251</v>
      </c>
      <c r="F78" s="43"/>
      <c r="G78" s="36"/>
      <c r="H78" s="36"/>
      <c r="I78" s="36"/>
      <c r="J78" s="36"/>
    </row>
    <row r="79" spans="2:10" x14ac:dyDescent="0.25">
      <c r="B79" s="36"/>
      <c r="C79" s="41" t="s">
        <v>534</v>
      </c>
      <c r="D79" s="42"/>
      <c r="E79" s="42" t="s">
        <v>535</v>
      </c>
      <c r="F79" s="43"/>
      <c r="G79" s="36"/>
      <c r="H79" s="36"/>
      <c r="I79" s="36"/>
      <c r="J79" s="36"/>
    </row>
    <row r="80" spans="2:10" x14ac:dyDescent="0.25">
      <c r="B80" s="36"/>
      <c r="C80" s="41" t="s">
        <v>421</v>
      </c>
      <c r="D80" s="42"/>
      <c r="E80" s="42" t="s">
        <v>422</v>
      </c>
      <c r="F80" s="43"/>
      <c r="G80" s="36"/>
      <c r="H80" s="36"/>
      <c r="I80" s="36"/>
      <c r="J80" s="36"/>
    </row>
    <row r="81" spans="2:10" x14ac:dyDescent="0.25">
      <c r="B81" s="36"/>
      <c r="C81" s="41" t="s">
        <v>579</v>
      </c>
      <c r="D81" s="42"/>
      <c r="E81" s="42" t="s">
        <v>580</v>
      </c>
      <c r="F81" s="43"/>
      <c r="G81" s="36"/>
      <c r="H81" s="36"/>
      <c r="I81" s="36"/>
      <c r="J81" s="36"/>
    </row>
    <row r="82" spans="2:10" x14ac:dyDescent="0.25">
      <c r="B82" s="36"/>
      <c r="C82" s="41" t="s">
        <v>581</v>
      </c>
      <c r="D82" s="42"/>
      <c r="E82" s="42" t="s">
        <v>582</v>
      </c>
      <c r="F82" s="43"/>
      <c r="G82" s="36"/>
      <c r="H82" s="36"/>
      <c r="I82" s="36"/>
      <c r="J82" s="36"/>
    </row>
    <row r="83" spans="2:10" x14ac:dyDescent="0.25">
      <c r="B83" s="36"/>
      <c r="C83" s="41" t="s">
        <v>583</v>
      </c>
      <c r="D83" s="42"/>
      <c r="E83" s="42" t="s">
        <v>584</v>
      </c>
      <c r="F83" s="43"/>
      <c r="G83" s="36"/>
      <c r="H83" s="36"/>
      <c r="I83" s="36"/>
      <c r="J83" s="36"/>
    </row>
    <row r="84" spans="2:10" x14ac:dyDescent="0.25">
      <c r="B84" s="36"/>
      <c r="C84" s="41" t="s">
        <v>585</v>
      </c>
      <c r="D84" s="42"/>
      <c r="E84" s="42" t="s">
        <v>586</v>
      </c>
      <c r="F84" s="43"/>
      <c r="G84" s="36"/>
      <c r="H84" s="36"/>
      <c r="I84" s="36"/>
      <c r="J84" s="36"/>
    </row>
    <row r="85" spans="2:10" x14ac:dyDescent="0.25">
      <c r="B85" s="36"/>
      <c r="C85" s="41" t="s">
        <v>587</v>
      </c>
      <c r="D85" s="42"/>
      <c r="E85" s="42" t="s">
        <v>588</v>
      </c>
      <c r="F85" s="43"/>
      <c r="G85" s="36"/>
      <c r="H85" s="36"/>
      <c r="I85" s="36"/>
      <c r="J85" s="36"/>
    </row>
    <row r="86" spans="2:10" x14ac:dyDescent="0.25">
      <c r="B86" s="36"/>
      <c r="C86" s="41" t="s">
        <v>589</v>
      </c>
      <c r="D86" s="42"/>
      <c r="E86" s="42" t="s">
        <v>247</v>
      </c>
      <c r="F86" s="43"/>
      <c r="G86" s="36"/>
      <c r="H86" s="36"/>
      <c r="I86" s="36"/>
      <c r="J86" s="36"/>
    </row>
    <row r="87" spans="2:10" x14ac:dyDescent="0.25">
      <c r="B87" s="36"/>
      <c r="C87" s="41" t="s">
        <v>423</v>
      </c>
      <c r="D87" s="42"/>
      <c r="E87" s="42" t="s">
        <v>424</v>
      </c>
      <c r="F87" s="43"/>
      <c r="G87" s="36"/>
      <c r="H87" s="36"/>
      <c r="I87" s="36"/>
      <c r="J87" s="36"/>
    </row>
    <row r="88" spans="2:10" x14ac:dyDescent="0.25">
      <c r="B88" s="36"/>
      <c r="C88" s="44" t="s">
        <v>425</v>
      </c>
      <c r="D88" s="45"/>
      <c r="E88" s="45" t="s">
        <v>426</v>
      </c>
      <c r="F88" s="46"/>
      <c r="G88" s="36"/>
      <c r="H88" s="36"/>
      <c r="I88" s="36"/>
      <c r="J88" s="36"/>
    </row>
    <row r="89" spans="2:10" x14ac:dyDescent="0.25">
      <c r="B89" s="36"/>
      <c r="C89" s="36"/>
      <c r="D89" s="36"/>
      <c r="E89" s="36"/>
      <c r="F89" s="36"/>
      <c r="G89" s="36"/>
      <c r="H89" s="36"/>
      <c r="I89" s="36"/>
      <c r="J89" s="36"/>
    </row>
  </sheetData>
  <mergeCells count="9">
    <mergeCell ref="C33:F33"/>
    <mergeCell ref="H33:I33"/>
    <mergeCell ref="C14:I14"/>
    <mergeCell ref="C22:I22"/>
    <mergeCell ref="C25:I25"/>
    <mergeCell ref="C29:F29"/>
    <mergeCell ref="H29:I29"/>
    <mergeCell ref="C31:F31"/>
    <mergeCell ref="H31:I31"/>
  </mergeCells>
  <dataValidations count="6">
    <dataValidation allowBlank="1" showInputMessage="1" showErrorMessage="1" promptTitle="Description in SR-Site" prompt="Chemical composition of the groundwater as a function of time and space, i.e. concentrations of relevant components in the groundwater. This variable also includes quantities such as Eh and pH, as well as any radionuclides and dissolved gases." sqref="L7" xr:uid="{C18C6998-E296-4510-B587-CBBAAC159F48}"/>
    <dataValidation allowBlank="1" showInputMessage="1" showErrorMessage="1" promptTitle="Description in SR-PSU" prompt="Chemical composition of the groundwater as a function of time and space, i.e. redox, pH, ionic strength, concentration of dissolved species, type and amount of colloid particles, amount and composition of dissolved gas, radionuclides, density, viscosity." sqref="L9" xr:uid="{049A1EE0-3E4D-4A97-9D86-0DC08C613424}"/>
    <dataValidation allowBlank="1" showInputMessage="1" showErrorMessage="1" promptTitle="Handling in SE-SFL" sqref="L20 L5" xr:uid="{72C1AE74-C66D-46B3-BD62-208D926FDE79}"/>
    <dataValidation allowBlank="1" showInputMessage="1" showErrorMessage="1" promptTitle="Description in SE-SFL" sqref="L11" xr:uid="{58ADA6AC-D209-4655-91DE-719BA98435A6}"/>
    <dataValidation allowBlank="1" showInputMessage="1" showErrorMessage="1" promptTitle="Handling in SR-Site" prompt="Included in description of repository evolution." sqref="L16" xr:uid="{B85DAC6F-36FA-4BEE-B61C-601D9F2026D6}"/>
    <dataValidation allowBlank="1" showInputMessage="1" showErrorMessage="1" promptTitle="Handling in SR-PSU" sqref="L18" xr:uid="{8CE1AC0B-0A52-4DC0-99BB-0252EA032965}"/>
  </dataValidations>
  <pageMargins left="0.7" right="0.7" top="0.75" bottom="0.75" header="0.3" footer="0.3"/>
  <drawing r:id="rId1"/>
  <legacyDrawing r:id="rId2"/>
  <mc:AlternateContent>
    <mc:Choice Requires="x14">
      <controls>
        <mc:AlternateContent>
          <mc:Choice Requires="x14">
            <control shapeId="74753" r:id="rId3" name="Check Box 1">
              <controlPr defaultSize="0" autoFill="0" autoLine="0" autoPict="0">
                <anchor moveWithCells="1">
                  <from>
                    <xdr:col>3</xdr:col>
                    <xdr:colOff>28575</xdr:colOff>
                    <xdr:row>17</xdr:row>
                    <xdr:rowOff>0</xdr:rowOff>
                  </from>
                  <to>
                    <xdr:col>4</xdr:col>
                    <xdr:colOff>409575</xdr:colOff>
                    <xdr:row>18</xdr:row>
                    <xdr:rowOff>28575</xdr:rowOff>
                  </to>
                </anchor>
              </controlPr>
            </control>
          </mc:Choice>
        </mc:AlternateContent>
        <mc:AlternateContent>
          <mc:Choice Requires="x14">
            <control shapeId="74754" r:id="rId4" name="Check Box 2">
              <controlPr defaultSize="0" autoFill="0" autoLine="0" autoPict="0">
                <anchor moveWithCells="1">
                  <from>
                    <xdr:col>3</xdr:col>
                    <xdr:colOff>28575</xdr:colOff>
                    <xdr:row>18</xdr:row>
                    <xdr:rowOff>0</xdr:rowOff>
                  </from>
                  <to>
                    <xdr:col>4</xdr:col>
                    <xdr:colOff>323850</xdr:colOff>
                    <xdr:row>19</xdr:row>
                    <xdr:rowOff>19050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B14F2-5224-4AC7-85E4-37288DD46738}">
  <dimension ref="A1:N42"/>
  <sheetViews>
    <sheetView workbookViewId="0">
      <selection sqref="A1:XFD1048576"/>
    </sheetView>
  </sheetViews>
  <sheetFormatPr defaultRowHeight="15" x14ac:dyDescent="0.25"/>
  <cols>
    <col min="2" max="2" customWidth="true" width="4.0"/>
    <col min="3" max="3" customWidth="true" width="21.42578125"/>
    <col min="4" max="4" customWidth="true" width="6.5703125"/>
    <col min="5" max="5" bestFit="true" customWidth="true" width="32.42578125"/>
    <col min="7" max="7" customWidth="true" width="3.7109375"/>
    <col min="8" max="8" customWidth="true" width="5.85546875"/>
    <col min="10" max="10" customWidth="true" width="3.28515625"/>
    <col min="12" max="12" customWidth="true" width="21.0"/>
  </cols>
  <sheetData>
    <row r="1" spans="1:14" x14ac:dyDescent="0.25">
      <c r="B1" s="27"/>
      <c r="C1" s="27"/>
      <c r="D1" s="27"/>
      <c r="E1" s="27"/>
      <c r="F1" s="27"/>
      <c r="G1" s="27"/>
      <c r="H1" s="27"/>
      <c r="I1" s="27"/>
      <c r="J1" s="27"/>
      <c r="L1" s="28" t="s">
        <v>101</v>
      </c>
      <c r="M1" s="29"/>
      <c r="N1" s="29"/>
    </row>
    <row r="2" spans="1:14" x14ac:dyDescent="0.25">
      <c r="B2" s="27"/>
      <c r="C2" s="30" t="str">
        <f>'Template (Var)'!C2</f>
        <v>FEP ID</v>
      </c>
      <c r="D2" s="27"/>
      <c r="E2" s="30" t="str">
        <f>'Template (Var)'!E2</f>
        <v>FEP Name</v>
      </c>
      <c r="F2" s="27"/>
      <c r="G2" s="30" t="str">
        <f>'Template (Var)'!G2</f>
        <v>FEP</v>
      </c>
      <c r="H2" s="27"/>
      <c r="I2" s="30" t="str">
        <f>'Template (Var)'!I2</f>
        <v>Expert(s)</v>
      </c>
      <c r="J2" s="27"/>
    </row>
    <row r="3" spans="1:14" x14ac:dyDescent="0.25">
      <c r="B3" s="27"/>
      <c r="C3" s="31" t="str">
        <f>'PSAR SFK FEP list'!B45</f>
        <v>VarGe11</v>
      </c>
      <c r="D3" s="27"/>
      <c r="E3" s="31" t="str">
        <f>'PSAR SFK FEP list'!C45</f>
        <v>Gas composition</v>
      </c>
      <c r="F3" s="27"/>
      <c r="G3" s="32" t="s">
        <v>124</v>
      </c>
      <c r="H3" s="27"/>
      <c r="I3" s="32" t="s">
        <v>268</v>
      </c>
      <c r="J3" s="27"/>
    </row>
    <row r="4" spans="1:14" x14ac:dyDescent="0.25">
      <c r="B4" s="27"/>
      <c r="C4" s="27"/>
      <c r="D4" s="27"/>
      <c r="E4" s="27"/>
      <c r="F4" s="27"/>
      <c r="G4" s="27"/>
      <c r="H4" s="27"/>
      <c r="I4" s="32"/>
      <c r="J4" s="27"/>
    </row>
    <row r="5" spans="1:14" x14ac:dyDescent="0.25">
      <c r="B5" s="27"/>
      <c r="C5" s="30" t="str">
        <f>'Template (Var)'!C5</f>
        <v>Main Category</v>
      </c>
      <c r="D5" s="27"/>
      <c r="E5" s="30" t="str">
        <f>'Template (Var)'!E5</f>
        <v>System Component</v>
      </c>
      <c r="F5" s="27"/>
      <c r="G5" s="27"/>
      <c r="H5" s="27"/>
      <c r="I5" s="32"/>
      <c r="J5" s="27"/>
      <c r="L5" s="10" t="s">
        <v>1843</v>
      </c>
      <c r="M5" t="s">
        <v>592</v>
      </c>
    </row>
    <row r="6" spans="1:14" x14ac:dyDescent="0.25">
      <c r="B6" s="27"/>
      <c r="C6" s="33" t="str">
        <f>'PSAR SFK FEP list'!F45</f>
        <v>System variable</v>
      </c>
      <c r="D6" s="27"/>
      <c r="E6" s="33" t="str">
        <f>'PSAR SFK FEP list'!G45</f>
        <v>Geosphere</v>
      </c>
      <c r="F6" s="27"/>
      <c r="G6" s="27"/>
      <c r="H6" s="27"/>
      <c r="I6" s="27"/>
      <c r="J6" s="27"/>
    </row>
    <row r="7" spans="1:14" x14ac:dyDescent="0.25">
      <c r="B7" s="27"/>
      <c r="C7" s="27"/>
      <c r="D7" s="27"/>
      <c r="E7" s="27"/>
      <c r="F7" s="27"/>
      <c r="G7" s="27"/>
      <c r="H7" s="27"/>
      <c r="I7" s="27"/>
      <c r="J7" s="27"/>
      <c r="L7" s="10" t="s">
        <v>236</v>
      </c>
      <c r="M7" t="s">
        <v>592</v>
      </c>
    </row>
    <row r="8" spans="1:14" x14ac:dyDescent="0.25">
      <c r="B8" s="27"/>
      <c r="C8" s="30" t="str">
        <f>'Template (Var)'!C8</f>
        <v>Sub Category 1</v>
      </c>
      <c r="D8" s="27"/>
      <c r="E8" s="30" t="str">
        <f>'Template (Var)'!E8</f>
        <v>Sub Category 2</v>
      </c>
      <c r="F8" s="27"/>
      <c r="G8" s="27"/>
      <c r="H8" s="27"/>
      <c r="I8" s="27"/>
      <c r="J8" s="27"/>
    </row>
    <row r="9" spans="1:14" x14ac:dyDescent="0.25">
      <c r="B9" s="27"/>
      <c r="C9" s="33">
        <f>'PSAR SFK FEP list'!H45</f>
        <v>0</v>
      </c>
      <c r="D9" s="27"/>
      <c r="E9" s="33">
        <f>'PSAR SFK FEP list'!I45</f>
        <v>0</v>
      </c>
      <c r="F9" s="27"/>
      <c r="G9" s="27"/>
      <c r="H9" s="27"/>
      <c r="I9" s="27"/>
      <c r="J9" s="27"/>
      <c r="L9" s="10" t="s">
        <v>237</v>
      </c>
      <c r="M9" t="s">
        <v>593</v>
      </c>
    </row>
    <row r="10" spans="1:14" x14ac:dyDescent="0.25">
      <c r="B10" s="27"/>
      <c r="C10" s="27"/>
      <c r="D10" s="27"/>
      <c r="E10" s="27"/>
      <c r="F10" s="27"/>
      <c r="G10" s="27"/>
      <c r="H10" s="27"/>
      <c r="I10" s="27"/>
      <c r="J10" s="27"/>
      <c r="L10" s="10"/>
    </row>
    <row r="11" spans="1:14" x14ac:dyDescent="0.25">
      <c r="B11" s="34"/>
      <c r="C11" s="34"/>
      <c r="D11" s="34"/>
      <c r="E11" s="34"/>
      <c r="F11" s="34"/>
      <c r="G11" s="34"/>
      <c r="H11" s="34"/>
      <c r="I11" s="34"/>
      <c r="J11" s="34"/>
      <c r="L11" s="10" t="s">
        <v>238</v>
      </c>
      <c r="M11" s="51" t="s">
        <v>242</v>
      </c>
    </row>
    <row r="12" spans="1:14" x14ac:dyDescent="0.25">
      <c r="B12" s="27"/>
      <c r="C12" s="48" t="str">
        <f>'Template (Var)'!C12</f>
        <v>Description</v>
      </c>
      <c r="D12" s="27"/>
      <c r="E12" s="27"/>
      <c r="F12" s="27"/>
      <c r="G12" s="27"/>
      <c r="H12" s="27"/>
      <c r="I12" s="27"/>
      <c r="J12" s="27"/>
      <c r="L12" s="10"/>
    </row>
    <row r="13" spans="1:14" x14ac:dyDescent="0.25">
      <c r="A13" s="9" t="s">
        <v>102</v>
      </c>
      <c r="B13" s="34"/>
      <c r="C13" s="35"/>
      <c r="D13" s="34"/>
      <c r="E13" s="34"/>
      <c r="F13" s="34"/>
      <c r="G13" s="34"/>
      <c r="H13" s="34"/>
      <c r="I13" s="34"/>
      <c r="J13" s="34"/>
    </row>
    <row r="14" spans="1:14" ht="30" customHeight="1" x14ac:dyDescent="0.25">
      <c r="A14" s="9">
        <f>LEN(TRIM(C14))-LEN(SUBSTITUTE(C14," ",""))+1</f>
        <v>1</v>
      </c>
      <c r="B14" s="34"/>
      <c r="C14" s="90" t="s">
        <v>120</v>
      </c>
      <c r="D14" s="91"/>
      <c r="E14" s="91"/>
      <c r="F14" s="91"/>
      <c r="G14" s="91"/>
      <c r="H14" s="91"/>
      <c r="I14" s="92"/>
      <c r="J14" s="34"/>
    </row>
    <row r="15" spans="1:14" x14ac:dyDescent="0.25">
      <c r="B15" s="34"/>
      <c r="C15" s="34"/>
      <c r="D15" s="34"/>
      <c r="E15" s="34"/>
      <c r="F15" s="34"/>
      <c r="G15" s="34"/>
      <c r="H15" s="34"/>
      <c r="I15" s="34"/>
      <c r="J15" s="34"/>
    </row>
    <row r="16" spans="1:14" x14ac:dyDescent="0.25">
      <c r="B16" s="27"/>
      <c r="C16" s="48" t="str">
        <f>'Template (Var)'!C16</f>
        <v>Handling in the assessment</v>
      </c>
      <c r="D16" s="27"/>
      <c r="E16" s="27"/>
      <c r="F16" s="27"/>
      <c r="G16" s="27"/>
      <c r="H16" s="27"/>
      <c r="I16" s="27"/>
      <c r="J16" s="27"/>
      <c r="L16" s="10" t="s">
        <v>239</v>
      </c>
      <c r="M16" t="s">
        <v>128</v>
      </c>
    </row>
    <row r="17" spans="2:12" x14ac:dyDescent="0.25">
      <c r="B17" s="34"/>
      <c r="C17" s="35"/>
      <c r="D17" s="34"/>
      <c r="E17" s="34"/>
      <c r="F17" s="34"/>
      <c r="G17" s="34"/>
      <c r="H17" s="34"/>
      <c r="I17" s="34"/>
      <c r="J17" s="34"/>
    </row>
    <row r="18" spans="2:12" x14ac:dyDescent="0.25">
      <c r="B18" s="34"/>
      <c r="C18" s="35" t="str">
        <f>'Template (Var)'!C18</f>
        <v>Considered</v>
      </c>
      <c r="D18" s="49"/>
      <c r="E18" s="50" t="b">
        <v>1</v>
      </c>
      <c r="F18" s="34"/>
      <c r="G18" s="34"/>
      <c r="H18" s="34"/>
      <c r="I18" s="34"/>
      <c r="J18" s="34"/>
      <c r="L18" s="10" t="s">
        <v>240</v>
      </c>
    </row>
    <row r="19" spans="2:12" x14ac:dyDescent="0.25">
      <c r="B19" s="34"/>
      <c r="C19" s="35" t="str">
        <f>'Template (Var)'!C19</f>
        <v>Neglected</v>
      </c>
      <c r="D19" s="49"/>
      <c r="E19" s="50" t="b">
        <v>0</v>
      </c>
      <c r="F19" s="34"/>
      <c r="G19" s="34"/>
      <c r="H19" s="34"/>
      <c r="I19" s="34"/>
      <c r="J19" s="34"/>
    </row>
    <row r="20" spans="2:12" x14ac:dyDescent="0.25">
      <c r="B20" s="34"/>
      <c r="C20" s="35"/>
      <c r="D20" s="34"/>
      <c r="E20" s="34"/>
      <c r="F20" s="34"/>
      <c r="G20" s="34"/>
      <c r="H20" s="34"/>
      <c r="I20" s="34"/>
      <c r="J20" s="34"/>
      <c r="L20" s="10" t="s">
        <v>241</v>
      </c>
    </row>
    <row r="21" spans="2:12" x14ac:dyDescent="0.25">
      <c r="B21" s="34"/>
      <c r="C21" s="35" t="str">
        <f>'Template (Var)'!C21</f>
        <v>General</v>
      </c>
      <c r="D21" s="34"/>
      <c r="E21" s="34"/>
      <c r="F21" s="34"/>
      <c r="G21" s="34"/>
      <c r="H21" s="34"/>
      <c r="I21" s="34"/>
      <c r="J21" s="34"/>
    </row>
    <row r="22" spans="2:12" ht="30" customHeight="1" x14ac:dyDescent="0.25">
      <c r="B22" s="34"/>
      <c r="C22" s="90" t="s">
        <v>120</v>
      </c>
      <c r="D22" s="91"/>
      <c r="E22" s="91"/>
      <c r="F22" s="91"/>
      <c r="G22" s="91"/>
      <c r="H22" s="91"/>
      <c r="I22" s="92"/>
      <c r="J22" s="34"/>
    </row>
    <row r="23" spans="2:12" x14ac:dyDescent="0.25">
      <c r="B23" s="34"/>
      <c r="C23" s="34"/>
      <c r="D23" s="34"/>
      <c r="E23" s="34"/>
      <c r="F23" s="34"/>
      <c r="G23" s="34"/>
      <c r="H23" s="34"/>
      <c r="I23" s="34"/>
      <c r="J23" s="34"/>
    </row>
    <row r="24" spans="2:12" x14ac:dyDescent="0.25">
      <c r="B24" s="34"/>
      <c r="C24" s="35" t="str">
        <f>'Template (Var)'!C24</f>
        <v>Reasoning - if neglected</v>
      </c>
      <c r="D24" s="34"/>
      <c r="E24" s="34"/>
      <c r="F24" s="34"/>
      <c r="G24" s="34"/>
      <c r="H24" s="34"/>
      <c r="I24" s="34"/>
      <c r="J24" s="34"/>
    </row>
    <row r="25" spans="2:12" ht="15" customHeight="1" x14ac:dyDescent="0.25">
      <c r="B25" s="34"/>
      <c r="C25" s="90"/>
      <c r="D25" s="91"/>
      <c r="E25" s="91"/>
      <c r="F25" s="91"/>
      <c r="G25" s="91"/>
      <c r="H25" s="91"/>
      <c r="I25" s="92"/>
      <c r="J25" s="34"/>
    </row>
    <row r="26" spans="2:12" x14ac:dyDescent="0.25">
      <c r="B26" s="34"/>
      <c r="C26" s="34"/>
      <c r="D26" s="34"/>
      <c r="E26" s="34"/>
      <c r="F26" s="34"/>
      <c r="G26" s="34"/>
      <c r="H26" s="34"/>
      <c r="I26" s="34"/>
      <c r="J26" s="34"/>
    </row>
    <row r="27" spans="2:12" x14ac:dyDescent="0.25">
      <c r="B27" s="27"/>
      <c r="C27" s="48" t="str">
        <f>'Template (Var)'!C27</f>
        <v>References</v>
      </c>
      <c r="D27" s="27"/>
      <c r="E27" s="27"/>
      <c r="F27" s="27"/>
      <c r="G27" s="27"/>
      <c r="H27" s="48"/>
      <c r="I27" s="27"/>
      <c r="J27" s="27"/>
    </row>
    <row r="28" spans="2:12" x14ac:dyDescent="0.25">
      <c r="B28" s="34"/>
      <c r="C28" s="34" t="str">
        <f>'Template (Var)'!C28</f>
        <v>Main report</v>
      </c>
      <c r="D28" s="34"/>
      <c r="E28" s="34"/>
      <c r="F28" s="34"/>
      <c r="G28" s="34"/>
      <c r="H28" s="34" t="str">
        <f>'Template (Var)'!H28</f>
        <v>Section number</v>
      </c>
      <c r="I28" s="34"/>
      <c r="J28" s="34"/>
    </row>
    <row r="29" spans="2:12" x14ac:dyDescent="0.25">
      <c r="B29" s="34"/>
      <c r="C29" s="93"/>
      <c r="D29" s="95"/>
      <c r="E29" s="95"/>
      <c r="F29" s="94"/>
      <c r="G29" s="34"/>
      <c r="H29" s="93"/>
      <c r="I29" s="94"/>
      <c r="J29" s="34"/>
    </row>
    <row r="30" spans="2:12" x14ac:dyDescent="0.25">
      <c r="B30" s="34"/>
      <c r="C30" s="34" t="str">
        <f>'Template (Var)'!C30</f>
        <v>Main references</v>
      </c>
      <c r="D30" s="34"/>
      <c r="E30" s="34"/>
      <c r="F30" s="34"/>
      <c r="G30" s="34"/>
      <c r="H30" s="34"/>
      <c r="I30" s="34"/>
      <c r="J30" s="34"/>
    </row>
    <row r="31" spans="2:12" x14ac:dyDescent="0.25">
      <c r="B31" s="34"/>
      <c r="C31" s="93"/>
      <c r="D31" s="95"/>
      <c r="E31" s="95"/>
      <c r="F31" s="94"/>
      <c r="G31" s="34"/>
      <c r="H31" s="93"/>
      <c r="I31" s="94"/>
      <c r="J31" s="34"/>
    </row>
    <row r="32" spans="2:12" x14ac:dyDescent="0.25">
      <c r="B32" s="34"/>
      <c r="C32" s="34" t="str">
        <f>'Template (Var)'!C32</f>
        <v>Supporting report</v>
      </c>
      <c r="D32" s="34"/>
      <c r="E32" s="34"/>
      <c r="F32" s="34"/>
      <c r="G32" s="34"/>
      <c r="H32" s="34"/>
      <c r="I32" s="34"/>
      <c r="J32" s="34"/>
    </row>
    <row r="33" spans="2:10" x14ac:dyDescent="0.25">
      <c r="B33" s="34"/>
      <c r="C33" s="87"/>
      <c r="D33" s="88"/>
      <c r="E33" s="88"/>
      <c r="F33" s="89"/>
      <c r="G33" s="34"/>
      <c r="H33" s="87"/>
      <c r="I33" s="89"/>
      <c r="J33" s="34"/>
    </row>
    <row r="34" spans="2:10" x14ac:dyDescent="0.25">
      <c r="B34" s="34"/>
      <c r="C34" s="34"/>
      <c r="D34" s="34"/>
      <c r="E34" s="34"/>
      <c r="F34" s="34"/>
      <c r="G34" s="34"/>
      <c r="H34" s="34"/>
      <c r="I34" s="34"/>
      <c r="J34" s="34"/>
    </row>
    <row r="35" spans="2:10" x14ac:dyDescent="0.25">
      <c r="B35" s="36"/>
      <c r="C35" s="37" t="str">
        <f>'Template (Var)'!C35</f>
        <v>NEA FEPs mapped to this SR-Site FEP</v>
      </c>
      <c r="D35" s="36"/>
      <c r="E35" s="36"/>
      <c r="F35" s="36"/>
      <c r="G35" s="36"/>
      <c r="H35" s="36"/>
      <c r="I35" s="36"/>
      <c r="J35" s="36"/>
    </row>
    <row r="36" spans="2:10" x14ac:dyDescent="0.25">
      <c r="B36" s="37"/>
      <c r="C36" s="36"/>
      <c r="D36" s="36"/>
      <c r="E36" s="36"/>
      <c r="F36" s="36"/>
      <c r="G36" s="36"/>
      <c r="H36" s="36"/>
      <c r="I36" s="36"/>
      <c r="J36" s="36"/>
    </row>
    <row r="37" spans="2:10" x14ac:dyDescent="0.25">
      <c r="B37" s="36"/>
      <c r="C37" s="37" t="str">
        <f>'Template (Var)'!C37</f>
        <v>NEA Project FEP ID</v>
      </c>
      <c r="D37" s="37"/>
      <c r="E37" s="37" t="str">
        <f>'Template (Var)'!E37</f>
        <v>NEA Project FEP Name</v>
      </c>
      <c r="F37" s="36"/>
      <c r="G37" s="36"/>
      <c r="H37" s="36"/>
      <c r="I37" s="36"/>
      <c r="J37" s="36"/>
    </row>
    <row r="38" spans="2:10" x14ac:dyDescent="0.25">
      <c r="B38" s="36"/>
      <c r="C38" s="38" t="s">
        <v>571</v>
      </c>
      <c r="D38" s="39"/>
      <c r="E38" s="39" t="s">
        <v>572</v>
      </c>
      <c r="F38" s="40"/>
      <c r="G38" s="36"/>
      <c r="H38" s="36"/>
      <c r="I38" s="36"/>
      <c r="J38" s="36"/>
    </row>
    <row r="39" spans="2:10" x14ac:dyDescent="0.25">
      <c r="B39" s="36"/>
      <c r="C39" s="41" t="s">
        <v>574</v>
      </c>
      <c r="D39" s="42"/>
      <c r="E39" s="42" t="s">
        <v>572</v>
      </c>
      <c r="F39" s="43"/>
      <c r="G39" s="36"/>
      <c r="H39" s="36"/>
      <c r="I39" s="36"/>
      <c r="J39" s="36"/>
    </row>
    <row r="40" spans="2:10" x14ac:dyDescent="0.25">
      <c r="B40" s="36"/>
      <c r="C40" s="41" t="s">
        <v>590</v>
      </c>
      <c r="D40" s="42"/>
      <c r="E40" s="42" t="s">
        <v>591</v>
      </c>
      <c r="F40" s="43"/>
      <c r="G40" s="36"/>
      <c r="H40" s="36"/>
      <c r="I40" s="36"/>
      <c r="J40" s="36"/>
    </row>
    <row r="41" spans="2:10" x14ac:dyDescent="0.25">
      <c r="B41" s="36"/>
      <c r="C41" s="44" t="s">
        <v>488</v>
      </c>
      <c r="D41" s="45"/>
      <c r="E41" s="45" t="s">
        <v>489</v>
      </c>
      <c r="F41" s="46"/>
      <c r="G41" s="36"/>
      <c r="H41" s="36"/>
      <c r="I41" s="36"/>
      <c r="J41" s="36"/>
    </row>
    <row r="42" spans="2:10" x14ac:dyDescent="0.25">
      <c r="B42" s="36"/>
      <c r="C42" s="36"/>
      <c r="D42" s="36"/>
      <c r="E42" s="36"/>
      <c r="F42" s="36"/>
      <c r="G42" s="36"/>
      <c r="H42" s="36"/>
      <c r="I42" s="36"/>
      <c r="J42" s="36"/>
    </row>
  </sheetData>
  <mergeCells count="9">
    <mergeCell ref="C33:F33"/>
    <mergeCell ref="H33:I33"/>
    <mergeCell ref="C14:I14"/>
    <mergeCell ref="C22:I22"/>
    <mergeCell ref="C25:I25"/>
    <mergeCell ref="C29:F29"/>
    <mergeCell ref="H29:I29"/>
    <mergeCell ref="C31:F31"/>
    <mergeCell ref="H31:I31"/>
  </mergeCells>
  <dataValidations count="6">
    <dataValidation allowBlank="1" showInputMessage="1" showErrorMessage="1" promptTitle="Handling in SR-Site" prompt="Included in description of repository evolution." sqref="L16" xr:uid="{B113590D-338E-4BC0-B58F-ED932E856A44}"/>
    <dataValidation allowBlank="1" showInputMessage="1" showErrorMessage="1" promptTitle="Description in SE-SFL" sqref="L11" xr:uid="{788F6E2B-BBB4-4871-939D-2329ED2FB6BB}"/>
    <dataValidation allowBlank="1" showInputMessage="1" showErrorMessage="1" promptTitle="Handling in SE-SFL" sqref="L20 L5" xr:uid="{0FC33478-908A-4DEF-9A66-B2119992EC10}"/>
    <dataValidation allowBlank="1" showInputMessage="1" showErrorMessage="1" promptTitle="Description in SR-PSU" prompt="Chemical composition of gases in geosphere cavities including any radionuclides located in fractures in the rock and left there at repository closure." sqref="L9" xr:uid="{5D69F5F6-3EC7-428E-A621-CCDE7A83147A}"/>
    <dataValidation allowBlank="1" showInputMessage="1" showErrorMessage="1" promptTitle="Description in SR-Site" prompt="Chemical composition of gases, including any radionuclides and naturally occurring gases, in geosphere cavities." sqref="L7" xr:uid="{6B8D7682-D5D5-435D-9B0D-A698B0B3AB4C}"/>
    <dataValidation allowBlank="1" showInputMessage="1" showErrorMessage="1" promptTitle="Handling in SR-PSU" sqref="L18" xr:uid="{DB2CAF19-B5B4-478F-9F2B-08188607F242}"/>
  </dataValidations>
  <pageMargins left="0.7" right="0.7" top="0.75" bottom="0.75" header="0.3" footer="0.3"/>
  <drawing r:id="rId1"/>
  <legacyDrawing r:id="rId2"/>
  <mc:AlternateContent>
    <mc:Choice Requires="x14">
      <controls>
        <mc:AlternateContent>
          <mc:Choice Requires="x14">
            <control shapeId="75777" r:id="rId3" name="Check Box 1">
              <controlPr defaultSize="0" autoFill="0" autoLine="0" autoPict="0">
                <anchor moveWithCells="1">
                  <from>
                    <xdr:col>3</xdr:col>
                    <xdr:colOff>28575</xdr:colOff>
                    <xdr:row>17</xdr:row>
                    <xdr:rowOff>0</xdr:rowOff>
                  </from>
                  <to>
                    <xdr:col>4</xdr:col>
                    <xdr:colOff>409575</xdr:colOff>
                    <xdr:row>18</xdr:row>
                    <xdr:rowOff>28575</xdr:rowOff>
                  </to>
                </anchor>
              </controlPr>
            </control>
          </mc:Choice>
        </mc:AlternateContent>
        <mc:AlternateContent>
          <mc:Choice Requires="x14">
            <control shapeId="75778" r:id="rId4" name="Check Box 2">
              <controlPr defaultSize="0" autoFill="0" autoLine="0" autoPict="0">
                <anchor moveWithCells="1">
                  <from>
                    <xdr:col>3</xdr:col>
                    <xdr:colOff>28575</xdr:colOff>
                    <xdr:row>18</xdr:row>
                    <xdr:rowOff>0</xdr:rowOff>
                  </from>
                  <to>
                    <xdr:col>4</xdr:col>
                    <xdr:colOff>323850</xdr:colOff>
                    <xdr:row>19</xdr:row>
                    <xdr:rowOff>19050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7E4BD-D82D-49D6-BD4A-A9CE078AD22C}">
  <dimension ref="A1:N43"/>
  <sheetViews>
    <sheetView workbookViewId="0">
      <selection sqref="A1:XFD1048576"/>
    </sheetView>
  </sheetViews>
  <sheetFormatPr defaultRowHeight="15" x14ac:dyDescent="0.25"/>
  <cols>
    <col min="2" max="2" customWidth="true" width="4.0"/>
    <col min="3" max="3" customWidth="true" width="21.42578125"/>
    <col min="4" max="4" customWidth="true" width="6.5703125"/>
    <col min="5" max="5" bestFit="true" customWidth="true" width="32.42578125"/>
    <col min="7" max="7" customWidth="true" width="3.7109375"/>
    <col min="8" max="8" customWidth="true" width="5.85546875"/>
    <col min="10" max="10" customWidth="true" width="3.28515625"/>
    <col min="12" max="12" customWidth="true" width="21.0"/>
  </cols>
  <sheetData>
    <row r="1" spans="1:14" x14ac:dyDescent="0.25">
      <c r="B1" s="27"/>
      <c r="C1" s="27"/>
      <c r="D1" s="27"/>
      <c r="E1" s="27"/>
      <c r="F1" s="27"/>
      <c r="G1" s="27"/>
      <c r="H1" s="27"/>
      <c r="I1" s="27"/>
      <c r="J1" s="27"/>
      <c r="L1" s="28" t="s">
        <v>101</v>
      </c>
      <c r="M1" s="29"/>
      <c r="N1" s="29"/>
    </row>
    <row r="2" spans="1:14" x14ac:dyDescent="0.25">
      <c r="B2" s="27"/>
      <c r="C2" s="30" t="str">
        <f>'Template (Var)'!C2</f>
        <v>FEP ID</v>
      </c>
      <c r="D2" s="27"/>
      <c r="E2" s="30" t="str">
        <f>'Template (Var)'!E2</f>
        <v>FEP Name</v>
      </c>
      <c r="F2" s="27"/>
      <c r="G2" s="30" t="str">
        <f>'Template (Var)'!G2</f>
        <v>FEP</v>
      </c>
      <c r="H2" s="27"/>
      <c r="I2" s="30" t="str">
        <f>'Template (Var)'!I2</f>
        <v>Expert(s)</v>
      </c>
      <c r="J2" s="27"/>
    </row>
    <row r="3" spans="1:14" x14ac:dyDescent="0.25">
      <c r="B3" s="27"/>
      <c r="C3" s="31" t="str">
        <f>'PSAR SFK FEP list'!B46</f>
        <v>VarGe12</v>
      </c>
      <c r="D3" s="27"/>
      <c r="E3" s="31" t="str">
        <f>'PSAR SFK FEP list'!C46</f>
        <v>Structural and stray materials</v>
      </c>
      <c r="F3" s="27"/>
      <c r="G3" s="32" t="s">
        <v>124</v>
      </c>
      <c r="H3" s="27"/>
      <c r="I3" s="32" t="s">
        <v>268</v>
      </c>
      <c r="J3" s="27"/>
    </row>
    <row r="4" spans="1:14" x14ac:dyDescent="0.25">
      <c r="B4" s="27"/>
      <c r="C4" s="27"/>
      <c r="D4" s="27"/>
      <c r="E4" s="27"/>
      <c r="F4" s="27"/>
      <c r="G4" s="27"/>
      <c r="H4" s="27"/>
      <c r="I4" s="32"/>
      <c r="J4" s="27"/>
    </row>
    <row r="5" spans="1:14" x14ac:dyDescent="0.25">
      <c r="B5" s="27"/>
      <c r="C5" s="30" t="str">
        <f>'Template (Var)'!C5</f>
        <v>Main Category</v>
      </c>
      <c r="D5" s="27"/>
      <c r="E5" s="30" t="str">
        <f>'Template (Var)'!E5</f>
        <v>System Component</v>
      </c>
      <c r="F5" s="27"/>
      <c r="G5" s="27"/>
      <c r="H5" s="27"/>
      <c r="I5" s="32"/>
      <c r="J5" s="27"/>
      <c r="L5" s="10" t="s">
        <v>1843</v>
      </c>
      <c r="M5" t="s">
        <v>600</v>
      </c>
    </row>
    <row r="6" spans="1:14" x14ac:dyDescent="0.25">
      <c r="B6" s="27"/>
      <c r="C6" s="33" t="str">
        <f>'PSAR SFK FEP list'!F46</f>
        <v>System variable</v>
      </c>
      <c r="D6" s="27"/>
      <c r="E6" s="33" t="str">
        <f>'PSAR SFK FEP list'!G46</f>
        <v>Geosphere</v>
      </c>
      <c r="F6" s="27"/>
      <c r="G6" s="27"/>
      <c r="H6" s="27"/>
      <c r="I6" s="27"/>
      <c r="J6" s="27"/>
    </row>
    <row r="7" spans="1:14" x14ac:dyDescent="0.25">
      <c r="B7" s="27"/>
      <c r="C7" s="27"/>
      <c r="D7" s="27"/>
      <c r="E7" s="27"/>
      <c r="F7" s="27"/>
      <c r="G7" s="27"/>
      <c r="H7" s="27"/>
      <c r="I7" s="27"/>
      <c r="J7" s="27"/>
      <c r="L7" s="10" t="s">
        <v>236</v>
      </c>
      <c r="M7" t="s">
        <v>600</v>
      </c>
    </row>
    <row r="8" spans="1:14" x14ac:dyDescent="0.25">
      <c r="B8" s="27"/>
      <c r="C8" s="30" t="str">
        <f>'Template (Var)'!C8</f>
        <v>Sub Category 1</v>
      </c>
      <c r="D8" s="27"/>
      <c r="E8" s="30" t="str">
        <f>'Template (Var)'!E8</f>
        <v>Sub Category 2</v>
      </c>
      <c r="F8" s="27"/>
      <c r="G8" s="27"/>
      <c r="H8" s="27"/>
      <c r="I8" s="27"/>
      <c r="J8" s="27"/>
    </row>
    <row r="9" spans="1:14" x14ac:dyDescent="0.25">
      <c r="B9" s="27"/>
      <c r="C9" s="33">
        <f>'PSAR SFK FEP list'!H46</f>
        <v>0</v>
      </c>
      <c r="D9" s="27"/>
      <c r="E9" s="33">
        <f>'PSAR SFK FEP list'!I46</f>
        <v>0</v>
      </c>
      <c r="F9" s="27"/>
      <c r="G9" s="27"/>
      <c r="H9" s="27"/>
      <c r="I9" s="27"/>
      <c r="J9" s="27"/>
      <c r="L9" s="10" t="s">
        <v>237</v>
      </c>
      <c r="M9" t="s">
        <v>601</v>
      </c>
    </row>
    <row r="10" spans="1:14" x14ac:dyDescent="0.25">
      <c r="B10" s="27"/>
      <c r="C10" s="27"/>
      <c r="D10" s="27"/>
      <c r="E10" s="27"/>
      <c r="F10" s="27"/>
      <c r="G10" s="27"/>
      <c r="H10" s="27"/>
      <c r="I10" s="27"/>
      <c r="J10" s="27"/>
      <c r="L10" s="10"/>
    </row>
    <row r="11" spans="1:14" x14ac:dyDescent="0.25">
      <c r="B11" s="34"/>
      <c r="C11" s="34"/>
      <c r="D11" s="34"/>
      <c r="E11" s="34"/>
      <c r="F11" s="34"/>
      <c r="G11" s="34"/>
      <c r="H11" s="34"/>
      <c r="I11" s="34"/>
      <c r="J11" s="34"/>
      <c r="L11" s="10" t="s">
        <v>238</v>
      </c>
      <c r="M11" s="51" t="s">
        <v>242</v>
      </c>
    </row>
    <row r="12" spans="1:14" x14ac:dyDescent="0.25">
      <c r="B12" s="27"/>
      <c r="C12" s="48" t="str">
        <f>'Template (Var)'!C12</f>
        <v>Description</v>
      </c>
      <c r="D12" s="27"/>
      <c r="E12" s="27"/>
      <c r="F12" s="27"/>
      <c r="G12" s="27"/>
      <c r="H12" s="27"/>
      <c r="I12" s="27"/>
      <c r="J12" s="27"/>
      <c r="L12" s="10"/>
    </row>
    <row r="13" spans="1:14" x14ac:dyDescent="0.25">
      <c r="A13" s="9" t="s">
        <v>102</v>
      </c>
      <c r="B13" s="34"/>
      <c r="C13" s="35"/>
      <c r="D13" s="34"/>
      <c r="E13" s="34"/>
      <c r="F13" s="34"/>
      <c r="G13" s="34"/>
      <c r="H13" s="34"/>
      <c r="I13" s="34"/>
      <c r="J13" s="34"/>
    </row>
    <row r="14" spans="1:14" ht="30" customHeight="1" x14ac:dyDescent="0.25">
      <c r="A14" s="9">
        <f>LEN(TRIM(C14))-LEN(SUBSTITUTE(C14," ",""))+1</f>
        <v>1</v>
      </c>
      <c r="B14" s="34"/>
      <c r="C14" s="90" t="s">
        <v>120</v>
      </c>
      <c r="D14" s="91"/>
      <c r="E14" s="91"/>
      <c r="F14" s="91"/>
      <c r="G14" s="91"/>
      <c r="H14" s="91"/>
      <c r="I14" s="92"/>
      <c r="J14" s="34"/>
    </row>
    <row r="15" spans="1:14" x14ac:dyDescent="0.25">
      <c r="B15" s="34"/>
      <c r="C15" s="34"/>
      <c r="D15" s="34"/>
      <c r="E15" s="34"/>
      <c r="F15" s="34"/>
      <c r="G15" s="34"/>
      <c r="H15" s="34"/>
      <c r="I15" s="34"/>
      <c r="J15" s="34"/>
    </row>
    <row r="16" spans="1:14" x14ac:dyDescent="0.25">
      <c r="B16" s="27"/>
      <c r="C16" s="48" t="str">
        <f>'Template (Var)'!C16</f>
        <v>Handling in the assessment</v>
      </c>
      <c r="D16" s="27"/>
      <c r="E16" s="27"/>
      <c r="F16" s="27"/>
      <c r="G16" s="27"/>
      <c r="H16" s="27"/>
      <c r="I16" s="27"/>
      <c r="J16" s="27"/>
      <c r="L16" s="10" t="s">
        <v>239</v>
      </c>
      <c r="M16" t="s">
        <v>128</v>
      </c>
    </row>
    <row r="17" spans="2:12" x14ac:dyDescent="0.25">
      <c r="B17" s="34"/>
      <c r="C17" s="35"/>
      <c r="D17" s="34"/>
      <c r="E17" s="34"/>
      <c r="F17" s="34"/>
      <c r="G17" s="34"/>
      <c r="H17" s="34"/>
      <c r="I17" s="34"/>
      <c r="J17" s="34"/>
    </row>
    <row r="18" spans="2:12" x14ac:dyDescent="0.25">
      <c r="B18" s="34"/>
      <c r="C18" s="35" t="str">
        <f>'Template (Var)'!C18</f>
        <v>Considered</v>
      </c>
      <c r="D18" s="49"/>
      <c r="E18" s="50" t="b">
        <v>1</v>
      </c>
      <c r="F18" s="34"/>
      <c r="G18" s="34"/>
      <c r="H18" s="34"/>
      <c r="I18" s="34"/>
      <c r="J18" s="34"/>
      <c r="L18" s="10" t="s">
        <v>240</v>
      </c>
    </row>
    <row r="19" spans="2:12" x14ac:dyDescent="0.25">
      <c r="B19" s="34"/>
      <c r="C19" s="35" t="str">
        <f>'Template (Var)'!C19</f>
        <v>Neglected</v>
      </c>
      <c r="D19" s="49"/>
      <c r="E19" s="50" t="b">
        <v>0</v>
      </c>
      <c r="F19" s="34"/>
      <c r="G19" s="34"/>
      <c r="H19" s="34"/>
      <c r="I19" s="34"/>
      <c r="J19" s="34"/>
    </row>
    <row r="20" spans="2:12" x14ac:dyDescent="0.25">
      <c r="B20" s="34"/>
      <c r="C20" s="35"/>
      <c r="D20" s="34"/>
      <c r="E20" s="34"/>
      <c r="F20" s="34"/>
      <c r="G20" s="34"/>
      <c r="H20" s="34"/>
      <c r="I20" s="34"/>
      <c r="J20" s="34"/>
      <c r="L20" s="10" t="s">
        <v>241</v>
      </c>
    </row>
    <row r="21" spans="2:12" x14ac:dyDescent="0.25">
      <c r="B21" s="34"/>
      <c r="C21" s="35" t="str">
        <f>'Template (Var)'!C21</f>
        <v>General</v>
      </c>
      <c r="D21" s="34"/>
      <c r="E21" s="34"/>
      <c r="F21" s="34"/>
      <c r="G21" s="34"/>
      <c r="H21" s="34"/>
      <c r="I21" s="34"/>
      <c r="J21" s="34"/>
    </row>
    <row r="22" spans="2:12" ht="30" customHeight="1" x14ac:dyDescent="0.25">
      <c r="B22" s="34"/>
      <c r="C22" s="90" t="s">
        <v>120</v>
      </c>
      <c r="D22" s="91"/>
      <c r="E22" s="91"/>
      <c r="F22" s="91"/>
      <c r="G22" s="91"/>
      <c r="H22" s="91"/>
      <c r="I22" s="92"/>
      <c r="J22" s="34"/>
    </row>
    <row r="23" spans="2:12" x14ac:dyDescent="0.25">
      <c r="B23" s="34"/>
      <c r="C23" s="34"/>
      <c r="D23" s="34"/>
      <c r="E23" s="34"/>
      <c r="F23" s="34"/>
      <c r="G23" s="34"/>
      <c r="H23" s="34"/>
      <c r="I23" s="34"/>
      <c r="J23" s="34"/>
    </row>
    <row r="24" spans="2:12" x14ac:dyDescent="0.25">
      <c r="B24" s="34"/>
      <c r="C24" s="35" t="str">
        <f>'Template (Var)'!C24</f>
        <v>Reasoning - if neglected</v>
      </c>
      <c r="D24" s="34"/>
      <c r="E24" s="34"/>
      <c r="F24" s="34"/>
      <c r="G24" s="34"/>
      <c r="H24" s="34"/>
      <c r="I24" s="34"/>
      <c r="J24" s="34"/>
    </row>
    <row r="25" spans="2:12" ht="15" customHeight="1" x14ac:dyDescent="0.25">
      <c r="B25" s="34"/>
      <c r="C25" s="90"/>
      <c r="D25" s="91"/>
      <c r="E25" s="91"/>
      <c r="F25" s="91"/>
      <c r="G25" s="91"/>
      <c r="H25" s="91"/>
      <c r="I25" s="92"/>
      <c r="J25" s="34"/>
    </row>
    <row r="26" spans="2:12" x14ac:dyDescent="0.25">
      <c r="B26" s="34"/>
      <c r="C26" s="34"/>
      <c r="D26" s="34"/>
      <c r="E26" s="34"/>
      <c r="F26" s="34"/>
      <c r="G26" s="34"/>
      <c r="H26" s="34"/>
      <c r="I26" s="34"/>
      <c r="J26" s="34"/>
    </row>
    <row r="27" spans="2:12" x14ac:dyDescent="0.25">
      <c r="B27" s="27"/>
      <c r="C27" s="48" t="str">
        <f>'Template (Var)'!C27</f>
        <v>References</v>
      </c>
      <c r="D27" s="27"/>
      <c r="E27" s="27"/>
      <c r="F27" s="27"/>
      <c r="G27" s="27"/>
      <c r="H27" s="48"/>
      <c r="I27" s="27"/>
      <c r="J27" s="27"/>
    </row>
    <row r="28" spans="2:12" x14ac:dyDescent="0.25">
      <c r="B28" s="34"/>
      <c r="C28" s="34" t="str">
        <f>'Template (Var)'!C28</f>
        <v>Main report</v>
      </c>
      <c r="D28" s="34"/>
      <c r="E28" s="34"/>
      <c r="F28" s="34"/>
      <c r="G28" s="34"/>
      <c r="H28" s="34" t="str">
        <f>'Template (Var)'!H28</f>
        <v>Section number</v>
      </c>
      <c r="I28" s="34"/>
      <c r="J28" s="34"/>
    </row>
    <row r="29" spans="2:12" x14ac:dyDescent="0.25">
      <c r="B29" s="34"/>
      <c r="C29" s="93"/>
      <c r="D29" s="95"/>
      <c r="E29" s="95"/>
      <c r="F29" s="94"/>
      <c r="G29" s="34"/>
      <c r="H29" s="93"/>
      <c r="I29" s="94"/>
      <c r="J29" s="34"/>
    </row>
    <row r="30" spans="2:12" x14ac:dyDescent="0.25">
      <c r="B30" s="34"/>
      <c r="C30" s="34" t="str">
        <f>'Template (Var)'!C30</f>
        <v>Main references</v>
      </c>
      <c r="D30" s="34"/>
      <c r="E30" s="34"/>
      <c r="F30" s="34"/>
      <c r="G30" s="34"/>
      <c r="H30" s="34"/>
      <c r="I30" s="34"/>
      <c r="J30" s="34"/>
    </row>
    <row r="31" spans="2:12" x14ac:dyDescent="0.25">
      <c r="B31" s="34"/>
      <c r="C31" s="93"/>
      <c r="D31" s="95"/>
      <c r="E31" s="95"/>
      <c r="F31" s="94"/>
      <c r="G31" s="34"/>
      <c r="H31" s="93"/>
      <c r="I31" s="94"/>
      <c r="J31" s="34"/>
    </row>
    <row r="32" spans="2:12" x14ac:dyDescent="0.25">
      <c r="B32" s="34"/>
      <c r="C32" s="34" t="str">
        <f>'Template (Var)'!C32</f>
        <v>Supporting report</v>
      </c>
      <c r="D32" s="34"/>
      <c r="E32" s="34"/>
      <c r="F32" s="34"/>
      <c r="G32" s="34"/>
      <c r="H32" s="34"/>
      <c r="I32" s="34"/>
      <c r="J32" s="34"/>
    </row>
    <row r="33" spans="2:10" x14ac:dyDescent="0.25">
      <c r="B33" s="34"/>
      <c r="C33" s="87"/>
      <c r="D33" s="88"/>
      <c r="E33" s="88"/>
      <c r="F33" s="89"/>
      <c r="G33" s="34"/>
      <c r="H33" s="87"/>
      <c r="I33" s="89"/>
      <c r="J33" s="34"/>
    </row>
    <row r="34" spans="2:10" x14ac:dyDescent="0.25">
      <c r="B34" s="34"/>
      <c r="C34" s="34"/>
      <c r="D34" s="34"/>
      <c r="E34" s="34"/>
      <c r="F34" s="34"/>
      <c r="G34" s="34"/>
      <c r="H34" s="34"/>
      <c r="I34" s="34"/>
      <c r="J34" s="34"/>
    </row>
    <row r="35" spans="2:10" x14ac:dyDescent="0.25">
      <c r="B35" s="36"/>
      <c r="C35" s="37" t="str">
        <f>'Template (Var)'!C35</f>
        <v>NEA FEPs mapped to this SR-Site FEP</v>
      </c>
      <c r="D35" s="36"/>
      <c r="E35" s="36"/>
      <c r="F35" s="36"/>
      <c r="G35" s="36"/>
      <c r="H35" s="36"/>
      <c r="I35" s="36"/>
      <c r="J35" s="36"/>
    </row>
    <row r="36" spans="2:10" x14ac:dyDescent="0.25">
      <c r="B36" s="37"/>
      <c r="C36" s="36"/>
      <c r="D36" s="36"/>
      <c r="E36" s="36"/>
      <c r="F36" s="36"/>
      <c r="G36" s="36"/>
      <c r="H36" s="36"/>
      <c r="I36" s="36"/>
      <c r="J36" s="36"/>
    </row>
    <row r="37" spans="2:10" x14ac:dyDescent="0.25">
      <c r="B37" s="36"/>
      <c r="C37" s="37" t="str">
        <f>'Template (Var)'!C37</f>
        <v>NEA Project FEP ID</v>
      </c>
      <c r="D37" s="37"/>
      <c r="E37" s="37" t="str">
        <f>'Template (Var)'!E37</f>
        <v>NEA Project FEP Name</v>
      </c>
      <c r="F37" s="36"/>
      <c r="G37" s="36"/>
      <c r="H37" s="36"/>
      <c r="I37" s="36"/>
      <c r="J37" s="36"/>
    </row>
    <row r="38" spans="2:10" x14ac:dyDescent="0.25">
      <c r="B38" s="36"/>
      <c r="C38" s="38" t="s">
        <v>594</v>
      </c>
      <c r="D38" s="39"/>
      <c r="E38" s="39" t="s">
        <v>595</v>
      </c>
      <c r="F38" s="40"/>
      <c r="G38" s="36"/>
      <c r="H38" s="36"/>
      <c r="I38" s="36"/>
      <c r="J38" s="36"/>
    </row>
    <row r="39" spans="2:10" x14ac:dyDescent="0.25">
      <c r="B39" s="36"/>
      <c r="C39" s="41" t="s">
        <v>558</v>
      </c>
      <c r="D39" s="42"/>
      <c r="E39" s="42" t="s">
        <v>559</v>
      </c>
      <c r="F39" s="43"/>
      <c r="G39" s="36"/>
      <c r="H39" s="36"/>
      <c r="I39" s="36"/>
      <c r="J39" s="36"/>
    </row>
    <row r="40" spans="2:10" x14ac:dyDescent="0.25">
      <c r="B40" s="36"/>
      <c r="C40" s="41" t="s">
        <v>560</v>
      </c>
      <c r="D40" s="42"/>
      <c r="E40" s="42" t="s">
        <v>561</v>
      </c>
      <c r="F40" s="43"/>
      <c r="G40" s="36"/>
      <c r="H40" s="36"/>
      <c r="I40" s="36"/>
      <c r="J40" s="36"/>
    </row>
    <row r="41" spans="2:10" x14ac:dyDescent="0.25">
      <c r="B41" s="36"/>
      <c r="C41" s="41" t="s">
        <v>596</v>
      </c>
      <c r="D41" s="42"/>
      <c r="E41" s="42" t="s">
        <v>597</v>
      </c>
      <c r="F41" s="43"/>
      <c r="G41" s="36"/>
      <c r="H41" s="36"/>
      <c r="I41" s="36"/>
      <c r="J41" s="36"/>
    </row>
    <row r="42" spans="2:10" x14ac:dyDescent="0.25">
      <c r="B42" s="36"/>
      <c r="C42" s="44" t="s">
        <v>598</v>
      </c>
      <c r="D42" s="45"/>
      <c r="E42" s="45" t="s">
        <v>599</v>
      </c>
      <c r="F42" s="46"/>
      <c r="G42" s="36"/>
      <c r="H42" s="36"/>
      <c r="I42" s="36"/>
      <c r="J42" s="36"/>
    </row>
    <row r="43" spans="2:10" x14ac:dyDescent="0.25">
      <c r="B43" s="36"/>
      <c r="C43" s="36"/>
      <c r="D43" s="36"/>
      <c r="E43" s="36"/>
      <c r="F43" s="36"/>
      <c r="G43" s="36"/>
      <c r="H43" s="36"/>
      <c r="I43" s="36"/>
      <c r="J43" s="36"/>
    </row>
  </sheetData>
  <mergeCells count="9">
    <mergeCell ref="C33:F33"/>
    <mergeCell ref="H33:I33"/>
    <mergeCell ref="C14:I14"/>
    <mergeCell ref="C22:I22"/>
    <mergeCell ref="C25:I25"/>
    <mergeCell ref="C29:F29"/>
    <mergeCell ref="H29:I29"/>
    <mergeCell ref="C31:F31"/>
    <mergeCell ref="H31:I31"/>
  </mergeCells>
  <dataValidations count="6">
    <dataValidation allowBlank="1" showInputMessage="1" showErrorMessage="1" promptTitle="Description in SR-Site" prompt="Chemical composition and quantities of grouts and other structural and stray materials injected/located in fractures in the rock and left there at repository closure." sqref="L7" xr:uid="{89DCA4B7-DED3-4EE6-A34F-4A4E4277C445}"/>
    <dataValidation allowBlank="1" showInputMessage="1" showErrorMessage="1" promptTitle="Description in SR-PSU" prompt="Chemical composition and quantities of grouts and other structural and stray materials injected." sqref="L9" xr:uid="{18FABBB1-CA0B-43AA-9D3B-0622451BFD3C}"/>
    <dataValidation allowBlank="1" showInputMessage="1" showErrorMessage="1" promptTitle="Handling in SE-SFL" sqref="L20 L5" xr:uid="{01D6D711-8331-450E-B599-671F62833820}"/>
    <dataValidation allowBlank="1" showInputMessage="1" showErrorMessage="1" promptTitle="Description in SE-SFL" sqref="L11" xr:uid="{480AFFD2-A7AB-4C58-BB6B-9DC6971B9731}"/>
    <dataValidation allowBlank="1" showInputMessage="1" showErrorMessage="1" promptTitle="Handling in SR-Site" prompt="Included in description of repository evolution." sqref="L16" xr:uid="{B7E0F552-E771-4DA5-85CE-509C76AEDDF6}"/>
    <dataValidation allowBlank="1" showInputMessage="1" showErrorMessage="1" promptTitle="Handling in SR-PSU" sqref="L18" xr:uid="{5E737433-4C92-4418-8038-A16C7F1B8814}"/>
  </dataValidations>
  <pageMargins left="0.7" right="0.7" top="0.75" bottom="0.75" header="0.3" footer="0.3"/>
  <drawing r:id="rId1"/>
  <legacyDrawing r:id="rId2"/>
  <mc:AlternateContent>
    <mc:Choice Requires="x14">
      <controls>
        <mc:AlternateContent>
          <mc:Choice Requires="x14">
            <control shapeId="76801" r:id="rId3" name="Check Box 1">
              <controlPr defaultSize="0" autoFill="0" autoLine="0" autoPict="0">
                <anchor moveWithCells="1">
                  <from>
                    <xdr:col>3</xdr:col>
                    <xdr:colOff>28575</xdr:colOff>
                    <xdr:row>17</xdr:row>
                    <xdr:rowOff>0</xdr:rowOff>
                  </from>
                  <to>
                    <xdr:col>4</xdr:col>
                    <xdr:colOff>409575</xdr:colOff>
                    <xdr:row>18</xdr:row>
                    <xdr:rowOff>28575</xdr:rowOff>
                  </to>
                </anchor>
              </controlPr>
            </control>
          </mc:Choice>
        </mc:AlternateContent>
        <mc:AlternateContent>
          <mc:Choice Requires="x14">
            <control shapeId="76802" r:id="rId4" name="Check Box 2">
              <controlPr defaultSize="0" autoFill="0" autoLine="0" autoPict="0">
                <anchor moveWithCells="1">
                  <from>
                    <xdr:col>3</xdr:col>
                    <xdr:colOff>28575</xdr:colOff>
                    <xdr:row>18</xdr:row>
                    <xdr:rowOff>0</xdr:rowOff>
                  </from>
                  <to>
                    <xdr:col>4</xdr:col>
                    <xdr:colOff>323850</xdr:colOff>
                    <xdr:row>19</xdr:row>
                    <xdr:rowOff>19050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92A48-7E51-4938-A5C7-A2E4B03A5D2A}">
  <dimension ref="A1:N43"/>
  <sheetViews>
    <sheetView workbookViewId="0">
      <selection activeCell="L16" sqref="L16"/>
    </sheetView>
  </sheetViews>
  <sheetFormatPr defaultRowHeight="15" x14ac:dyDescent="0.25"/>
  <cols>
    <col min="2" max="2" customWidth="true" width="4.0"/>
    <col min="3" max="3" customWidth="true" width="21.42578125"/>
    <col min="4" max="4" customWidth="true" width="6.5703125"/>
    <col min="5" max="5" bestFit="true" customWidth="true" width="32.42578125"/>
    <col min="7" max="7" customWidth="true" width="3.7109375"/>
    <col min="8" max="8" customWidth="true" width="5.85546875"/>
    <col min="10" max="10" customWidth="true" width="3.28515625"/>
    <col min="12" max="12" customWidth="true" width="21.0"/>
  </cols>
  <sheetData>
    <row r="1" spans="1:14" x14ac:dyDescent="0.25">
      <c r="B1" s="27"/>
      <c r="C1" s="27"/>
      <c r="D1" s="27"/>
      <c r="E1" s="27"/>
      <c r="F1" s="27"/>
      <c r="G1" s="27"/>
      <c r="H1" s="27"/>
      <c r="I1" s="27"/>
      <c r="J1" s="27"/>
      <c r="L1" s="28" t="s">
        <v>101</v>
      </c>
      <c r="M1" s="29"/>
      <c r="N1" s="29"/>
    </row>
    <row r="2" spans="1:14" x14ac:dyDescent="0.25">
      <c r="B2" s="27"/>
      <c r="C2" s="30" t="str">
        <f>'Template (Var)'!C2</f>
        <v>FEP ID</v>
      </c>
      <c r="D2" s="27"/>
      <c r="E2" s="30" t="str">
        <f>'Template (Var)'!E2</f>
        <v>FEP Name</v>
      </c>
      <c r="F2" s="27"/>
      <c r="G2" s="30" t="str">
        <f>'Template (Var)'!G2</f>
        <v>FEP</v>
      </c>
      <c r="H2" s="27"/>
      <c r="I2" s="30" t="str">
        <f>'Template (Var)'!I2</f>
        <v>Expert(s)</v>
      </c>
      <c r="J2" s="27"/>
    </row>
    <row r="3" spans="1:14" x14ac:dyDescent="0.25">
      <c r="B3" s="27"/>
      <c r="C3" s="31" t="str">
        <f>'PSAR SFK FEP list'!B47</f>
        <v>VarGe13</v>
      </c>
      <c r="D3" s="27"/>
      <c r="E3" s="31" t="str">
        <f>'PSAR SFK FEP list'!C47</f>
        <v>Saturation</v>
      </c>
      <c r="F3" s="27"/>
      <c r="G3" s="32" t="s">
        <v>124</v>
      </c>
      <c r="H3" s="27"/>
      <c r="I3" s="32" t="s">
        <v>268</v>
      </c>
      <c r="J3" s="27"/>
    </row>
    <row r="4" spans="1:14" x14ac:dyDescent="0.25">
      <c r="B4" s="27"/>
      <c r="C4" s="27"/>
      <c r="D4" s="27"/>
      <c r="E4" s="27"/>
      <c r="F4" s="27"/>
      <c r="G4" s="27"/>
      <c r="H4" s="27"/>
      <c r="I4" s="32"/>
      <c r="J4" s="27"/>
    </row>
    <row r="5" spans="1:14" x14ac:dyDescent="0.25">
      <c r="B5" s="27"/>
      <c r="C5" s="30" t="str">
        <f>'Template (Var)'!C5</f>
        <v>Main Category</v>
      </c>
      <c r="D5" s="27"/>
      <c r="E5" s="30" t="str">
        <f>'Template (Var)'!E5</f>
        <v>System Component</v>
      </c>
      <c r="F5" s="27"/>
      <c r="G5" s="27"/>
      <c r="H5" s="27"/>
      <c r="I5" s="32"/>
      <c r="J5" s="27"/>
      <c r="L5" s="10" t="s">
        <v>1843</v>
      </c>
      <c r="M5" t="s">
        <v>1850</v>
      </c>
    </row>
    <row r="6" spans="1:14" x14ac:dyDescent="0.25">
      <c r="B6" s="27"/>
      <c r="C6" s="33" t="str">
        <f>'PSAR SFK FEP list'!F47</f>
        <v>System variable</v>
      </c>
      <c r="D6" s="27"/>
      <c r="E6" s="33" t="str">
        <f>'PSAR SFK FEP list'!G47</f>
        <v>Geosphere</v>
      </c>
      <c r="F6" s="27"/>
      <c r="G6" s="27"/>
      <c r="H6" s="27"/>
      <c r="I6" s="27"/>
      <c r="J6" s="27"/>
    </row>
    <row r="7" spans="1:14" x14ac:dyDescent="0.25">
      <c r="B7" s="27"/>
      <c r="C7" s="27"/>
      <c r="D7" s="27"/>
      <c r="E7" s="27"/>
      <c r="F7" s="27"/>
      <c r="G7" s="27"/>
      <c r="H7" s="27"/>
      <c r="I7" s="27"/>
      <c r="J7" s="27"/>
      <c r="L7" s="10" t="s">
        <v>236</v>
      </c>
      <c r="M7" t="s">
        <v>612</v>
      </c>
    </row>
    <row r="8" spans="1:14" x14ac:dyDescent="0.25">
      <c r="B8" s="27"/>
      <c r="C8" s="30" t="str">
        <f>'Template (Var)'!C8</f>
        <v>Sub Category 1</v>
      </c>
      <c r="D8" s="27"/>
      <c r="E8" s="30" t="str">
        <f>'Template (Var)'!E8</f>
        <v>Sub Category 2</v>
      </c>
      <c r="F8" s="27"/>
      <c r="G8" s="27"/>
      <c r="H8" s="27"/>
      <c r="I8" s="27"/>
      <c r="J8" s="27"/>
    </row>
    <row r="9" spans="1:14" x14ac:dyDescent="0.25">
      <c r="B9" s="27"/>
      <c r="C9" s="33">
        <f>'PSAR SFK FEP list'!H47</f>
        <v>0</v>
      </c>
      <c r="D9" s="27"/>
      <c r="E9" s="33">
        <f>'PSAR SFK FEP list'!I47</f>
        <v>0</v>
      </c>
      <c r="F9" s="27"/>
      <c r="G9" s="27"/>
      <c r="H9" s="27"/>
      <c r="I9" s="27"/>
      <c r="J9" s="27"/>
      <c r="L9" s="10" t="s">
        <v>237</v>
      </c>
      <c r="M9" t="s">
        <v>613</v>
      </c>
    </row>
    <row r="10" spans="1:14" x14ac:dyDescent="0.25">
      <c r="B10" s="27"/>
      <c r="C10" s="27"/>
      <c r="D10" s="27"/>
      <c r="E10" s="27"/>
      <c r="F10" s="27"/>
      <c r="G10" s="27"/>
      <c r="H10" s="27"/>
      <c r="I10" s="27"/>
      <c r="J10" s="27"/>
    </row>
    <row r="11" spans="1:14" x14ac:dyDescent="0.25">
      <c r="B11" s="34"/>
      <c r="C11" s="34"/>
      <c r="D11" s="34"/>
      <c r="E11" s="34"/>
      <c r="F11" s="34"/>
      <c r="G11" s="34"/>
      <c r="H11" s="34"/>
      <c r="I11" s="34"/>
      <c r="J11" s="34"/>
      <c r="L11" s="10" t="s">
        <v>238</v>
      </c>
      <c r="M11" s="51" t="s">
        <v>242</v>
      </c>
    </row>
    <row r="12" spans="1:14" x14ac:dyDescent="0.25">
      <c r="B12" s="27"/>
      <c r="C12" s="48" t="str">
        <f>'Template (Var)'!C12</f>
        <v>Description</v>
      </c>
      <c r="D12" s="27"/>
      <c r="E12" s="27"/>
      <c r="F12" s="27"/>
      <c r="G12" s="27"/>
      <c r="H12" s="27"/>
      <c r="I12" s="27"/>
      <c r="J12" s="27"/>
      <c r="L12" s="10"/>
    </row>
    <row r="13" spans="1:14" x14ac:dyDescent="0.25">
      <c r="A13" s="9" t="s">
        <v>102</v>
      </c>
      <c r="B13" s="34"/>
      <c r="C13" s="35"/>
      <c r="D13" s="34"/>
      <c r="E13" s="34"/>
      <c r="F13" s="34"/>
      <c r="G13" s="34"/>
      <c r="H13" s="34"/>
      <c r="I13" s="34"/>
      <c r="J13" s="34"/>
    </row>
    <row r="14" spans="1:14" ht="30" customHeight="1" x14ac:dyDescent="0.25">
      <c r="A14" s="9">
        <f>LEN(TRIM(C14))-LEN(SUBSTITUTE(C14," ",""))+1</f>
        <v>1</v>
      </c>
      <c r="B14" s="34"/>
      <c r="C14" s="90" t="s">
        <v>120</v>
      </c>
      <c r="D14" s="91"/>
      <c r="E14" s="91"/>
      <c r="F14" s="91"/>
      <c r="G14" s="91"/>
      <c r="H14" s="91"/>
      <c r="I14" s="92"/>
      <c r="J14" s="34"/>
    </row>
    <row r="15" spans="1:14" x14ac:dyDescent="0.25">
      <c r="B15" s="34"/>
      <c r="C15" s="34"/>
      <c r="D15" s="34"/>
      <c r="E15" s="34"/>
      <c r="F15" s="34"/>
      <c r="G15" s="34"/>
      <c r="H15" s="34"/>
      <c r="I15" s="34"/>
      <c r="J15" s="34"/>
    </row>
    <row r="16" spans="1:14" x14ac:dyDescent="0.25">
      <c r="B16" s="27"/>
      <c r="C16" s="48" t="str">
        <f>'Template (Var)'!C16</f>
        <v>Handling in the assessment</v>
      </c>
      <c r="D16" s="27"/>
      <c r="E16" s="27"/>
      <c r="F16" s="27"/>
      <c r="G16" s="27"/>
      <c r="H16" s="27"/>
      <c r="I16" s="27"/>
      <c r="J16" s="27"/>
      <c r="L16" s="10" t="s">
        <v>239</v>
      </c>
      <c r="M16" t="s">
        <v>128</v>
      </c>
    </row>
    <row r="17" spans="2:12" x14ac:dyDescent="0.25">
      <c r="B17" s="34"/>
      <c r="C17" s="35"/>
      <c r="D17" s="34"/>
      <c r="E17" s="34"/>
      <c r="F17" s="34"/>
      <c r="G17" s="34"/>
      <c r="H17" s="34"/>
      <c r="I17" s="34"/>
      <c r="J17" s="34"/>
    </row>
    <row r="18" spans="2:12" x14ac:dyDescent="0.25">
      <c r="B18" s="34"/>
      <c r="C18" s="35" t="str">
        <f>'Template (Var)'!C18</f>
        <v>Considered</v>
      </c>
      <c r="D18" s="49"/>
      <c r="E18" s="50" t="b">
        <v>1</v>
      </c>
      <c r="F18" s="34"/>
      <c r="G18" s="34"/>
      <c r="H18" s="34"/>
      <c r="I18" s="34"/>
      <c r="J18" s="34"/>
      <c r="L18" s="10" t="s">
        <v>240</v>
      </c>
    </row>
    <row r="19" spans="2:12" x14ac:dyDescent="0.25">
      <c r="B19" s="34"/>
      <c r="C19" s="35" t="str">
        <f>'Template (Var)'!C19</f>
        <v>Neglected</v>
      </c>
      <c r="D19" s="49"/>
      <c r="E19" s="50" t="b">
        <v>0</v>
      </c>
      <c r="F19" s="34"/>
      <c r="G19" s="34"/>
      <c r="H19" s="34"/>
      <c r="I19" s="34"/>
      <c r="J19" s="34"/>
    </row>
    <row r="20" spans="2:12" x14ac:dyDescent="0.25">
      <c r="B20" s="34"/>
      <c r="C20" s="35"/>
      <c r="D20" s="34"/>
      <c r="E20" s="34"/>
      <c r="F20" s="34"/>
      <c r="G20" s="34"/>
      <c r="H20" s="34"/>
      <c r="I20" s="34"/>
      <c r="J20" s="34"/>
      <c r="L20" s="10" t="s">
        <v>241</v>
      </c>
    </row>
    <row r="21" spans="2:12" x14ac:dyDescent="0.25">
      <c r="B21" s="34"/>
      <c r="C21" s="35" t="str">
        <f>'Template (Var)'!C21</f>
        <v>General</v>
      </c>
      <c r="D21" s="34"/>
      <c r="E21" s="34"/>
      <c r="F21" s="34"/>
      <c r="G21" s="34"/>
      <c r="H21" s="34"/>
      <c r="I21" s="34"/>
      <c r="J21" s="34"/>
    </row>
    <row r="22" spans="2:12" ht="30" customHeight="1" x14ac:dyDescent="0.25">
      <c r="B22" s="34"/>
      <c r="C22" s="90" t="s">
        <v>120</v>
      </c>
      <c r="D22" s="91"/>
      <c r="E22" s="91"/>
      <c r="F22" s="91"/>
      <c r="G22" s="91"/>
      <c r="H22" s="91"/>
      <c r="I22" s="92"/>
      <c r="J22" s="34"/>
    </row>
    <row r="23" spans="2:12" x14ac:dyDescent="0.25">
      <c r="B23" s="34"/>
      <c r="C23" s="34"/>
      <c r="D23" s="34"/>
      <c r="E23" s="34"/>
      <c r="F23" s="34"/>
      <c r="G23" s="34"/>
      <c r="H23" s="34"/>
      <c r="I23" s="34"/>
      <c r="J23" s="34"/>
    </row>
    <row r="24" spans="2:12" x14ac:dyDescent="0.25">
      <c r="B24" s="34"/>
      <c r="C24" s="35" t="str">
        <f>'Template (Var)'!C24</f>
        <v>Reasoning - if neglected</v>
      </c>
      <c r="D24" s="34"/>
      <c r="E24" s="34"/>
      <c r="F24" s="34"/>
      <c r="G24" s="34"/>
      <c r="H24" s="34"/>
      <c r="I24" s="34"/>
      <c r="J24" s="34"/>
    </row>
    <row r="25" spans="2:12" ht="15" customHeight="1" x14ac:dyDescent="0.25">
      <c r="B25" s="34"/>
      <c r="C25" s="90"/>
      <c r="D25" s="91"/>
      <c r="E25" s="91"/>
      <c r="F25" s="91"/>
      <c r="G25" s="91"/>
      <c r="H25" s="91"/>
      <c r="I25" s="92"/>
      <c r="J25" s="34"/>
    </row>
    <row r="26" spans="2:12" x14ac:dyDescent="0.25">
      <c r="B26" s="34"/>
      <c r="C26" s="34"/>
      <c r="D26" s="34"/>
      <c r="E26" s="34"/>
      <c r="F26" s="34"/>
      <c r="G26" s="34"/>
      <c r="H26" s="34"/>
      <c r="I26" s="34"/>
      <c r="J26" s="34"/>
    </row>
    <row r="27" spans="2:12" x14ac:dyDescent="0.25">
      <c r="B27" s="27"/>
      <c r="C27" s="48" t="str">
        <f>'Template (Var)'!C27</f>
        <v>References</v>
      </c>
      <c r="D27" s="27"/>
      <c r="E27" s="27"/>
      <c r="F27" s="27"/>
      <c r="G27" s="27"/>
      <c r="H27" s="48"/>
      <c r="I27" s="27"/>
      <c r="J27" s="27"/>
    </row>
    <row r="28" spans="2:12" x14ac:dyDescent="0.25">
      <c r="B28" s="34"/>
      <c r="C28" s="34" t="str">
        <f>'Template (Var)'!C28</f>
        <v>Main report</v>
      </c>
      <c r="D28" s="34"/>
      <c r="E28" s="34"/>
      <c r="F28" s="34"/>
      <c r="G28" s="34"/>
      <c r="H28" s="34" t="str">
        <f>'Template (Var)'!H28</f>
        <v>Section number</v>
      </c>
      <c r="I28" s="34"/>
      <c r="J28" s="34"/>
    </row>
    <row r="29" spans="2:12" x14ac:dyDescent="0.25">
      <c r="B29" s="34"/>
      <c r="C29" s="93"/>
      <c r="D29" s="95"/>
      <c r="E29" s="95"/>
      <c r="F29" s="94"/>
      <c r="G29" s="34"/>
      <c r="H29" s="93"/>
      <c r="I29" s="94"/>
      <c r="J29" s="34"/>
    </row>
    <row r="30" spans="2:12" x14ac:dyDescent="0.25">
      <c r="B30" s="34"/>
      <c r="C30" s="34" t="str">
        <f>'Template (Var)'!C30</f>
        <v>Main references</v>
      </c>
      <c r="D30" s="34"/>
      <c r="E30" s="34"/>
      <c r="F30" s="34"/>
      <c r="G30" s="34"/>
      <c r="H30" s="34"/>
      <c r="I30" s="34"/>
      <c r="J30" s="34"/>
    </row>
    <row r="31" spans="2:12" x14ac:dyDescent="0.25">
      <c r="B31" s="34"/>
      <c r="C31" s="93"/>
      <c r="D31" s="95"/>
      <c r="E31" s="95"/>
      <c r="F31" s="94"/>
      <c r="G31" s="34"/>
      <c r="H31" s="93"/>
      <c r="I31" s="94"/>
      <c r="J31" s="34"/>
    </row>
    <row r="32" spans="2:12" x14ac:dyDescent="0.25">
      <c r="B32" s="34"/>
      <c r="C32" s="34" t="str">
        <f>'Template (Var)'!C32</f>
        <v>Supporting report</v>
      </c>
      <c r="D32" s="34"/>
      <c r="E32" s="34"/>
      <c r="F32" s="34"/>
      <c r="G32" s="34"/>
      <c r="H32" s="34"/>
      <c r="I32" s="34"/>
      <c r="J32" s="34"/>
    </row>
    <row r="33" spans="2:10" x14ac:dyDescent="0.25">
      <c r="B33" s="34"/>
      <c r="C33" s="87"/>
      <c r="D33" s="88"/>
      <c r="E33" s="88"/>
      <c r="F33" s="89"/>
      <c r="G33" s="34"/>
      <c r="H33" s="87"/>
      <c r="I33" s="89"/>
      <c r="J33" s="34"/>
    </row>
    <row r="34" spans="2:10" x14ac:dyDescent="0.25">
      <c r="B34" s="34"/>
      <c r="C34" s="34"/>
      <c r="D34" s="34"/>
      <c r="E34" s="34"/>
      <c r="F34" s="34"/>
      <c r="G34" s="34"/>
      <c r="H34" s="34"/>
      <c r="I34" s="34"/>
      <c r="J34" s="34"/>
    </row>
    <row r="35" spans="2:10" x14ac:dyDescent="0.25">
      <c r="B35" s="36"/>
      <c r="C35" s="37" t="str">
        <f>'Template (Var)'!C35</f>
        <v>NEA FEPs mapped to this SR-Site FEP</v>
      </c>
      <c r="D35" s="36"/>
      <c r="E35" s="36"/>
      <c r="F35" s="36"/>
      <c r="G35" s="36"/>
      <c r="H35" s="36"/>
      <c r="I35" s="36"/>
      <c r="J35" s="36"/>
    </row>
    <row r="36" spans="2:10" x14ac:dyDescent="0.25">
      <c r="B36" s="37"/>
      <c r="C36" s="36"/>
      <c r="D36" s="36"/>
      <c r="E36" s="36"/>
      <c r="F36" s="36"/>
      <c r="G36" s="36"/>
      <c r="H36" s="36"/>
      <c r="I36" s="36"/>
      <c r="J36" s="36"/>
    </row>
    <row r="37" spans="2:10" x14ac:dyDescent="0.25">
      <c r="B37" s="36"/>
      <c r="C37" s="37" t="str">
        <f>'Template (Var)'!C37</f>
        <v>NEA Project FEP ID</v>
      </c>
      <c r="D37" s="37"/>
      <c r="E37" s="37" t="str">
        <f>'Template (Var)'!E37</f>
        <v>NEA Project FEP Name</v>
      </c>
      <c r="F37" s="36"/>
      <c r="G37" s="36"/>
      <c r="H37" s="36"/>
      <c r="I37" s="36"/>
      <c r="J37" s="36"/>
    </row>
    <row r="38" spans="2:10" x14ac:dyDescent="0.25">
      <c r="B38" s="36"/>
      <c r="C38" s="38" t="s">
        <v>602</v>
      </c>
      <c r="D38" s="39"/>
      <c r="E38" s="39" t="s">
        <v>603</v>
      </c>
      <c r="F38" s="40"/>
      <c r="G38" s="36"/>
      <c r="H38" s="36"/>
      <c r="I38" s="36"/>
      <c r="J38" s="36"/>
    </row>
    <row r="39" spans="2:10" x14ac:dyDescent="0.25">
      <c r="B39" s="36"/>
      <c r="C39" s="41" t="s">
        <v>604</v>
      </c>
      <c r="D39" s="42"/>
      <c r="E39" s="42" t="s">
        <v>605</v>
      </c>
      <c r="F39" s="43"/>
      <c r="G39" s="36"/>
      <c r="H39" s="36"/>
      <c r="I39" s="36"/>
      <c r="J39" s="36"/>
    </row>
    <row r="40" spans="2:10" x14ac:dyDescent="0.25">
      <c r="B40" s="36"/>
      <c r="C40" s="41" t="s">
        <v>606</v>
      </c>
      <c r="D40" s="42"/>
      <c r="E40" s="42" t="s">
        <v>607</v>
      </c>
      <c r="F40" s="43"/>
      <c r="G40" s="36"/>
      <c r="H40" s="36"/>
      <c r="I40" s="36"/>
      <c r="J40" s="36"/>
    </row>
    <row r="41" spans="2:10" x14ac:dyDescent="0.25">
      <c r="B41" s="36"/>
      <c r="C41" s="41" t="s">
        <v>608</v>
      </c>
      <c r="D41" s="42"/>
      <c r="E41" s="42" t="s">
        <v>609</v>
      </c>
      <c r="F41" s="43"/>
      <c r="G41" s="36"/>
      <c r="H41" s="36"/>
      <c r="I41" s="36"/>
      <c r="J41" s="36"/>
    </row>
    <row r="42" spans="2:10" x14ac:dyDescent="0.25">
      <c r="B42" s="36"/>
      <c r="C42" s="44" t="s">
        <v>610</v>
      </c>
      <c r="D42" s="45"/>
      <c r="E42" s="45" t="s">
        <v>611</v>
      </c>
      <c r="F42" s="46"/>
      <c r="G42" s="36"/>
      <c r="H42" s="36"/>
      <c r="I42" s="36"/>
      <c r="J42" s="36"/>
    </row>
    <row r="43" spans="2:10" x14ac:dyDescent="0.25">
      <c r="B43" s="36"/>
      <c r="C43" s="36"/>
      <c r="D43" s="36"/>
      <c r="E43" s="36"/>
      <c r="F43" s="36"/>
      <c r="G43" s="36"/>
      <c r="H43" s="36"/>
      <c r="I43" s="36"/>
      <c r="J43" s="36"/>
    </row>
  </sheetData>
  <mergeCells count="9">
    <mergeCell ref="C33:F33"/>
    <mergeCell ref="H33:I33"/>
    <mergeCell ref="C14:I14"/>
    <mergeCell ref="C22:I22"/>
    <mergeCell ref="C25:I25"/>
    <mergeCell ref="C29:F29"/>
    <mergeCell ref="H29:I29"/>
    <mergeCell ref="C31:F31"/>
    <mergeCell ref="H31:I31"/>
  </mergeCells>
  <dataValidations count="6">
    <dataValidation allowBlank="1" showInputMessage="1" showErrorMessage="1" promptTitle="Handling in SR-Site" prompt="Included in description of repository evolution." sqref="L16" xr:uid="{0135A364-41DC-40A1-95AB-0FD0A28ECD0A}"/>
    <dataValidation allowBlank="1" showInputMessage="1" showErrorMessage="1" promptTitle="Description in SE-SFL" sqref="L11" xr:uid="{D89045D5-8E13-4AA8-B55A-3E85FC4A8AFA}"/>
    <dataValidation allowBlank="1" showInputMessage="1" showErrorMessage="1" promptTitle="Handling in SE-SFL" sqref="L20 L5" xr:uid="{38F0A988-C8BD-4541-A8BE-0190177D57A4}"/>
    <dataValidation allowBlank="1" showInputMessage="1" showErrorMessage="1" promptTitle="Description in SR-PSU" prompt="Degree of water saturation." sqref="L9" xr:uid="{1B0A1CCA-9C47-4087-96F7-EEAB3924D07A}"/>
    <dataValidation allowBlank="1" showInputMessage="1" showErrorMessage="1" promptTitle="Description in SR-Site" prompt="Degree of water saturation of the geosphere" sqref="L7" xr:uid="{C8690FEE-459E-400D-ACD5-40F1D24BD028}"/>
    <dataValidation allowBlank="1" showInputMessage="1" showErrorMessage="1" promptTitle="Handling in SR-PSU" sqref="L18" xr:uid="{2A05F34A-EF74-4C3D-9894-86B3275F6FBB}"/>
  </dataValidations>
  <pageMargins left="0.7" right="0.7" top="0.75" bottom="0.75" header="0.3" footer="0.3"/>
  <drawing r:id="rId1"/>
  <legacyDrawing r:id="rId2"/>
  <mc:AlternateContent>
    <mc:Choice Requires="x14">
      <controls>
        <mc:AlternateContent>
          <mc:Choice Requires="x14">
            <control shapeId="77825" r:id="rId3" name="Check Box 1">
              <controlPr defaultSize="0" autoFill="0" autoLine="0" autoPict="0">
                <anchor moveWithCells="1">
                  <from>
                    <xdr:col>3</xdr:col>
                    <xdr:colOff>28575</xdr:colOff>
                    <xdr:row>17</xdr:row>
                    <xdr:rowOff>0</xdr:rowOff>
                  </from>
                  <to>
                    <xdr:col>4</xdr:col>
                    <xdr:colOff>409575</xdr:colOff>
                    <xdr:row>18</xdr:row>
                    <xdr:rowOff>28575</xdr:rowOff>
                  </to>
                </anchor>
              </controlPr>
            </control>
          </mc:Choice>
        </mc:AlternateContent>
        <mc:AlternateContent>
          <mc:Choice Requires="x14">
            <control shapeId="77826" r:id="rId4" name="Check Box 2">
              <controlPr defaultSize="0" autoFill="0" autoLine="0" autoPict="0">
                <anchor moveWithCells="1">
                  <from>
                    <xdr:col>3</xdr:col>
                    <xdr:colOff>28575</xdr:colOff>
                    <xdr:row>18</xdr:row>
                    <xdr:rowOff>0</xdr:rowOff>
                  </from>
                  <to>
                    <xdr:col>4</xdr:col>
                    <xdr:colOff>323850</xdr:colOff>
                    <xdr:row>19</xdr:row>
                    <xdr:rowOff>19050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F6C14-490C-4B42-86D2-F67EA32C9ED6}">
  <dimension ref="B1:O86"/>
  <sheetViews>
    <sheetView zoomScaleNormal="100" workbookViewId="0">
      <selection activeCell="A77" sqref="A77"/>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7" customWidth="true" width="7.5703125"/>
    <col min="8" max="8" customWidth="true" width="5.0"/>
    <col min="9" max="9" customWidth="true" width="17.28515625"/>
    <col min="10" max="10" customWidth="true" width="3.28515625"/>
    <col min="12" max="12" customWidth="true" width="21.0"/>
    <col min="14" max="14" bestFit="true" customWidth="true" width="42.7109375"/>
  </cols>
  <sheetData>
    <row r="1" spans="2:15" x14ac:dyDescent="0.25">
      <c r="B1" s="27"/>
      <c r="C1" s="27"/>
      <c r="D1" s="27"/>
      <c r="E1" s="27"/>
      <c r="F1" s="27"/>
      <c r="G1" s="27"/>
      <c r="H1" s="27"/>
      <c r="I1" s="27"/>
      <c r="J1" s="27"/>
      <c r="L1" s="28" t="s">
        <v>101</v>
      </c>
      <c r="M1" s="29"/>
    </row>
    <row r="2" spans="2:15" x14ac:dyDescent="0.25">
      <c r="B2" s="27"/>
      <c r="C2" s="30" t="str">
        <f>'Template (FEP)'!C2</f>
        <v>FEP ID</v>
      </c>
      <c r="D2" s="27"/>
      <c r="E2" s="30" t="str">
        <f>'Template (FEP)'!E2</f>
        <v>FEP Name</v>
      </c>
      <c r="F2" s="27"/>
      <c r="G2" s="30" t="str">
        <f>'Template (FEP)'!G2</f>
        <v>FEP</v>
      </c>
      <c r="H2" s="27"/>
      <c r="I2" s="30" t="str">
        <f>'Template (FEP)'!I2</f>
        <v>Expert(s)</v>
      </c>
      <c r="J2" s="27"/>
    </row>
    <row r="3" spans="2:15" x14ac:dyDescent="0.25">
      <c r="B3" s="27"/>
      <c r="C3" s="31" t="str">
        <f>'PSAR SFK FEP list'!B9</f>
        <v>Ge01</v>
      </c>
      <c r="D3" s="27"/>
      <c r="E3" s="31" t="str">
        <f>'PSAR SFK FEP list'!C9</f>
        <v>Heat transport</v>
      </c>
      <c r="F3" s="27"/>
      <c r="G3" s="32" t="s">
        <v>286</v>
      </c>
      <c r="H3" s="27"/>
      <c r="I3" s="32" t="s">
        <v>268</v>
      </c>
      <c r="J3" s="27"/>
    </row>
    <row r="4" spans="2:15" x14ac:dyDescent="0.25">
      <c r="B4" s="27"/>
      <c r="C4" s="27"/>
      <c r="D4" s="27"/>
      <c r="E4" s="27"/>
      <c r="F4" s="27"/>
      <c r="G4" s="27"/>
      <c r="H4" s="27"/>
      <c r="I4" s="32" t="s">
        <v>284</v>
      </c>
      <c r="J4" s="27"/>
    </row>
    <row r="5" spans="2:15" x14ac:dyDescent="0.25">
      <c r="B5" s="27"/>
      <c r="C5" s="30" t="str">
        <f>'Template (FEP)'!C5</f>
        <v>Main Category</v>
      </c>
      <c r="D5" s="27"/>
      <c r="E5" s="30" t="str">
        <f>'Template (FEP)'!E5</f>
        <v>System Component</v>
      </c>
      <c r="F5" s="27"/>
      <c r="G5" s="27"/>
      <c r="H5" s="27"/>
      <c r="I5" s="32" t="s">
        <v>285</v>
      </c>
      <c r="J5" s="27"/>
    </row>
    <row r="6" spans="2:15" x14ac:dyDescent="0.25">
      <c r="B6" s="27"/>
      <c r="C6" s="33" t="str">
        <f>'PSAR SFK FEP list'!F9</f>
        <v>Internal process</v>
      </c>
      <c r="D6" s="27"/>
      <c r="E6" s="33" t="str">
        <f>'PSAR SFK FEP list'!G9</f>
        <v>Geosphere</v>
      </c>
      <c r="F6" s="27"/>
      <c r="G6" s="27"/>
      <c r="H6" s="27"/>
      <c r="I6" s="27"/>
      <c r="J6" s="27"/>
    </row>
    <row r="7" spans="2:15" x14ac:dyDescent="0.25">
      <c r="B7" s="27"/>
      <c r="C7" s="27"/>
      <c r="D7" s="27"/>
      <c r="E7" s="27"/>
      <c r="F7" s="27"/>
      <c r="G7" s="27"/>
      <c r="H7" s="27"/>
      <c r="I7" s="27"/>
      <c r="J7" s="27"/>
      <c r="L7" s="10" t="s">
        <v>236</v>
      </c>
      <c r="M7" t="s">
        <v>614</v>
      </c>
    </row>
    <row r="8" spans="2:15" x14ac:dyDescent="0.25">
      <c r="B8" s="27"/>
      <c r="C8" s="30" t="str">
        <f>'Template (FEP)'!C8</f>
        <v>Sub Category 1</v>
      </c>
      <c r="D8" s="27"/>
      <c r="E8" s="30" t="str">
        <f>'Template (FEP)'!E8</f>
        <v>Sub Category 2</v>
      </c>
      <c r="F8" s="27"/>
      <c r="G8" s="27"/>
      <c r="H8" s="27"/>
      <c r="I8" s="27"/>
      <c r="J8" s="27"/>
    </row>
    <row r="9" spans="2:15" x14ac:dyDescent="0.25">
      <c r="B9" s="27"/>
      <c r="C9" s="33">
        <f>'PSAR SFK FEP list'!H9</f>
        <v>0</v>
      </c>
      <c r="D9" s="27"/>
      <c r="E9" s="33">
        <f>'PSAR SFK FEP list'!I9</f>
        <v>0</v>
      </c>
      <c r="F9" s="27"/>
      <c r="G9" s="27"/>
      <c r="H9" s="27"/>
      <c r="I9" s="27"/>
      <c r="J9" s="27"/>
      <c r="L9" s="10" t="s">
        <v>237</v>
      </c>
      <c r="M9" t="s">
        <v>615</v>
      </c>
    </row>
    <row r="10" spans="2:15" x14ac:dyDescent="0.25">
      <c r="B10" s="27"/>
      <c r="C10" s="27"/>
      <c r="D10" s="27"/>
      <c r="E10" s="27"/>
      <c r="F10" s="27"/>
      <c r="G10" s="27"/>
      <c r="H10" s="27"/>
      <c r="I10" s="27"/>
      <c r="J10" s="27"/>
      <c r="L10" s="10"/>
    </row>
    <row r="11" spans="2:15" x14ac:dyDescent="0.25">
      <c r="B11" s="34"/>
      <c r="C11" s="35"/>
      <c r="D11" s="34"/>
      <c r="E11" s="34"/>
      <c r="F11" s="34"/>
      <c r="G11" s="34"/>
      <c r="H11" s="34"/>
      <c r="I11" s="34"/>
      <c r="J11" s="34"/>
      <c r="L11" s="10" t="s">
        <v>238</v>
      </c>
      <c r="M11" s="51" t="s">
        <v>260</v>
      </c>
    </row>
    <row r="12" spans="2:15" x14ac:dyDescent="0.25">
      <c r="B12" s="27"/>
      <c r="C12" s="30" t="str">
        <f>'Template (FEP)'!C12</f>
        <v>Description</v>
      </c>
      <c r="D12" s="27"/>
      <c r="E12" s="27"/>
      <c r="F12" s="27"/>
      <c r="G12" s="27"/>
      <c r="H12" s="27"/>
      <c r="I12" s="27"/>
      <c r="J12" s="27"/>
    </row>
    <row r="13" spans="2:15" x14ac:dyDescent="0.25">
      <c r="B13" s="34"/>
      <c r="C13" s="35"/>
      <c r="D13" s="34"/>
      <c r="E13" s="34"/>
      <c r="F13" s="34"/>
      <c r="G13" s="34"/>
      <c r="H13" s="34"/>
      <c r="I13" s="34"/>
      <c r="J13" s="34"/>
    </row>
    <row r="14" spans="2:15" ht="30" customHeight="1" x14ac:dyDescent="0.25">
      <c r="B14" s="34"/>
      <c r="C14" s="90"/>
      <c r="D14" s="91"/>
      <c r="E14" s="91"/>
      <c r="F14" s="91"/>
      <c r="G14" s="91"/>
      <c r="H14" s="91"/>
      <c r="I14" s="92"/>
      <c r="J14" s="34"/>
    </row>
    <row r="15" spans="2:15" x14ac:dyDescent="0.25">
      <c r="B15" s="34"/>
      <c r="C15" s="34"/>
      <c r="D15" s="34"/>
      <c r="E15" s="34"/>
      <c r="F15" s="34"/>
      <c r="G15" s="34"/>
      <c r="H15" s="34"/>
      <c r="I15" s="34"/>
      <c r="J15" s="34"/>
      <c r="O15" s="47"/>
    </row>
    <row r="16" spans="2:15" x14ac:dyDescent="0.25">
      <c r="B16" s="27"/>
      <c r="C16" s="30" t="str">
        <f>'Template (FEP)'!C16</f>
        <v>Handling in the assessment</v>
      </c>
      <c r="D16" s="27"/>
      <c r="E16" s="27"/>
      <c r="F16" s="27"/>
      <c r="G16" s="27"/>
      <c r="H16" s="27"/>
      <c r="I16" s="27"/>
      <c r="J16" s="27"/>
      <c r="L16" s="10" t="s">
        <v>239</v>
      </c>
      <c r="M16" t="s">
        <v>617</v>
      </c>
    </row>
    <row r="17" spans="2:13" x14ac:dyDescent="0.25">
      <c r="B17" s="34"/>
      <c r="C17" s="35"/>
      <c r="D17" s="34"/>
      <c r="E17" s="34"/>
      <c r="F17" s="34"/>
      <c r="G17" s="34"/>
      <c r="H17" s="34"/>
      <c r="I17" s="34"/>
      <c r="J17" s="34"/>
      <c r="M17" t="s">
        <v>618</v>
      </c>
    </row>
    <row r="18" spans="2:13" x14ac:dyDescent="0.25">
      <c r="B18" s="34"/>
      <c r="C18" s="35" t="str">
        <f>'Template (FEP)'!C18</f>
        <v>General (if same for before/after saturation and failed canister)</v>
      </c>
      <c r="D18" s="34"/>
      <c r="E18" s="34"/>
      <c r="F18" s="34"/>
      <c r="G18" s="34"/>
      <c r="H18" s="34"/>
      <c r="I18" s="34"/>
      <c r="J18" s="34"/>
      <c r="M18" t="s">
        <v>619</v>
      </c>
    </row>
    <row r="19" spans="2:13" x14ac:dyDescent="0.25">
      <c r="B19" s="34"/>
      <c r="C19" s="34" t="str">
        <f>'Template (FEP)'!C19</f>
        <v>Considered</v>
      </c>
      <c r="D19" s="34" t="str">
        <f>'Template (FEP)'!D19</f>
        <v>Neglected</v>
      </c>
      <c r="E19" s="34"/>
      <c r="F19" s="34"/>
      <c r="G19" s="34"/>
      <c r="H19" s="34"/>
      <c r="I19" s="34"/>
      <c r="J19" s="34"/>
      <c r="M19" t="s">
        <v>620</v>
      </c>
    </row>
    <row r="20" spans="2:13" x14ac:dyDescent="0.25">
      <c r="B20" s="34"/>
      <c r="C20" s="81"/>
      <c r="D20" s="81"/>
      <c r="E20" s="34"/>
      <c r="F20" s="34"/>
      <c r="G20" s="50" t="b">
        <v>0</v>
      </c>
      <c r="H20" s="50" t="b">
        <v>0</v>
      </c>
      <c r="I20" s="34"/>
      <c r="J20" s="34"/>
      <c r="M20" t="s">
        <v>621</v>
      </c>
    </row>
    <row r="21" spans="2:13" x14ac:dyDescent="0.25">
      <c r="B21" s="34"/>
      <c r="C21" s="34" t="str">
        <f>'Template (FEP)'!C21</f>
        <v>Handling</v>
      </c>
      <c r="D21" s="34"/>
      <c r="E21" s="34"/>
      <c r="F21" s="34"/>
      <c r="G21" s="34"/>
      <c r="H21" s="34"/>
      <c r="I21" s="34"/>
      <c r="J21" s="34"/>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240</v>
      </c>
      <c r="M23" t="s">
        <v>616</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c r="L25" s="10" t="s">
        <v>241</v>
      </c>
      <c r="M25" s="51" t="s">
        <v>260</v>
      </c>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254</v>
      </c>
      <c r="D77" s="39"/>
      <c r="E77" s="39" t="s">
        <v>255</v>
      </c>
      <c r="F77" s="39"/>
      <c r="G77" s="39"/>
      <c r="H77" s="39"/>
      <c r="I77" s="40"/>
      <c r="J77" s="36"/>
    </row>
    <row r="78" spans="2:10" x14ac:dyDescent="0.25">
      <c r="B78" s="36"/>
      <c r="C78" s="41" t="s">
        <v>622</v>
      </c>
      <c r="D78" s="42"/>
      <c r="E78" s="42" t="s">
        <v>623</v>
      </c>
      <c r="F78" s="42"/>
      <c r="G78" s="42"/>
      <c r="H78" s="42"/>
      <c r="I78" s="43"/>
      <c r="J78" s="36"/>
    </row>
    <row r="79" spans="2:10" x14ac:dyDescent="0.25">
      <c r="B79" s="36"/>
      <c r="C79" s="41" t="s">
        <v>404</v>
      </c>
      <c r="D79" s="42"/>
      <c r="E79" s="42" t="s">
        <v>405</v>
      </c>
      <c r="F79" s="42"/>
      <c r="G79" s="42"/>
      <c r="H79" s="42"/>
      <c r="I79" s="43"/>
      <c r="J79" s="36"/>
    </row>
    <row r="80" spans="2:10" x14ac:dyDescent="0.25">
      <c r="B80" s="36"/>
      <c r="C80" s="41" t="s">
        <v>406</v>
      </c>
      <c r="D80" s="42"/>
      <c r="E80" s="42" t="s">
        <v>407</v>
      </c>
      <c r="F80" s="42"/>
      <c r="G80" s="42"/>
      <c r="H80" s="42"/>
      <c r="I80" s="43"/>
      <c r="J80" s="36"/>
    </row>
    <row r="81" spans="2:10" x14ac:dyDescent="0.25">
      <c r="B81" s="36"/>
      <c r="C81" s="41" t="s">
        <v>245</v>
      </c>
      <c r="D81" s="42"/>
      <c r="E81" s="42" t="s">
        <v>246</v>
      </c>
      <c r="F81" s="42"/>
      <c r="G81" s="42"/>
      <c r="H81" s="42"/>
      <c r="I81" s="43"/>
      <c r="J81" s="36"/>
    </row>
    <row r="82" spans="2:10" x14ac:dyDescent="0.25">
      <c r="B82" s="36"/>
      <c r="C82" s="41" t="s">
        <v>408</v>
      </c>
      <c r="D82" s="42"/>
      <c r="E82" s="42" t="s">
        <v>409</v>
      </c>
      <c r="F82" s="42"/>
      <c r="G82" s="42"/>
      <c r="H82" s="42"/>
      <c r="I82" s="43"/>
      <c r="J82" s="36"/>
    </row>
    <row r="83" spans="2:10" x14ac:dyDescent="0.25">
      <c r="B83" s="36"/>
      <c r="C83" s="41" t="s">
        <v>410</v>
      </c>
      <c r="D83" s="42"/>
      <c r="E83" s="42" t="s">
        <v>409</v>
      </c>
      <c r="F83" s="42"/>
      <c r="G83" s="42"/>
      <c r="H83" s="42"/>
      <c r="I83" s="43"/>
      <c r="J83" s="36"/>
    </row>
    <row r="84" spans="2:10" x14ac:dyDescent="0.25">
      <c r="B84" s="36"/>
      <c r="C84" s="41" t="s">
        <v>415</v>
      </c>
      <c r="D84" s="42"/>
      <c r="E84" s="42" t="s">
        <v>416</v>
      </c>
      <c r="F84" s="42"/>
      <c r="G84" s="42"/>
      <c r="H84" s="42"/>
      <c r="I84" s="43"/>
      <c r="J84" s="36"/>
    </row>
    <row r="85" spans="2:10" x14ac:dyDescent="0.25">
      <c r="B85" s="36"/>
      <c r="C85" s="44" t="s">
        <v>417</v>
      </c>
      <c r="D85" s="45"/>
      <c r="E85" s="45" t="s">
        <v>418</v>
      </c>
      <c r="F85" s="45"/>
      <c r="G85" s="45"/>
      <c r="H85" s="45"/>
      <c r="I85" s="46"/>
      <c r="J85" s="36"/>
    </row>
    <row r="86" spans="2:10" x14ac:dyDescent="0.25">
      <c r="B86" s="36"/>
      <c r="C86" s="36"/>
      <c r="D86" s="36"/>
      <c r="E86" s="36"/>
      <c r="F86" s="36"/>
      <c r="G86" s="36"/>
      <c r="H86" s="36"/>
      <c r="I86" s="36"/>
      <c r="J86" s="36"/>
    </row>
  </sheetData>
  <mergeCells count="19">
    <mergeCell ref="C72:F72"/>
    <mergeCell ref="H72:I72"/>
    <mergeCell ref="C40:I40"/>
    <mergeCell ref="C46:I46"/>
    <mergeCell ref="C48:I48"/>
    <mergeCell ref="C54:I54"/>
    <mergeCell ref="C56:I56"/>
    <mergeCell ref="C62:I62"/>
    <mergeCell ref="C64:I64"/>
    <mergeCell ref="C68:F68"/>
    <mergeCell ref="H68:I68"/>
    <mergeCell ref="C70:F70"/>
    <mergeCell ref="H70:I70"/>
    <mergeCell ref="C38:I38"/>
    <mergeCell ref="C14:I14"/>
    <mergeCell ref="C22:I22"/>
    <mergeCell ref="C24:I24"/>
    <mergeCell ref="C30:I30"/>
    <mergeCell ref="C32:I32"/>
  </mergeCells>
  <dataValidations count="6">
    <dataValidation allowBlank="1" showInputMessage="1" showErrorMessage="1" promptTitle="Handling in SE-SFL" sqref="L25" xr:uid="{33FF80AB-80C5-434B-BA9D-C74DC1CC74C4}"/>
    <dataValidation allowBlank="1" showInputMessage="1" showErrorMessage="1" promptTitle="Handling in SR-PSU" sqref="L23" xr:uid="{D77C86AD-C061-4F9A-B906-7C3DBA301473}"/>
    <dataValidation allowBlank="1" showInputMessage="1" showErrorMessage="1" promptTitle="Handling in SR-Site" sqref="L16" xr:uid="{EA4FC7C0-6D2D-4204-8D01-6573DEA1CA95}"/>
    <dataValidation allowBlank="1" showInputMessage="1" showErrorMessage="1" promptTitle="Description in SE-SFL" sqref="L11" xr:uid="{53F9BD2B-2577-486D-A60A-576BD35AA03D}"/>
    <dataValidation allowBlank="1" showInputMessage="1" showErrorMessage="1" promptTitle="Description in SR-PSU" sqref="L9" xr:uid="{B1D8061E-ED2A-4045-A7C3-5ECBDBCCEAEC}"/>
    <dataValidation allowBlank="1" showInputMessage="1" showErrorMessage="1" promptTitle="Description in SR-Site" sqref="L7" xr:uid="{5A436DF7-DC0A-49FE-919A-0D28F123868F}"/>
  </dataValidations>
  <pageMargins left="0.7" right="0.7" top="0.75" bottom="0.75" header="0.3" footer="0.3"/>
  <drawing r:id="rId1"/>
  <legacyDrawing r:id="rId2"/>
  <mc:AlternateContent>
    <mc:Choice Requires="x14">
      <controls>
        <mc:AlternateContent>
          <mc:Choice Requires="x14">
            <control shapeId="168961"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168962"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168963"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168964"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168965"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168966"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168967"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168968"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168969"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168970"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168971"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168972"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7FD27-D12E-4DD4-9A0D-1B884C0EC13E}">
  <dimension ref="B1:M85"/>
  <sheetViews>
    <sheetView zoomScaleNormal="100" workbookViewId="0">
      <selection activeCell="E66" sqref="E66"/>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7" customWidth="true" width="6.5703125"/>
    <col min="8" max="8" customWidth="true" width="6.28515625"/>
    <col min="9" max="9" customWidth="true" width="17.28515625"/>
    <col min="10" max="10" customWidth="true" width="3.28515625"/>
    <col min="12" max="12" customWidth="true" width="21.0"/>
  </cols>
  <sheetData>
    <row r="1" spans="2:13" x14ac:dyDescent="0.25">
      <c r="B1" s="27"/>
      <c r="C1" s="27"/>
      <c r="D1" s="27"/>
      <c r="E1" s="27"/>
      <c r="F1" s="27"/>
      <c r="G1" s="27"/>
      <c r="H1" s="27"/>
      <c r="I1" s="27"/>
      <c r="J1" s="27"/>
      <c r="L1" s="28" t="s">
        <v>101</v>
      </c>
      <c r="M1" s="29"/>
    </row>
    <row r="2" spans="2:13" x14ac:dyDescent="0.25">
      <c r="B2" s="27"/>
      <c r="C2" s="30" t="str">
        <f>'Template (FEP)'!C2</f>
        <v>FEP ID</v>
      </c>
      <c r="D2" s="27"/>
      <c r="E2" s="30" t="str">
        <f>'Template (FEP)'!E2</f>
        <v>FEP Name</v>
      </c>
      <c r="F2" s="27"/>
      <c r="G2" s="30" t="str">
        <f>'Template (FEP)'!G2</f>
        <v>FEP</v>
      </c>
      <c r="H2" s="27"/>
      <c r="I2" s="30" t="str">
        <f>'Template (FEP)'!I2</f>
        <v>Expert(s)</v>
      </c>
      <c r="J2" s="27"/>
    </row>
    <row r="3" spans="2:13" x14ac:dyDescent="0.25">
      <c r="B3" s="27"/>
      <c r="C3" s="31" t="str">
        <f>'PSAR SFK FEP list'!B10</f>
        <v>Ge02</v>
      </c>
      <c r="D3" s="27"/>
      <c r="E3" s="31" t="str">
        <f>'PSAR SFK FEP list'!C10</f>
        <v>Freezing</v>
      </c>
      <c r="F3" s="27"/>
      <c r="G3" s="32" t="s">
        <v>286</v>
      </c>
      <c r="H3" s="27"/>
      <c r="I3" s="32" t="s">
        <v>268</v>
      </c>
      <c r="J3" s="27"/>
    </row>
    <row r="4" spans="2:13" x14ac:dyDescent="0.25">
      <c r="B4" s="27"/>
      <c r="C4" s="27"/>
      <c r="D4" s="27"/>
      <c r="E4" s="27"/>
      <c r="F4" s="27"/>
      <c r="G4" s="27"/>
      <c r="H4" s="27"/>
      <c r="I4" s="32" t="s">
        <v>284</v>
      </c>
      <c r="J4" s="27"/>
    </row>
    <row r="5" spans="2:13" x14ac:dyDescent="0.25">
      <c r="B5" s="27"/>
      <c r="C5" s="30" t="str">
        <f>'Template (FEP)'!C5</f>
        <v>Main Category</v>
      </c>
      <c r="D5" s="27"/>
      <c r="E5" s="30" t="str">
        <f>'Template (FEP)'!E5</f>
        <v>System Component</v>
      </c>
      <c r="F5" s="27"/>
      <c r="G5" s="27"/>
      <c r="H5" s="27"/>
      <c r="I5" s="32" t="s">
        <v>285</v>
      </c>
      <c r="J5" s="27"/>
    </row>
    <row r="6" spans="2:13" x14ac:dyDescent="0.25">
      <c r="B6" s="27"/>
      <c r="C6" s="33" t="str">
        <f>'PSAR SFK FEP list'!F10</f>
        <v>Internal process</v>
      </c>
      <c r="D6" s="27"/>
      <c r="E6" s="33" t="str">
        <f>'PSAR SFK FEP list'!G10</f>
        <v>Geosphere</v>
      </c>
      <c r="F6" s="27"/>
      <c r="G6" s="27"/>
      <c r="H6" s="27"/>
      <c r="I6" s="27"/>
      <c r="J6" s="27"/>
    </row>
    <row r="7" spans="2:13" x14ac:dyDescent="0.25">
      <c r="B7" s="27"/>
      <c r="C7" s="27"/>
      <c r="D7" s="27"/>
      <c r="E7" s="27"/>
      <c r="F7" s="27"/>
      <c r="G7" s="27"/>
      <c r="H7" s="27"/>
      <c r="I7" s="27"/>
      <c r="J7" s="27"/>
      <c r="L7" s="10" t="s">
        <v>236</v>
      </c>
      <c r="M7" t="s">
        <v>624</v>
      </c>
    </row>
    <row r="8" spans="2:13" x14ac:dyDescent="0.25">
      <c r="B8" s="27"/>
      <c r="C8" s="30" t="str">
        <f>'Template (FEP)'!C8</f>
        <v>Sub Category 1</v>
      </c>
      <c r="D8" s="27"/>
      <c r="E8" s="30" t="str">
        <f>'Template (FEP)'!E8</f>
        <v>Sub Category 2</v>
      </c>
      <c r="F8" s="27"/>
      <c r="G8" s="27"/>
      <c r="H8" s="27"/>
      <c r="I8" s="27"/>
      <c r="J8" s="27"/>
    </row>
    <row r="9" spans="2:13" x14ac:dyDescent="0.25">
      <c r="B9" s="27"/>
      <c r="C9" s="33">
        <f>'PSAR SFK FEP list'!H10</f>
        <v>0</v>
      </c>
      <c r="D9" s="27"/>
      <c r="E9" s="33">
        <f>'PSAR SFK FEP list'!I10</f>
        <v>0</v>
      </c>
      <c r="F9" s="27"/>
      <c r="G9" s="27"/>
      <c r="H9" s="27"/>
      <c r="I9" s="27"/>
      <c r="J9" s="27"/>
      <c r="L9" s="10" t="s">
        <v>237</v>
      </c>
      <c r="M9" t="s">
        <v>625</v>
      </c>
    </row>
    <row r="10" spans="2:13" x14ac:dyDescent="0.25">
      <c r="B10" s="27"/>
      <c r="C10" s="27"/>
      <c r="D10" s="27"/>
      <c r="E10" s="27"/>
      <c r="F10" s="27"/>
      <c r="G10" s="27"/>
      <c r="H10" s="27"/>
      <c r="I10" s="27"/>
      <c r="J10" s="27"/>
      <c r="L10" s="10"/>
    </row>
    <row r="11" spans="2:13" x14ac:dyDescent="0.25">
      <c r="B11" s="34"/>
      <c r="C11" s="35"/>
      <c r="D11" s="34"/>
      <c r="E11" s="34"/>
      <c r="F11" s="34"/>
      <c r="G11" s="34"/>
      <c r="H11" s="34"/>
      <c r="I11" s="34"/>
      <c r="J11" s="34"/>
      <c r="L11" s="10" t="s">
        <v>238</v>
      </c>
      <c r="M11" s="51" t="s">
        <v>260</v>
      </c>
    </row>
    <row r="12" spans="2:13" x14ac:dyDescent="0.25">
      <c r="B12" s="27"/>
      <c r="C12" s="30" t="str">
        <f>'Template (FEP)'!C12</f>
        <v>Description</v>
      </c>
      <c r="D12" s="27"/>
      <c r="E12" s="27"/>
      <c r="F12" s="27"/>
      <c r="G12" s="27"/>
      <c r="H12" s="27"/>
      <c r="I12" s="27"/>
      <c r="J12" s="27"/>
    </row>
    <row r="13" spans="2:13" x14ac:dyDescent="0.25">
      <c r="B13" s="34"/>
      <c r="C13" s="35"/>
      <c r="D13" s="34"/>
      <c r="E13" s="34"/>
      <c r="F13" s="34"/>
      <c r="G13" s="34"/>
      <c r="H13" s="34"/>
      <c r="I13" s="34"/>
      <c r="J13" s="34"/>
    </row>
    <row r="14" spans="2:13" ht="30" customHeight="1" x14ac:dyDescent="0.25">
      <c r="B14" s="34"/>
      <c r="C14" s="90"/>
      <c r="D14" s="91"/>
      <c r="E14" s="91"/>
      <c r="F14" s="91"/>
      <c r="G14" s="91"/>
      <c r="H14" s="91"/>
      <c r="I14" s="92"/>
      <c r="J14" s="34"/>
    </row>
    <row r="15" spans="2:13" x14ac:dyDescent="0.25">
      <c r="B15" s="34"/>
      <c r="C15" s="34"/>
      <c r="D15" s="34"/>
      <c r="E15" s="34"/>
      <c r="F15" s="34"/>
      <c r="G15" s="34"/>
      <c r="H15" s="34"/>
      <c r="I15" s="34"/>
      <c r="J15" s="34"/>
    </row>
    <row r="16" spans="2:13" x14ac:dyDescent="0.25">
      <c r="B16" s="27"/>
      <c r="C16" s="30" t="str">
        <f>'Template (FEP)'!C16</f>
        <v>Handling in the assessment</v>
      </c>
      <c r="D16" s="27"/>
      <c r="E16" s="27"/>
      <c r="F16" s="27"/>
      <c r="G16" s="27"/>
      <c r="H16" s="27"/>
      <c r="I16" s="27"/>
      <c r="J16" s="27"/>
      <c r="L16" s="10" t="s">
        <v>239</v>
      </c>
      <c r="M16" s="10" t="s">
        <v>627</v>
      </c>
    </row>
    <row r="17" spans="2:13" x14ac:dyDescent="0.25">
      <c r="B17" s="34"/>
      <c r="C17" s="35"/>
      <c r="D17" s="34"/>
      <c r="E17" s="34"/>
      <c r="F17" s="34"/>
      <c r="G17" s="34"/>
      <c r="H17" s="34"/>
      <c r="I17" s="34"/>
      <c r="J17" s="34"/>
      <c r="M17" t="s">
        <v>628</v>
      </c>
    </row>
    <row r="18" spans="2:13" x14ac:dyDescent="0.25">
      <c r="B18" s="34"/>
      <c r="C18" s="35" t="str">
        <f>'Template (FEP)'!C18</f>
        <v>General (if same for before/after saturation and failed canister)</v>
      </c>
      <c r="D18" s="34"/>
      <c r="E18" s="34"/>
      <c r="F18" s="34"/>
      <c r="G18" s="34"/>
      <c r="H18" s="34"/>
      <c r="I18" s="34"/>
      <c r="J18" s="34"/>
      <c r="M18" t="s">
        <v>629</v>
      </c>
    </row>
    <row r="19" spans="2:13" x14ac:dyDescent="0.25">
      <c r="B19" s="34"/>
      <c r="C19" s="34" t="str">
        <f>'Template (FEP)'!C19</f>
        <v>Considered</v>
      </c>
      <c r="D19" s="34" t="str">
        <f>'Template (FEP)'!D19</f>
        <v>Neglected</v>
      </c>
      <c r="E19" s="34"/>
      <c r="F19" s="34"/>
      <c r="G19" s="34"/>
      <c r="H19" s="34"/>
      <c r="I19" s="34"/>
      <c r="J19" s="34"/>
      <c r="M19" t="s">
        <v>620</v>
      </c>
    </row>
    <row r="20" spans="2:13" x14ac:dyDescent="0.25">
      <c r="B20" s="34"/>
      <c r="C20" s="81"/>
      <c r="D20" s="81"/>
      <c r="E20" s="34"/>
      <c r="F20" s="34"/>
      <c r="G20" s="50" t="b">
        <v>0</v>
      </c>
      <c r="H20" s="50" t="b">
        <v>0</v>
      </c>
      <c r="I20" s="34"/>
      <c r="J20" s="34"/>
      <c r="M20" t="s">
        <v>621</v>
      </c>
    </row>
    <row r="21" spans="2:13" x14ac:dyDescent="0.25">
      <c r="B21" s="34"/>
      <c r="C21" s="34" t="str">
        <f>'Template (FEP)'!C21</f>
        <v>Handling</v>
      </c>
      <c r="D21" s="34"/>
      <c r="E21" s="34"/>
      <c r="F21" s="34"/>
      <c r="G21" s="34"/>
      <c r="H21" s="34"/>
      <c r="I21" s="34"/>
      <c r="J21" s="34"/>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240</v>
      </c>
      <c r="M23" t="s">
        <v>626</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c r="L25" s="10" t="s">
        <v>241</v>
      </c>
      <c r="M25" s="51" t="s">
        <v>253</v>
      </c>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630</v>
      </c>
      <c r="D77" s="39"/>
      <c r="E77" s="39" t="s">
        <v>631</v>
      </c>
      <c r="F77" s="39"/>
      <c r="G77" s="39"/>
      <c r="H77" s="39"/>
      <c r="I77" s="40"/>
      <c r="J77" s="36"/>
    </row>
    <row r="78" spans="2:10" x14ac:dyDescent="0.25">
      <c r="B78" s="36"/>
      <c r="C78" s="41" t="s">
        <v>632</v>
      </c>
      <c r="D78" s="42"/>
      <c r="E78" s="42" t="s">
        <v>633</v>
      </c>
      <c r="F78" s="42"/>
      <c r="G78" s="42"/>
      <c r="H78" s="42"/>
      <c r="I78" s="43"/>
      <c r="J78" s="36"/>
    </row>
    <row r="79" spans="2:10" x14ac:dyDescent="0.25">
      <c r="B79" s="36"/>
      <c r="C79" s="41" t="s">
        <v>634</v>
      </c>
      <c r="D79" s="42"/>
      <c r="E79" s="42" t="s">
        <v>635</v>
      </c>
      <c r="F79" s="42"/>
      <c r="G79" s="42"/>
      <c r="H79" s="42"/>
      <c r="I79" s="43"/>
      <c r="J79" s="36"/>
    </row>
    <row r="80" spans="2:10" x14ac:dyDescent="0.25">
      <c r="B80" s="36"/>
      <c r="C80" s="41" t="s">
        <v>636</v>
      </c>
      <c r="D80" s="42"/>
      <c r="E80" s="42" t="s">
        <v>631</v>
      </c>
      <c r="F80" s="42"/>
      <c r="G80" s="42"/>
      <c r="H80" s="42"/>
      <c r="I80" s="43"/>
      <c r="J80" s="36"/>
    </row>
    <row r="81" spans="2:10" x14ac:dyDescent="0.25">
      <c r="B81" s="36"/>
      <c r="C81" s="41" t="s">
        <v>637</v>
      </c>
      <c r="D81" s="42"/>
      <c r="E81" s="42" t="s">
        <v>631</v>
      </c>
      <c r="F81" s="42"/>
      <c r="G81" s="42"/>
      <c r="H81" s="42"/>
      <c r="I81" s="43"/>
      <c r="J81" s="36"/>
    </row>
    <row r="82" spans="2:10" x14ac:dyDescent="0.25">
      <c r="B82" s="36"/>
      <c r="C82" s="41" t="s">
        <v>638</v>
      </c>
      <c r="D82" s="42"/>
      <c r="E82" s="42" t="s">
        <v>639</v>
      </c>
      <c r="F82" s="42"/>
      <c r="G82" s="42"/>
      <c r="H82" s="42"/>
      <c r="I82" s="43"/>
      <c r="J82" s="36"/>
    </row>
    <row r="83" spans="2:10" x14ac:dyDescent="0.25">
      <c r="B83" s="36"/>
      <c r="C83" s="41" t="s">
        <v>640</v>
      </c>
      <c r="D83" s="42"/>
      <c r="E83" s="42" t="s">
        <v>631</v>
      </c>
      <c r="F83" s="42"/>
      <c r="G83" s="42"/>
      <c r="H83" s="42"/>
      <c r="I83" s="43"/>
      <c r="J83" s="36"/>
    </row>
    <row r="84" spans="2:10" x14ac:dyDescent="0.25">
      <c r="B84" s="36"/>
      <c r="C84" s="44" t="s">
        <v>415</v>
      </c>
      <c r="D84" s="45"/>
      <c r="E84" s="45" t="s">
        <v>416</v>
      </c>
      <c r="F84" s="45"/>
      <c r="G84" s="45"/>
      <c r="H84" s="45"/>
      <c r="I84" s="46"/>
      <c r="J84" s="36"/>
    </row>
    <row r="85" spans="2:10" x14ac:dyDescent="0.25">
      <c r="B85" s="36"/>
      <c r="C85" s="36"/>
      <c r="D85" s="36"/>
      <c r="E85" s="36"/>
      <c r="F85" s="36"/>
      <c r="G85" s="36"/>
      <c r="H85" s="36"/>
      <c r="I85" s="36"/>
      <c r="J85" s="36"/>
    </row>
  </sheetData>
  <mergeCells count="19">
    <mergeCell ref="C72:F72"/>
    <mergeCell ref="H72:I72"/>
    <mergeCell ref="C40:I40"/>
    <mergeCell ref="C46:I46"/>
    <mergeCell ref="C48:I48"/>
    <mergeCell ref="C54:I54"/>
    <mergeCell ref="C56:I56"/>
    <mergeCell ref="C62:I62"/>
    <mergeCell ref="C64:I64"/>
    <mergeCell ref="C68:F68"/>
    <mergeCell ref="H68:I68"/>
    <mergeCell ref="C70:F70"/>
    <mergeCell ref="H70:I70"/>
    <mergeCell ref="C38:I38"/>
    <mergeCell ref="C14:I14"/>
    <mergeCell ref="C22:I22"/>
    <mergeCell ref="C24:I24"/>
    <mergeCell ref="C30:I30"/>
    <mergeCell ref="C32:I32"/>
  </mergeCells>
  <dataValidations count="6">
    <dataValidation allowBlank="1" showInputMessage="1" showErrorMessage="1" promptTitle="Description in SR-Site" sqref="L7" xr:uid="{3B0138A8-8C0E-47CA-8642-12D1C3E8B726}"/>
    <dataValidation allowBlank="1" showInputMessage="1" showErrorMessage="1" promptTitle="Description in SR-PSU" sqref="L9" xr:uid="{F40878DE-ACC2-468F-B4D7-13D68A2F5B52}"/>
    <dataValidation allowBlank="1" showInputMessage="1" showErrorMessage="1" promptTitle="Handling in SE-SFL" sqref="L25" xr:uid="{F76FA0FE-2CC0-4ACD-BFC6-2B9D5885B1ED}"/>
    <dataValidation allowBlank="1" showInputMessage="1" showErrorMessage="1" promptTitle="Handling in SR-Site" sqref="L16" xr:uid="{FDCE4EC9-E3F9-41D4-A754-58AD188E9BCE}"/>
    <dataValidation allowBlank="1" showInputMessage="1" showErrorMessage="1" promptTitle="Handling in SR-PSU" sqref="L23" xr:uid="{8ECB4DBB-3212-4ACC-AB39-B277D10C5275}"/>
    <dataValidation allowBlank="1" showInputMessage="1" showErrorMessage="1" promptTitle="Description in SE-SFL" sqref="L11" xr:uid="{C9FDF8F1-A1BA-4D49-B611-E954A5B17B6F}"/>
  </dataValidations>
  <pageMargins left="0.7" right="0.7" top="0.75" bottom="0.75" header="0.3" footer="0.3"/>
  <drawing r:id="rId1"/>
  <legacyDrawing r:id="rId2"/>
  <mc:AlternateContent>
    <mc:Choice Requires="x14">
      <controls>
        <mc:AlternateContent>
          <mc:Choice Requires="x14">
            <control shapeId="169985"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169986"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169987"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169988"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169989"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169990"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169991"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169992"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169993"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169994"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169995"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169996"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07477-453C-4447-B61B-83C3DDCC3B77}">
  <dimension ref="B1:M214"/>
  <sheetViews>
    <sheetView zoomScaleNormal="100" workbookViewId="0">
      <selection activeCell="H114" sqref="H114"/>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7" customWidth="true" width="6.0"/>
    <col min="8" max="8" customWidth="true" width="4.42578125"/>
    <col min="9" max="9" customWidth="true" width="17.28515625"/>
    <col min="10" max="10" customWidth="true" width="3.28515625"/>
    <col min="12" max="12" customWidth="true" width="21.0"/>
  </cols>
  <sheetData>
    <row r="1" spans="2:13" x14ac:dyDescent="0.25">
      <c r="B1" s="27"/>
      <c r="C1" s="27"/>
      <c r="D1" s="27"/>
      <c r="E1" s="27"/>
      <c r="F1" s="27"/>
      <c r="G1" s="27"/>
      <c r="H1" s="27"/>
      <c r="I1" s="27"/>
      <c r="J1" s="27"/>
      <c r="L1" s="28" t="s">
        <v>101</v>
      </c>
      <c r="M1" s="29"/>
    </row>
    <row r="2" spans="2:13" x14ac:dyDescent="0.25">
      <c r="B2" s="27"/>
      <c r="C2" s="30" t="str">
        <f>'Template (FEP)'!C2</f>
        <v>FEP ID</v>
      </c>
      <c r="D2" s="27"/>
      <c r="E2" s="30" t="str">
        <f>'Template (FEP)'!E2</f>
        <v>FEP Name</v>
      </c>
      <c r="F2" s="27"/>
      <c r="G2" s="30" t="str">
        <f>'Template (FEP)'!G2</f>
        <v>FEP</v>
      </c>
      <c r="H2" s="27"/>
      <c r="I2" s="30" t="str">
        <f>'Template (FEP)'!I2</f>
        <v>Expert(s)</v>
      </c>
      <c r="J2" s="27"/>
    </row>
    <row r="3" spans="2:13" x14ac:dyDescent="0.25">
      <c r="B3" s="27"/>
      <c r="C3" s="31" t="str">
        <f>'PSAR SFK FEP list'!B11</f>
        <v>Ge03</v>
      </c>
      <c r="D3" s="27"/>
      <c r="E3" s="31" t="str">
        <f>'PSAR SFK FEP list'!C11</f>
        <v>Groundwater flow</v>
      </c>
      <c r="F3" s="27"/>
      <c r="G3" s="32" t="s">
        <v>286</v>
      </c>
      <c r="H3" s="27"/>
      <c r="I3" s="32" t="s">
        <v>268</v>
      </c>
      <c r="J3" s="27"/>
    </row>
    <row r="4" spans="2:13" x14ac:dyDescent="0.25">
      <c r="B4" s="27"/>
      <c r="C4" s="27"/>
      <c r="D4" s="27"/>
      <c r="E4" s="27"/>
      <c r="F4" s="27"/>
      <c r="G4" s="27"/>
      <c r="H4" s="27"/>
      <c r="I4" s="32" t="s">
        <v>284</v>
      </c>
      <c r="J4" s="27"/>
    </row>
    <row r="5" spans="2:13" x14ac:dyDescent="0.25">
      <c r="B5" s="27"/>
      <c r="C5" s="30" t="str">
        <f>'Template (FEP)'!C5</f>
        <v>Main Category</v>
      </c>
      <c r="D5" s="27"/>
      <c r="E5" s="30" t="str">
        <f>'Template (FEP)'!E5</f>
        <v>System Component</v>
      </c>
      <c r="F5" s="27"/>
      <c r="G5" s="27"/>
      <c r="H5" s="27"/>
      <c r="I5" s="32" t="s">
        <v>285</v>
      </c>
      <c r="J5" s="27"/>
    </row>
    <row r="6" spans="2:13" x14ac:dyDescent="0.25">
      <c r="B6" s="27"/>
      <c r="C6" s="33" t="str">
        <f>'PSAR SFK FEP list'!F11</f>
        <v>Internal process</v>
      </c>
      <c r="D6" s="27"/>
      <c r="E6" s="33" t="str">
        <f>'PSAR SFK FEP list'!G11</f>
        <v>Geosphere</v>
      </c>
      <c r="F6" s="27"/>
      <c r="G6" s="27"/>
      <c r="H6" s="27"/>
      <c r="I6" s="27"/>
      <c r="J6" s="27"/>
    </row>
    <row r="7" spans="2:13" x14ac:dyDescent="0.25">
      <c r="B7" s="27"/>
      <c r="C7" s="27"/>
      <c r="D7" s="27"/>
      <c r="E7" s="27"/>
      <c r="F7" s="27"/>
      <c r="G7" s="27"/>
      <c r="H7" s="27"/>
      <c r="I7" s="27"/>
      <c r="J7" s="27"/>
      <c r="L7" s="10" t="s">
        <v>236</v>
      </c>
      <c r="M7" t="s">
        <v>803</v>
      </c>
    </row>
    <row r="8" spans="2:13" x14ac:dyDescent="0.25">
      <c r="B8" s="27"/>
      <c r="C8" s="30" t="str">
        <f>'Template (FEP)'!C8</f>
        <v>Sub Category 1</v>
      </c>
      <c r="D8" s="27"/>
      <c r="E8" s="30" t="str">
        <f>'Template (FEP)'!E8</f>
        <v>Sub Category 2</v>
      </c>
      <c r="F8" s="27"/>
      <c r="G8" s="27"/>
      <c r="H8" s="27"/>
      <c r="I8" s="27"/>
      <c r="J8" s="27"/>
    </row>
    <row r="9" spans="2:13" x14ac:dyDescent="0.25">
      <c r="B9" s="27"/>
      <c r="C9" s="33">
        <f>'PSAR SFK FEP list'!H11</f>
        <v>0</v>
      </c>
      <c r="D9" s="27"/>
      <c r="E9" s="33">
        <f>'PSAR SFK FEP list'!I11</f>
        <v>0</v>
      </c>
      <c r="F9" s="27"/>
      <c r="G9" s="27"/>
      <c r="H9" s="27"/>
      <c r="I9" s="27"/>
      <c r="J9" s="27"/>
      <c r="L9" s="10" t="s">
        <v>237</v>
      </c>
      <c r="M9" t="s">
        <v>804</v>
      </c>
    </row>
    <row r="10" spans="2:13" x14ac:dyDescent="0.25">
      <c r="B10" s="27"/>
      <c r="C10" s="27"/>
      <c r="D10" s="27"/>
      <c r="E10" s="27"/>
      <c r="F10" s="27"/>
      <c r="G10" s="27"/>
      <c r="H10" s="27"/>
      <c r="I10" s="27"/>
      <c r="J10" s="27"/>
      <c r="L10" s="10"/>
    </row>
    <row r="11" spans="2:13" x14ac:dyDescent="0.25">
      <c r="B11" s="34"/>
      <c r="C11" s="35"/>
      <c r="D11" s="34"/>
      <c r="E11" s="34"/>
      <c r="F11" s="34"/>
      <c r="G11" s="34"/>
      <c r="H11" s="34"/>
      <c r="I11" s="34"/>
      <c r="J11" s="34"/>
      <c r="L11" s="10" t="s">
        <v>238</v>
      </c>
      <c r="M11" s="51" t="s">
        <v>260</v>
      </c>
    </row>
    <row r="12" spans="2:13" x14ac:dyDescent="0.25">
      <c r="B12" s="27"/>
      <c r="C12" s="30" t="str">
        <f>'Template (FEP)'!C12</f>
        <v>Description</v>
      </c>
      <c r="D12" s="27"/>
      <c r="E12" s="27"/>
      <c r="F12" s="27"/>
      <c r="G12" s="27"/>
      <c r="H12" s="27"/>
      <c r="I12" s="27"/>
      <c r="J12" s="27"/>
    </row>
    <row r="13" spans="2:13" x14ac:dyDescent="0.25">
      <c r="B13" s="34"/>
      <c r="C13" s="35"/>
      <c r="D13" s="34"/>
      <c r="E13" s="34"/>
      <c r="F13" s="34"/>
      <c r="G13" s="34"/>
      <c r="H13" s="34"/>
      <c r="I13" s="34"/>
      <c r="J13" s="34"/>
    </row>
    <row r="14" spans="2:13" ht="30" customHeight="1" x14ac:dyDescent="0.25">
      <c r="B14" s="34"/>
      <c r="C14" s="90"/>
      <c r="D14" s="91"/>
      <c r="E14" s="91"/>
      <c r="F14" s="91"/>
      <c r="G14" s="91"/>
      <c r="H14" s="91"/>
      <c r="I14" s="92"/>
      <c r="J14" s="34"/>
    </row>
    <row r="15" spans="2:13" x14ac:dyDescent="0.25">
      <c r="B15" s="34"/>
      <c r="C15" s="34"/>
      <c r="D15" s="34"/>
      <c r="E15" s="34"/>
      <c r="F15" s="34"/>
      <c r="G15" s="34"/>
      <c r="H15" s="34"/>
      <c r="I15" s="34"/>
      <c r="J15" s="34"/>
    </row>
    <row r="16" spans="2:13" x14ac:dyDescent="0.25">
      <c r="B16" s="27"/>
      <c r="C16" s="30" t="str">
        <f>'Template (FEP)'!C16</f>
        <v>Handling in the assessment</v>
      </c>
      <c r="D16" s="27"/>
      <c r="E16" s="27"/>
      <c r="F16" s="27"/>
      <c r="G16" s="27"/>
      <c r="H16" s="27"/>
      <c r="I16" s="27"/>
      <c r="J16" s="27"/>
      <c r="L16" s="10" t="s">
        <v>239</v>
      </c>
      <c r="M16" t="s">
        <v>806</v>
      </c>
    </row>
    <row r="17" spans="2:13" x14ac:dyDescent="0.25">
      <c r="B17" s="34"/>
      <c r="C17" s="35"/>
      <c r="D17" s="34"/>
      <c r="E17" s="34"/>
      <c r="F17" s="34"/>
      <c r="G17" s="34"/>
      <c r="H17" s="34"/>
      <c r="I17" s="34"/>
      <c r="J17" s="34"/>
      <c r="M17" t="s">
        <v>807</v>
      </c>
    </row>
    <row r="18" spans="2:13" x14ac:dyDescent="0.25">
      <c r="B18" s="34"/>
      <c r="C18" s="35" t="str">
        <f>'Template (FEP)'!C18</f>
        <v>General (if same for before/after saturation and failed canister)</v>
      </c>
      <c r="D18" s="34"/>
      <c r="E18" s="34"/>
      <c r="F18" s="34"/>
      <c r="G18" s="34"/>
      <c r="H18" s="34"/>
      <c r="I18" s="34"/>
      <c r="J18" s="34"/>
      <c r="M18" t="s">
        <v>808</v>
      </c>
    </row>
    <row r="19" spans="2:13" x14ac:dyDescent="0.25">
      <c r="B19" s="34"/>
      <c r="C19" s="34" t="str">
        <f>'Template (FEP)'!C19</f>
        <v>Considered</v>
      </c>
      <c r="D19" s="34" t="str">
        <f>'Template (FEP)'!D19</f>
        <v>Neglected</v>
      </c>
      <c r="E19" s="34"/>
      <c r="F19" s="34"/>
      <c r="G19" s="34"/>
      <c r="H19" s="34"/>
      <c r="I19" s="34"/>
      <c r="J19" s="34"/>
      <c r="M19" t="s">
        <v>809</v>
      </c>
    </row>
    <row r="20" spans="2:13" x14ac:dyDescent="0.25">
      <c r="B20" s="34"/>
      <c r="C20" s="81"/>
      <c r="D20" s="81"/>
      <c r="E20" s="34"/>
      <c r="F20" s="34"/>
      <c r="G20" s="50" t="b">
        <v>0</v>
      </c>
      <c r="H20" s="50" t="b">
        <v>0</v>
      </c>
      <c r="I20" s="34"/>
      <c r="J20" s="34"/>
      <c r="M20" t="s">
        <v>810</v>
      </c>
    </row>
    <row r="21" spans="2:13" x14ac:dyDescent="0.25">
      <c r="B21" s="34"/>
      <c r="C21" s="34" t="str">
        <f>'Template (FEP)'!C21</f>
        <v>Handling</v>
      </c>
      <c r="D21" s="34"/>
      <c r="E21" s="34"/>
      <c r="F21" s="34"/>
      <c r="G21" s="34"/>
      <c r="H21" s="34"/>
      <c r="I21" s="34"/>
      <c r="J21" s="34"/>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240</v>
      </c>
      <c r="M23" t="s">
        <v>805</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c r="L25" s="10" t="s">
        <v>241</v>
      </c>
      <c r="M25" s="51" t="s">
        <v>260</v>
      </c>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641</v>
      </c>
      <c r="D77" s="39"/>
      <c r="E77" s="39" t="s">
        <v>642</v>
      </c>
      <c r="F77" s="39"/>
      <c r="G77" s="39"/>
      <c r="H77" s="39"/>
      <c r="I77" s="40"/>
      <c r="J77" s="36"/>
    </row>
    <row r="78" spans="2:10" x14ac:dyDescent="0.25">
      <c r="B78" s="36"/>
      <c r="C78" s="41" t="s">
        <v>643</v>
      </c>
      <c r="D78" s="42"/>
      <c r="E78" s="42" t="s">
        <v>644</v>
      </c>
      <c r="F78" s="42"/>
      <c r="G78" s="42"/>
      <c r="H78" s="42"/>
      <c r="I78" s="43"/>
      <c r="J78" s="36"/>
    </row>
    <row r="79" spans="2:10" x14ac:dyDescent="0.25">
      <c r="B79" s="36"/>
      <c r="C79" s="41" t="s">
        <v>254</v>
      </c>
      <c r="D79" s="42"/>
      <c r="E79" s="42" t="s">
        <v>255</v>
      </c>
      <c r="F79" s="42"/>
      <c r="G79" s="42"/>
      <c r="H79" s="42"/>
      <c r="I79" s="43"/>
      <c r="J79" s="36"/>
    </row>
    <row r="80" spans="2:10" x14ac:dyDescent="0.25">
      <c r="B80" s="36"/>
      <c r="C80" s="41" t="s">
        <v>645</v>
      </c>
      <c r="D80" s="42"/>
      <c r="E80" s="42" t="s">
        <v>539</v>
      </c>
      <c r="F80" s="42"/>
      <c r="G80" s="42"/>
      <c r="H80" s="42"/>
      <c r="I80" s="43"/>
      <c r="J80" s="36"/>
    </row>
    <row r="81" spans="2:10" x14ac:dyDescent="0.25">
      <c r="B81" s="36"/>
      <c r="C81" s="41" t="s">
        <v>646</v>
      </c>
      <c r="D81" s="42"/>
      <c r="E81" s="42" t="s">
        <v>647</v>
      </c>
      <c r="F81" s="42"/>
      <c r="G81" s="42"/>
      <c r="H81" s="42"/>
      <c r="I81" s="43"/>
      <c r="J81" s="36"/>
    </row>
    <row r="82" spans="2:10" x14ac:dyDescent="0.25">
      <c r="B82" s="36"/>
      <c r="C82" s="41" t="s">
        <v>444</v>
      </c>
      <c r="D82" s="42"/>
      <c r="E82" s="42" t="s">
        <v>445</v>
      </c>
      <c r="F82" s="42"/>
      <c r="G82" s="42"/>
      <c r="H82" s="42"/>
      <c r="I82" s="43"/>
      <c r="J82" s="36"/>
    </row>
    <row r="83" spans="2:10" x14ac:dyDescent="0.25">
      <c r="B83" s="36"/>
      <c r="C83" s="41" t="s">
        <v>648</v>
      </c>
      <c r="D83" s="42"/>
      <c r="E83" s="42" t="s">
        <v>649</v>
      </c>
      <c r="F83" s="42"/>
      <c r="G83" s="42"/>
      <c r="H83" s="42"/>
      <c r="I83" s="43"/>
      <c r="J83" s="36"/>
    </row>
    <row r="84" spans="2:10" x14ac:dyDescent="0.25">
      <c r="B84" s="36"/>
      <c r="C84" s="41" t="s">
        <v>650</v>
      </c>
      <c r="D84" s="42"/>
      <c r="E84" s="42" t="s">
        <v>651</v>
      </c>
      <c r="F84" s="42"/>
      <c r="G84" s="42"/>
      <c r="H84" s="42"/>
      <c r="I84" s="43"/>
      <c r="J84" s="36"/>
    </row>
    <row r="85" spans="2:10" x14ac:dyDescent="0.25">
      <c r="B85" s="36"/>
      <c r="C85" s="41" t="s">
        <v>446</v>
      </c>
      <c r="D85" s="42"/>
      <c r="E85" s="42" t="s">
        <v>447</v>
      </c>
      <c r="F85" s="42"/>
      <c r="G85" s="42"/>
      <c r="H85" s="42"/>
      <c r="I85" s="43"/>
      <c r="J85" s="36"/>
    </row>
    <row r="86" spans="2:10" x14ac:dyDescent="0.25">
      <c r="B86" s="36"/>
      <c r="C86" s="41" t="s">
        <v>602</v>
      </c>
      <c r="D86" s="42"/>
      <c r="E86" s="42" t="s">
        <v>603</v>
      </c>
      <c r="F86" s="42"/>
      <c r="G86" s="42"/>
      <c r="H86" s="42"/>
      <c r="I86" s="43"/>
      <c r="J86" s="36"/>
    </row>
    <row r="87" spans="2:10" x14ac:dyDescent="0.25">
      <c r="B87" s="36"/>
      <c r="C87" s="41" t="s">
        <v>652</v>
      </c>
      <c r="D87" s="42"/>
      <c r="E87" s="42" t="s">
        <v>653</v>
      </c>
      <c r="F87" s="42"/>
      <c r="G87" s="42"/>
      <c r="H87" s="42"/>
      <c r="I87" s="43"/>
      <c r="J87" s="36"/>
    </row>
    <row r="88" spans="2:10" x14ac:dyDescent="0.25">
      <c r="B88" s="36"/>
      <c r="C88" s="41" t="s">
        <v>654</v>
      </c>
      <c r="D88" s="42"/>
      <c r="E88" s="42" t="s">
        <v>655</v>
      </c>
      <c r="F88" s="42"/>
      <c r="G88" s="42"/>
      <c r="H88" s="42"/>
      <c r="I88" s="43"/>
      <c r="J88" s="36"/>
    </row>
    <row r="89" spans="2:10" x14ac:dyDescent="0.25">
      <c r="B89" s="36"/>
      <c r="C89" s="41" t="s">
        <v>656</v>
      </c>
      <c r="D89" s="42"/>
      <c r="E89" s="42" t="s">
        <v>657</v>
      </c>
      <c r="F89" s="42"/>
      <c r="G89" s="42"/>
      <c r="H89" s="42"/>
      <c r="I89" s="43"/>
      <c r="J89" s="36"/>
    </row>
    <row r="90" spans="2:10" x14ac:dyDescent="0.25">
      <c r="B90" s="36"/>
      <c r="C90" s="41" t="s">
        <v>658</v>
      </c>
      <c r="D90" s="42"/>
      <c r="E90" s="42" t="s">
        <v>659</v>
      </c>
      <c r="F90" s="42"/>
      <c r="G90" s="42"/>
      <c r="H90" s="42"/>
      <c r="I90" s="43"/>
      <c r="J90" s="36"/>
    </row>
    <row r="91" spans="2:10" x14ac:dyDescent="0.25">
      <c r="B91" s="36"/>
      <c r="C91" s="41" t="s">
        <v>660</v>
      </c>
      <c r="D91" s="42"/>
      <c r="E91" s="42" t="s">
        <v>514</v>
      </c>
      <c r="F91" s="42"/>
      <c r="G91" s="42"/>
      <c r="H91" s="42"/>
      <c r="I91" s="43"/>
      <c r="J91" s="36"/>
    </row>
    <row r="92" spans="2:10" x14ac:dyDescent="0.25">
      <c r="B92" s="36"/>
      <c r="C92" s="41" t="s">
        <v>448</v>
      </c>
      <c r="D92" s="42"/>
      <c r="E92" s="42" t="s">
        <v>449</v>
      </c>
      <c r="F92" s="42"/>
      <c r="G92" s="42"/>
      <c r="H92" s="42"/>
      <c r="I92" s="43"/>
      <c r="J92" s="36"/>
    </row>
    <row r="93" spans="2:10" x14ac:dyDescent="0.25">
      <c r="B93" s="36"/>
      <c r="C93" s="41" t="s">
        <v>661</v>
      </c>
      <c r="D93" s="42"/>
      <c r="E93" s="42" t="s">
        <v>662</v>
      </c>
      <c r="F93" s="42"/>
      <c r="G93" s="42"/>
      <c r="H93" s="42"/>
      <c r="I93" s="43"/>
      <c r="J93" s="36"/>
    </row>
    <row r="94" spans="2:10" x14ac:dyDescent="0.25">
      <c r="B94" s="36"/>
      <c r="C94" s="41" t="s">
        <v>663</v>
      </c>
      <c r="D94" s="42"/>
      <c r="E94" s="42" t="s">
        <v>664</v>
      </c>
      <c r="F94" s="42"/>
      <c r="G94" s="42"/>
      <c r="H94" s="42"/>
      <c r="I94" s="43"/>
      <c r="J94" s="36"/>
    </row>
    <row r="95" spans="2:10" x14ac:dyDescent="0.25">
      <c r="B95" s="36"/>
      <c r="C95" s="41" t="s">
        <v>665</v>
      </c>
      <c r="D95" s="42"/>
      <c r="E95" s="42" t="s">
        <v>666</v>
      </c>
      <c r="F95" s="42"/>
      <c r="G95" s="42"/>
      <c r="H95" s="42"/>
      <c r="I95" s="43"/>
      <c r="J95" s="36"/>
    </row>
    <row r="96" spans="2:10" x14ac:dyDescent="0.25">
      <c r="B96" s="36"/>
      <c r="C96" s="41" t="s">
        <v>667</v>
      </c>
      <c r="D96" s="42"/>
      <c r="E96" s="42" t="s">
        <v>668</v>
      </c>
      <c r="F96" s="42"/>
      <c r="G96" s="42"/>
      <c r="H96" s="42"/>
      <c r="I96" s="43"/>
      <c r="J96" s="36"/>
    </row>
    <row r="97" spans="2:10" x14ac:dyDescent="0.25">
      <c r="B97" s="36"/>
      <c r="C97" s="41" t="s">
        <v>669</v>
      </c>
      <c r="D97" s="42"/>
      <c r="E97" s="42" t="s">
        <v>670</v>
      </c>
      <c r="F97" s="42"/>
      <c r="G97" s="42"/>
      <c r="H97" s="42"/>
      <c r="I97" s="43"/>
      <c r="J97" s="36"/>
    </row>
    <row r="98" spans="2:10" x14ac:dyDescent="0.25">
      <c r="B98" s="36"/>
      <c r="C98" s="41" t="s">
        <v>622</v>
      </c>
      <c r="D98" s="42"/>
      <c r="E98" s="42" t="s">
        <v>623</v>
      </c>
      <c r="F98" s="42"/>
      <c r="G98" s="42"/>
      <c r="H98" s="42"/>
      <c r="I98" s="43"/>
      <c r="J98" s="36"/>
    </row>
    <row r="99" spans="2:10" x14ac:dyDescent="0.25">
      <c r="B99" s="36"/>
      <c r="C99" s="41" t="s">
        <v>671</v>
      </c>
      <c r="D99" s="42"/>
      <c r="E99" s="42" t="s">
        <v>672</v>
      </c>
      <c r="F99" s="42"/>
      <c r="G99" s="42"/>
      <c r="H99" s="42"/>
      <c r="I99" s="43"/>
      <c r="J99" s="36"/>
    </row>
    <row r="100" spans="2:10" x14ac:dyDescent="0.25">
      <c r="B100" s="36"/>
      <c r="C100" s="41" t="s">
        <v>673</v>
      </c>
      <c r="D100" s="42"/>
      <c r="E100" s="42" t="s">
        <v>674</v>
      </c>
      <c r="F100" s="42"/>
      <c r="G100" s="42"/>
      <c r="H100" s="42"/>
      <c r="I100" s="43"/>
      <c r="J100" s="36"/>
    </row>
    <row r="101" spans="2:10" x14ac:dyDescent="0.25">
      <c r="B101" s="36"/>
      <c r="C101" s="41" t="s">
        <v>675</v>
      </c>
      <c r="D101" s="42"/>
      <c r="E101" s="42" t="s">
        <v>676</v>
      </c>
      <c r="F101" s="42"/>
      <c r="G101" s="42"/>
      <c r="H101" s="42"/>
      <c r="I101" s="43"/>
      <c r="J101" s="36"/>
    </row>
    <row r="102" spans="2:10" x14ac:dyDescent="0.25">
      <c r="B102" s="36"/>
      <c r="C102" s="41" t="s">
        <v>540</v>
      </c>
      <c r="D102" s="42"/>
      <c r="E102" s="42" t="s">
        <v>541</v>
      </c>
      <c r="F102" s="42"/>
      <c r="G102" s="42"/>
      <c r="H102" s="42"/>
      <c r="I102" s="43"/>
      <c r="J102" s="36"/>
    </row>
    <row r="103" spans="2:10" x14ac:dyDescent="0.25">
      <c r="B103" s="36"/>
      <c r="C103" s="41" t="s">
        <v>677</v>
      </c>
      <c r="D103" s="42"/>
      <c r="E103" s="42" t="s">
        <v>678</v>
      </c>
      <c r="F103" s="42"/>
      <c r="G103" s="42"/>
      <c r="H103" s="42"/>
      <c r="I103" s="43"/>
      <c r="J103" s="36"/>
    </row>
    <row r="104" spans="2:10" x14ac:dyDescent="0.25">
      <c r="B104" s="36"/>
      <c r="C104" s="41" t="s">
        <v>456</v>
      </c>
      <c r="D104" s="42"/>
      <c r="E104" s="42" t="s">
        <v>457</v>
      </c>
      <c r="F104" s="42"/>
      <c r="G104" s="42"/>
      <c r="H104" s="42"/>
      <c r="I104" s="43"/>
      <c r="J104" s="36"/>
    </row>
    <row r="105" spans="2:10" x14ac:dyDescent="0.25">
      <c r="B105" s="36"/>
      <c r="C105" s="41" t="s">
        <v>679</v>
      </c>
      <c r="D105" s="42"/>
      <c r="E105" s="42" t="s">
        <v>680</v>
      </c>
      <c r="F105" s="42"/>
      <c r="G105" s="42"/>
      <c r="H105" s="42"/>
      <c r="I105" s="43"/>
      <c r="J105" s="36"/>
    </row>
    <row r="106" spans="2:10" x14ac:dyDescent="0.25">
      <c r="B106" s="36"/>
      <c r="C106" s="41" t="s">
        <v>513</v>
      </c>
      <c r="D106" s="42"/>
      <c r="E106" s="42" t="s">
        <v>514</v>
      </c>
      <c r="F106" s="42"/>
      <c r="G106" s="42"/>
      <c r="H106" s="42"/>
      <c r="I106" s="43"/>
      <c r="J106" s="36"/>
    </row>
    <row r="107" spans="2:10" x14ac:dyDescent="0.25">
      <c r="B107" s="36"/>
      <c r="C107" s="41" t="s">
        <v>681</v>
      </c>
      <c r="D107" s="42"/>
      <c r="E107" s="42" t="s">
        <v>298</v>
      </c>
      <c r="F107" s="42"/>
      <c r="G107" s="42"/>
      <c r="H107" s="42"/>
      <c r="I107" s="43"/>
      <c r="J107" s="36"/>
    </row>
    <row r="108" spans="2:10" x14ac:dyDescent="0.25">
      <c r="B108" s="36"/>
      <c r="C108" s="41" t="s">
        <v>682</v>
      </c>
      <c r="D108" s="42"/>
      <c r="E108" s="42" t="s">
        <v>683</v>
      </c>
      <c r="F108" s="42"/>
      <c r="G108" s="42"/>
      <c r="H108" s="42"/>
      <c r="I108" s="43"/>
      <c r="J108" s="36"/>
    </row>
    <row r="109" spans="2:10" x14ac:dyDescent="0.25">
      <c r="B109" s="36"/>
      <c r="C109" s="41" t="s">
        <v>604</v>
      </c>
      <c r="D109" s="42"/>
      <c r="E109" s="42" t="s">
        <v>605</v>
      </c>
      <c r="F109" s="42"/>
      <c r="G109" s="42"/>
      <c r="H109" s="42"/>
      <c r="I109" s="43"/>
      <c r="J109" s="36"/>
    </row>
    <row r="110" spans="2:10" x14ac:dyDescent="0.25">
      <c r="B110" s="36"/>
      <c r="C110" s="41" t="s">
        <v>684</v>
      </c>
      <c r="D110" s="42"/>
      <c r="E110" s="42" t="s">
        <v>685</v>
      </c>
      <c r="F110" s="42"/>
      <c r="G110" s="42"/>
      <c r="H110" s="42"/>
      <c r="I110" s="43"/>
      <c r="J110" s="36"/>
    </row>
    <row r="111" spans="2:10" x14ac:dyDescent="0.25">
      <c r="B111" s="36"/>
      <c r="C111" s="41" t="s">
        <v>686</v>
      </c>
      <c r="D111" s="42"/>
      <c r="E111" s="42" t="s">
        <v>687</v>
      </c>
      <c r="F111" s="42"/>
      <c r="G111" s="42"/>
      <c r="H111" s="42"/>
      <c r="I111" s="43"/>
      <c r="J111" s="36"/>
    </row>
    <row r="112" spans="2:10" x14ac:dyDescent="0.25">
      <c r="B112" s="36"/>
      <c r="C112" s="41" t="s">
        <v>546</v>
      </c>
      <c r="D112" s="42"/>
      <c r="E112" s="42" t="s">
        <v>547</v>
      </c>
      <c r="F112" s="42"/>
      <c r="G112" s="42"/>
      <c r="H112" s="42"/>
      <c r="I112" s="43"/>
      <c r="J112" s="36"/>
    </row>
    <row r="113" spans="2:10" x14ac:dyDescent="0.25">
      <c r="B113" s="36"/>
      <c r="C113" s="41" t="s">
        <v>550</v>
      </c>
      <c r="D113" s="42"/>
      <c r="E113" s="42" t="s">
        <v>551</v>
      </c>
      <c r="F113" s="42"/>
      <c r="G113" s="42"/>
      <c r="H113" s="42"/>
      <c r="I113" s="43"/>
      <c r="J113" s="36"/>
    </row>
    <row r="114" spans="2:10" x14ac:dyDescent="0.25">
      <c r="B114" s="36"/>
      <c r="C114" s="41" t="s">
        <v>606</v>
      </c>
      <c r="D114" s="42"/>
      <c r="E114" s="42" t="s">
        <v>607</v>
      </c>
      <c r="F114" s="42"/>
      <c r="G114" s="42"/>
      <c r="H114" s="42"/>
      <c r="I114" s="43"/>
      <c r="J114" s="36"/>
    </row>
    <row r="115" spans="2:10" x14ac:dyDescent="0.25">
      <c r="B115" s="36"/>
      <c r="C115" s="41" t="s">
        <v>458</v>
      </c>
      <c r="D115" s="42"/>
      <c r="E115" s="42" t="s">
        <v>459</v>
      </c>
      <c r="F115" s="42"/>
      <c r="G115" s="42"/>
      <c r="H115" s="42"/>
      <c r="I115" s="43"/>
      <c r="J115" s="36"/>
    </row>
    <row r="116" spans="2:10" x14ac:dyDescent="0.25">
      <c r="B116" s="36"/>
      <c r="C116" s="41" t="s">
        <v>688</v>
      </c>
      <c r="D116" s="42"/>
      <c r="E116" s="42" t="s">
        <v>689</v>
      </c>
      <c r="F116" s="42"/>
      <c r="G116" s="42"/>
      <c r="H116" s="42"/>
      <c r="I116" s="43"/>
      <c r="J116" s="36"/>
    </row>
    <row r="117" spans="2:10" x14ac:dyDescent="0.25">
      <c r="B117" s="36"/>
      <c r="C117" s="41" t="s">
        <v>690</v>
      </c>
      <c r="D117" s="42"/>
      <c r="E117" s="42" t="s">
        <v>691</v>
      </c>
      <c r="F117" s="42"/>
      <c r="G117" s="42"/>
      <c r="H117" s="42"/>
      <c r="I117" s="43"/>
      <c r="J117" s="36"/>
    </row>
    <row r="118" spans="2:10" x14ac:dyDescent="0.25">
      <c r="B118" s="36"/>
      <c r="C118" s="41" t="s">
        <v>692</v>
      </c>
      <c r="D118" s="42"/>
      <c r="E118" s="42" t="s">
        <v>693</v>
      </c>
      <c r="F118" s="42"/>
      <c r="G118" s="42"/>
      <c r="H118" s="42"/>
      <c r="I118" s="43"/>
      <c r="J118" s="36"/>
    </row>
    <row r="119" spans="2:10" x14ac:dyDescent="0.25">
      <c r="B119" s="36"/>
      <c r="C119" s="41" t="s">
        <v>694</v>
      </c>
      <c r="D119" s="42"/>
      <c r="E119" s="42" t="s">
        <v>695</v>
      </c>
      <c r="F119" s="42"/>
      <c r="G119" s="42"/>
      <c r="H119" s="42"/>
      <c r="I119" s="43"/>
      <c r="J119" s="36"/>
    </row>
    <row r="120" spans="2:10" x14ac:dyDescent="0.25">
      <c r="B120" s="36"/>
      <c r="C120" s="41" t="s">
        <v>696</v>
      </c>
      <c r="D120" s="42"/>
      <c r="E120" s="42" t="s">
        <v>697</v>
      </c>
      <c r="F120" s="42"/>
      <c r="G120" s="42"/>
      <c r="H120" s="42"/>
      <c r="I120" s="43"/>
      <c r="J120" s="36"/>
    </row>
    <row r="121" spans="2:10" x14ac:dyDescent="0.25">
      <c r="B121" s="36"/>
      <c r="C121" s="41" t="s">
        <v>460</v>
      </c>
      <c r="D121" s="42"/>
      <c r="E121" s="42" t="s">
        <v>461</v>
      </c>
      <c r="F121" s="42"/>
      <c r="G121" s="42"/>
      <c r="H121" s="42"/>
      <c r="I121" s="43"/>
      <c r="J121" s="36"/>
    </row>
    <row r="122" spans="2:10" x14ac:dyDescent="0.25">
      <c r="B122" s="36"/>
      <c r="C122" s="41" t="s">
        <v>698</v>
      </c>
      <c r="D122" s="42"/>
      <c r="E122" s="42" t="s">
        <v>699</v>
      </c>
      <c r="F122" s="42"/>
      <c r="G122" s="42"/>
      <c r="H122" s="42"/>
      <c r="I122" s="43"/>
      <c r="J122" s="36"/>
    </row>
    <row r="123" spans="2:10" x14ac:dyDescent="0.25">
      <c r="B123" s="36"/>
      <c r="C123" s="41" t="s">
        <v>526</v>
      </c>
      <c r="D123" s="42"/>
      <c r="E123" s="42" t="s">
        <v>527</v>
      </c>
      <c r="F123" s="42"/>
      <c r="G123" s="42"/>
      <c r="H123" s="42"/>
      <c r="I123" s="43"/>
      <c r="J123" s="36"/>
    </row>
    <row r="124" spans="2:10" x14ac:dyDescent="0.25">
      <c r="B124" s="36"/>
      <c r="C124" s="41" t="s">
        <v>700</v>
      </c>
      <c r="D124" s="42"/>
      <c r="E124" s="42" t="s">
        <v>701</v>
      </c>
      <c r="F124" s="42"/>
      <c r="G124" s="42"/>
      <c r="H124" s="42"/>
      <c r="I124" s="43"/>
      <c r="J124" s="36"/>
    </row>
    <row r="125" spans="2:10" x14ac:dyDescent="0.25">
      <c r="B125" s="36"/>
      <c r="C125" s="41" t="s">
        <v>702</v>
      </c>
      <c r="D125" s="42"/>
      <c r="E125" s="42" t="s">
        <v>703</v>
      </c>
      <c r="F125" s="42"/>
      <c r="G125" s="42"/>
      <c r="H125" s="42"/>
      <c r="I125" s="43"/>
      <c r="J125" s="36"/>
    </row>
    <row r="126" spans="2:10" x14ac:dyDescent="0.25">
      <c r="B126" s="36"/>
      <c r="C126" s="41" t="s">
        <v>634</v>
      </c>
      <c r="D126" s="42"/>
      <c r="E126" s="42" t="s">
        <v>635</v>
      </c>
      <c r="F126" s="42"/>
      <c r="G126" s="42"/>
      <c r="H126" s="42"/>
      <c r="I126" s="43"/>
      <c r="J126" s="36"/>
    </row>
    <row r="127" spans="2:10" x14ac:dyDescent="0.25">
      <c r="B127" s="36"/>
      <c r="C127" s="41" t="s">
        <v>704</v>
      </c>
      <c r="D127" s="42"/>
      <c r="E127" s="42" t="s">
        <v>705</v>
      </c>
      <c r="F127" s="42"/>
      <c r="G127" s="42"/>
      <c r="H127" s="42"/>
      <c r="I127" s="43"/>
      <c r="J127" s="36"/>
    </row>
    <row r="128" spans="2:10" x14ac:dyDescent="0.25">
      <c r="B128" s="36"/>
      <c r="C128" s="41" t="s">
        <v>706</v>
      </c>
      <c r="D128" s="42"/>
      <c r="E128" s="42" t="s">
        <v>707</v>
      </c>
      <c r="F128" s="42"/>
      <c r="G128" s="42"/>
      <c r="H128" s="42"/>
      <c r="I128" s="43"/>
      <c r="J128" s="36"/>
    </row>
    <row r="129" spans="2:10" x14ac:dyDescent="0.25">
      <c r="B129" s="36"/>
      <c r="C129" s="41" t="s">
        <v>708</v>
      </c>
      <c r="D129" s="42"/>
      <c r="E129" s="42" t="s">
        <v>709</v>
      </c>
      <c r="F129" s="42"/>
      <c r="G129" s="42"/>
      <c r="H129" s="42"/>
      <c r="I129" s="43"/>
      <c r="J129" s="36"/>
    </row>
    <row r="130" spans="2:10" x14ac:dyDescent="0.25">
      <c r="B130" s="36"/>
      <c r="C130" s="41" t="s">
        <v>710</v>
      </c>
      <c r="D130" s="42"/>
      <c r="E130" s="42" t="s">
        <v>711</v>
      </c>
      <c r="F130" s="42"/>
      <c r="G130" s="42"/>
      <c r="H130" s="42"/>
      <c r="I130" s="43"/>
      <c r="J130" s="36"/>
    </row>
    <row r="131" spans="2:10" x14ac:dyDescent="0.25">
      <c r="B131" s="36"/>
      <c r="C131" s="41" t="s">
        <v>712</v>
      </c>
      <c r="D131" s="42"/>
      <c r="E131" s="42" t="s">
        <v>642</v>
      </c>
      <c r="F131" s="42"/>
      <c r="G131" s="42"/>
      <c r="H131" s="42"/>
      <c r="I131" s="43"/>
      <c r="J131" s="36"/>
    </row>
    <row r="132" spans="2:10" x14ac:dyDescent="0.25">
      <c r="B132" s="36"/>
      <c r="C132" s="41" t="s">
        <v>713</v>
      </c>
      <c r="D132" s="42"/>
      <c r="E132" s="42" t="s">
        <v>714</v>
      </c>
      <c r="F132" s="42"/>
      <c r="G132" s="42"/>
      <c r="H132" s="42"/>
      <c r="I132" s="43"/>
      <c r="J132" s="36"/>
    </row>
    <row r="133" spans="2:10" x14ac:dyDescent="0.25">
      <c r="B133" s="36"/>
      <c r="C133" s="41" t="s">
        <v>715</v>
      </c>
      <c r="D133" s="42"/>
      <c r="E133" s="42" t="s">
        <v>716</v>
      </c>
      <c r="F133" s="42"/>
      <c r="G133" s="42"/>
      <c r="H133" s="42"/>
      <c r="I133" s="43"/>
      <c r="J133" s="36"/>
    </row>
    <row r="134" spans="2:10" x14ac:dyDescent="0.25">
      <c r="B134" s="36"/>
      <c r="C134" s="41" t="s">
        <v>256</v>
      </c>
      <c r="D134" s="42"/>
      <c r="E134" s="42" t="s">
        <v>257</v>
      </c>
      <c r="F134" s="42"/>
      <c r="G134" s="42"/>
      <c r="H134" s="42"/>
      <c r="I134" s="43"/>
      <c r="J134" s="36"/>
    </row>
    <row r="135" spans="2:10" x14ac:dyDescent="0.25">
      <c r="B135" s="36"/>
      <c r="C135" s="41" t="s">
        <v>468</v>
      </c>
      <c r="D135" s="42"/>
      <c r="E135" s="42" t="s">
        <v>469</v>
      </c>
      <c r="F135" s="42"/>
      <c r="G135" s="42"/>
      <c r="H135" s="42"/>
      <c r="I135" s="43"/>
      <c r="J135" s="36"/>
    </row>
    <row r="136" spans="2:10" x14ac:dyDescent="0.25">
      <c r="B136" s="36"/>
      <c r="C136" s="41" t="s">
        <v>717</v>
      </c>
      <c r="D136" s="42"/>
      <c r="E136" s="42" t="s">
        <v>718</v>
      </c>
      <c r="F136" s="42"/>
      <c r="G136" s="42"/>
      <c r="H136" s="42"/>
      <c r="I136" s="43"/>
      <c r="J136" s="36"/>
    </row>
    <row r="137" spans="2:10" x14ac:dyDescent="0.25">
      <c r="B137" s="36"/>
      <c r="C137" s="41" t="s">
        <v>719</v>
      </c>
      <c r="D137" s="42"/>
      <c r="E137" s="42" t="s">
        <v>720</v>
      </c>
      <c r="F137" s="42"/>
      <c r="G137" s="42"/>
      <c r="H137" s="42"/>
      <c r="I137" s="43"/>
      <c r="J137" s="36"/>
    </row>
    <row r="138" spans="2:10" x14ac:dyDescent="0.25">
      <c r="B138" s="36"/>
      <c r="C138" s="41" t="s">
        <v>721</v>
      </c>
      <c r="D138" s="42"/>
      <c r="E138" s="42" t="s">
        <v>722</v>
      </c>
      <c r="F138" s="42"/>
      <c r="G138" s="42"/>
      <c r="H138" s="42"/>
      <c r="I138" s="43"/>
      <c r="J138" s="36"/>
    </row>
    <row r="139" spans="2:10" x14ac:dyDescent="0.25">
      <c r="B139" s="36"/>
      <c r="C139" s="41" t="s">
        <v>470</v>
      </c>
      <c r="D139" s="42"/>
      <c r="E139" s="42" t="s">
        <v>471</v>
      </c>
      <c r="F139" s="42"/>
      <c r="G139" s="42"/>
      <c r="H139" s="42"/>
      <c r="I139" s="43"/>
      <c r="J139" s="36"/>
    </row>
    <row r="140" spans="2:10" x14ac:dyDescent="0.25">
      <c r="B140" s="36"/>
      <c r="C140" s="41" t="s">
        <v>723</v>
      </c>
      <c r="D140" s="42"/>
      <c r="E140" s="42" t="s">
        <v>724</v>
      </c>
      <c r="F140" s="42"/>
      <c r="G140" s="42"/>
      <c r="H140" s="42"/>
      <c r="I140" s="43"/>
      <c r="J140" s="36"/>
    </row>
    <row r="141" spans="2:10" x14ac:dyDescent="0.25">
      <c r="B141" s="36"/>
      <c r="C141" s="41" t="s">
        <v>725</v>
      </c>
      <c r="D141" s="42"/>
      <c r="E141" s="42" t="s">
        <v>726</v>
      </c>
      <c r="F141" s="42"/>
      <c r="G141" s="42"/>
      <c r="H141" s="42"/>
      <c r="I141" s="43"/>
      <c r="J141" s="36"/>
    </row>
    <row r="142" spans="2:10" x14ac:dyDescent="0.25">
      <c r="B142" s="36"/>
      <c r="C142" s="41" t="s">
        <v>727</v>
      </c>
      <c r="D142" s="42"/>
      <c r="E142" s="42" t="s">
        <v>728</v>
      </c>
      <c r="F142" s="42"/>
      <c r="G142" s="42"/>
      <c r="H142" s="42"/>
      <c r="I142" s="43"/>
      <c r="J142" s="36"/>
    </row>
    <row r="143" spans="2:10" x14ac:dyDescent="0.25">
      <c r="B143" s="36"/>
      <c r="C143" s="41" t="s">
        <v>636</v>
      </c>
      <c r="D143" s="42"/>
      <c r="E143" s="42" t="s">
        <v>631</v>
      </c>
      <c r="F143" s="42"/>
      <c r="G143" s="42"/>
      <c r="H143" s="42"/>
      <c r="I143" s="43"/>
      <c r="J143" s="36"/>
    </row>
    <row r="144" spans="2:10" x14ac:dyDescent="0.25">
      <c r="B144" s="36"/>
      <c r="C144" s="41" t="s">
        <v>729</v>
      </c>
      <c r="D144" s="42"/>
      <c r="E144" s="42" t="s">
        <v>730</v>
      </c>
      <c r="F144" s="42"/>
      <c r="G144" s="42"/>
      <c r="H144" s="42"/>
      <c r="I144" s="43"/>
      <c r="J144" s="36"/>
    </row>
    <row r="145" spans="2:10" x14ac:dyDescent="0.25">
      <c r="B145" s="36"/>
      <c r="C145" s="41" t="s">
        <v>731</v>
      </c>
      <c r="D145" s="42"/>
      <c r="E145" s="42" t="s">
        <v>732</v>
      </c>
      <c r="F145" s="42"/>
      <c r="G145" s="42"/>
      <c r="H145" s="42"/>
      <c r="I145" s="43"/>
      <c r="J145" s="36"/>
    </row>
    <row r="146" spans="2:10" x14ac:dyDescent="0.25">
      <c r="B146" s="36"/>
      <c r="C146" s="41" t="s">
        <v>733</v>
      </c>
      <c r="D146" s="42"/>
      <c r="E146" s="42" t="s">
        <v>514</v>
      </c>
      <c r="F146" s="42"/>
      <c r="G146" s="42"/>
      <c r="H146" s="42"/>
      <c r="I146" s="43"/>
      <c r="J146" s="36"/>
    </row>
    <row r="147" spans="2:10" x14ac:dyDescent="0.25">
      <c r="B147" s="36"/>
      <c r="C147" s="41" t="s">
        <v>734</v>
      </c>
      <c r="D147" s="42"/>
      <c r="E147" s="42" t="s">
        <v>735</v>
      </c>
      <c r="F147" s="42"/>
      <c r="G147" s="42"/>
      <c r="H147" s="42"/>
      <c r="I147" s="43"/>
      <c r="J147" s="36"/>
    </row>
    <row r="148" spans="2:10" x14ac:dyDescent="0.25">
      <c r="B148" s="36"/>
      <c r="C148" s="41" t="s">
        <v>736</v>
      </c>
      <c r="D148" s="42"/>
      <c r="E148" s="42" t="s">
        <v>737</v>
      </c>
      <c r="F148" s="42"/>
      <c r="G148" s="42"/>
      <c r="H148" s="42"/>
      <c r="I148" s="43"/>
      <c r="J148" s="36"/>
    </row>
    <row r="149" spans="2:10" x14ac:dyDescent="0.25">
      <c r="B149" s="36"/>
      <c r="C149" s="41" t="s">
        <v>637</v>
      </c>
      <c r="D149" s="42"/>
      <c r="E149" s="42" t="s">
        <v>631</v>
      </c>
      <c r="F149" s="42"/>
      <c r="G149" s="42"/>
      <c r="H149" s="42"/>
      <c r="I149" s="43"/>
      <c r="J149" s="36"/>
    </row>
    <row r="150" spans="2:10" x14ac:dyDescent="0.25">
      <c r="B150" s="36"/>
      <c r="C150" s="41" t="s">
        <v>738</v>
      </c>
      <c r="D150" s="42"/>
      <c r="E150" s="42" t="s">
        <v>739</v>
      </c>
      <c r="F150" s="42"/>
      <c r="G150" s="42"/>
      <c r="H150" s="42"/>
      <c r="I150" s="43"/>
      <c r="J150" s="36"/>
    </row>
    <row r="151" spans="2:10" x14ac:dyDescent="0.25">
      <c r="B151" s="36"/>
      <c r="C151" s="41" t="s">
        <v>638</v>
      </c>
      <c r="D151" s="42"/>
      <c r="E151" s="42" t="s">
        <v>639</v>
      </c>
      <c r="F151" s="42"/>
      <c r="G151" s="42"/>
      <c r="H151" s="42"/>
      <c r="I151" s="43"/>
      <c r="J151" s="36"/>
    </row>
    <row r="152" spans="2:10" x14ac:dyDescent="0.25">
      <c r="B152" s="36"/>
      <c r="C152" s="41" t="s">
        <v>474</v>
      </c>
      <c r="D152" s="42"/>
      <c r="E152" s="42" t="s">
        <v>475</v>
      </c>
      <c r="F152" s="42"/>
      <c r="G152" s="42"/>
      <c r="H152" s="42"/>
      <c r="I152" s="43"/>
      <c r="J152" s="36"/>
    </row>
    <row r="153" spans="2:10" x14ac:dyDescent="0.25">
      <c r="B153" s="36"/>
      <c r="C153" s="41" t="s">
        <v>608</v>
      </c>
      <c r="D153" s="42"/>
      <c r="E153" s="42" t="s">
        <v>609</v>
      </c>
      <c r="F153" s="42"/>
      <c r="G153" s="42"/>
      <c r="H153" s="42"/>
      <c r="I153" s="43"/>
      <c r="J153" s="36"/>
    </row>
    <row r="154" spans="2:10" x14ac:dyDescent="0.25">
      <c r="B154" s="36"/>
      <c r="C154" s="41" t="s">
        <v>740</v>
      </c>
      <c r="D154" s="42"/>
      <c r="E154" s="42" t="s">
        <v>741</v>
      </c>
      <c r="F154" s="42"/>
      <c r="G154" s="42"/>
      <c r="H154" s="42"/>
      <c r="I154" s="43"/>
      <c r="J154" s="36"/>
    </row>
    <row r="155" spans="2:10" x14ac:dyDescent="0.25">
      <c r="B155" s="36"/>
      <c r="C155" s="41" t="s">
        <v>742</v>
      </c>
      <c r="D155" s="42"/>
      <c r="E155" s="42" t="s">
        <v>743</v>
      </c>
      <c r="F155" s="42"/>
      <c r="G155" s="42"/>
      <c r="H155" s="42"/>
      <c r="I155" s="43"/>
      <c r="J155" s="36"/>
    </row>
    <row r="156" spans="2:10" x14ac:dyDescent="0.25">
      <c r="B156" s="36"/>
      <c r="C156" s="41" t="s">
        <v>569</v>
      </c>
      <c r="D156" s="42"/>
      <c r="E156" s="42" t="s">
        <v>570</v>
      </c>
      <c r="F156" s="42"/>
      <c r="G156" s="42"/>
      <c r="H156" s="42"/>
      <c r="I156" s="43"/>
      <c r="J156" s="36"/>
    </row>
    <row r="157" spans="2:10" x14ac:dyDescent="0.25">
      <c r="B157" s="36"/>
      <c r="C157" s="41" t="s">
        <v>744</v>
      </c>
      <c r="D157" s="42"/>
      <c r="E157" s="42" t="s">
        <v>745</v>
      </c>
      <c r="F157" s="42"/>
      <c r="G157" s="42"/>
      <c r="H157" s="42"/>
      <c r="I157" s="43"/>
      <c r="J157" s="36"/>
    </row>
    <row r="158" spans="2:10" x14ac:dyDescent="0.25">
      <c r="B158" s="36"/>
      <c r="C158" s="41" t="s">
        <v>746</v>
      </c>
      <c r="D158" s="42"/>
      <c r="E158" s="42" t="s">
        <v>747</v>
      </c>
      <c r="F158" s="42"/>
      <c r="G158" s="42"/>
      <c r="H158" s="42"/>
      <c r="I158" s="43"/>
      <c r="J158" s="36"/>
    </row>
    <row r="159" spans="2:10" x14ac:dyDescent="0.25">
      <c r="B159" s="36"/>
      <c r="C159" s="41" t="s">
        <v>748</v>
      </c>
      <c r="D159" s="42"/>
      <c r="E159" s="42" t="s">
        <v>749</v>
      </c>
      <c r="F159" s="42"/>
      <c r="G159" s="42"/>
      <c r="H159" s="42"/>
      <c r="I159" s="43"/>
      <c r="J159" s="36"/>
    </row>
    <row r="160" spans="2:10" x14ac:dyDescent="0.25">
      <c r="B160" s="36"/>
      <c r="C160" s="41" t="s">
        <v>573</v>
      </c>
      <c r="D160" s="42"/>
      <c r="E160" s="42" t="s">
        <v>570</v>
      </c>
      <c r="F160" s="42"/>
      <c r="G160" s="42"/>
      <c r="H160" s="42"/>
      <c r="I160" s="43"/>
      <c r="J160" s="36"/>
    </row>
    <row r="161" spans="2:10" x14ac:dyDescent="0.25">
      <c r="B161" s="36"/>
      <c r="C161" s="41" t="s">
        <v>750</v>
      </c>
      <c r="D161" s="42"/>
      <c r="E161" s="42" t="s">
        <v>751</v>
      </c>
      <c r="F161" s="42"/>
      <c r="G161" s="42"/>
      <c r="H161" s="42"/>
      <c r="I161" s="43"/>
      <c r="J161" s="36"/>
    </row>
    <row r="162" spans="2:10" x14ac:dyDescent="0.25">
      <c r="B162" s="36"/>
      <c r="C162" s="41" t="s">
        <v>752</v>
      </c>
      <c r="D162" s="42"/>
      <c r="E162" s="42" t="s">
        <v>747</v>
      </c>
      <c r="F162" s="42"/>
      <c r="G162" s="42"/>
      <c r="H162" s="42"/>
      <c r="I162" s="43"/>
      <c r="J162" s="36"/>
    </row>
    <row r="163" spans="2:10" x14ac:dyDescent="0.25">
      <c r="B163" s="36"/>
      <c r="C163" s="41" t="s">
        <v>753</v>
      </c>
      <c r="D163" s="42"/>
      <c r="E163" s="42" t="s">
        <v>749</v>
      </c>
      <c r="F163" s="42"/>
      <c r="G163" s="42"/>
      <c r="H163" s="42"/>
      <c r="I163" s="43"/>
      <c r="J163" s="36"/>
    </row>
    <row r="164" spans="2:10" x14ac:dyDescent="0.25">
      <c r="B164" s="36"/>
      <c r="C164" s="41" t="s">
        <v>754</v>
      </c>
      <c r="D164" s="42"/>
      <c r="E164" s="42" t="s">
        <v>655</v>
      </c>
      <c r="F164" s="42"/>
      <c r="G164" s="42"/>
      <c r="H164" s="42"/>
      <c r="I164" s="43"/>
      <c r="J164" s="36"/>
    </row>
    <row r="165" spans="2:10" x14ac:dyDescent="0.25">
      <c r="B165" s="36"/>
      <c r="C165" s="41" t="s">
        <v>755</v>
      </c>
      <c r="D165" s="42"/>
      <c r="E165" s="42" t="s">
        <v>756</v>
      </c>
      <c r="F165" s="42"/>
      <c r="G165" s="42"/>
      <c r="H165" s="42"/>
      <c r="I165" s="43"/>
      <c r="J165" s="36"/>
    </row>
    <row r="166" spans="2:10" x14ac:dyDescent="0.25">
      <c r="B166" s="36"/>
      <c r="C166" s="41" t="s">
        <v>757</v>
      </c>
      <c r="D166" s="42"/>
      <c r="E166" s="42" t="s">
        <v>758</v>
      </c>
      <c r="F166" s="42"/>
      <c r="G166" s="42"/>
      <c r="H166" s="42"/>
      <c r="I166" s="43"/>
      <c r="J166" s="36"/>
    </row>
    <row r="167" spans="2:10" x14ac:dyDescent="0.25">
      <c r="B167" s="36"/>
      <c r="C167" s="41" t="s">
        <v>759</v>
      </c>
      <c r="D167" s="42"/>
      <c r="E167" s="42" t="s">
        <v>760</v>
      </c>
      <c r="F167" s="42"/>
      <c r="G167" s="42"/>
      <c r="H167" s="42"/>
      <c r="I167" s="43"/>
      <c r="J167" s="36"/>
    </row>
    <row r="168" spans="2:10" x14ac:dyDescent="0.25">
      <c r="B168" s="36"/>
      <c r="C168" s="41" t="s">
        <v>478</v>
      </c>
      <c r="D168" s="42"/>
      <c r="E168" s="42" t="s">
        <v>479</v>
      </c>
      <c r="F168" s="42"/>
      <c r="G168" s="42"/>
      <c r="H168" s="42"/>
      <c r="I168" s="43"/>
      <c r="J168" s="36"/>
    </row>
    <row r="169" spans="2:10" x14ac:dyDescent="0.25">
      <c r="B169" s="36"/>
      <c r="C169" s="41" t="s">
        <v>761</v>
      </c>
      <c r="D169" s="42"/>
      <c r="E169" s="42" t="s">
        <v>762</v>
      </c>
      <c r="F169" s="42"/>
      <c r="G169" s="42"/>
      <c r="H169" s="42"/>
      <c r="I169" s="43"/>
      <c r="J169" s="36"/>
    </row>
    <row r="170" spans="2:10" x14ac:dyDescent="0.25">
      <c r="B170" s="36"/>
      <c r="C170" s="41" t="s">
        <v>763</v>
      </c>
      <c r="D170" s="42"/>
      <c r="E170" s="42" t="s">
        <v>764</v>
      </c>
      <c r="F170" s="42"/>
      <c r="G170" s="42"/>
      <c r="H170" s="42"/>
      <c r="I170" s="43"/>
      <c r="J170" s="36"/>
    </row>
    <row r="171" spans="2:10" x14ac:dyDescent="0.25">
      <c r="B171" s="36"/>
      <c r="C171" s="41" t="s">
        <v>765</v>
      </c>
      <c r="D171" s="42"/>
      <c r="E171" s="42" t="s">
        <v>766</v>
      </c>
      <c r="F171" s="42"/>
      <c r="G171" s="42"/>
      <c r="H171" s="42"/>
      <c r="I171" s="43"/>
      <c r="J171" s="36"/>
    </row>
    <row r="172" spans="2:10" x14ac:dyDescent="0.25">
      <c r="B172" s="36"/>
      <c r="C172" s="41" t="s">
        <v>767</v>
      </c>
      <c r="D172" s="42"/>
      <c r="E172" s="42" t="s">
        <v>768</v>
      </c>
      <c r="F172" s="42"/>
      <c r="G172" s="42"/>
      <c r="H172" s="42"/>
      <c r="I172" s="43"/>
      <c r="J172" s="36"/>
    </row>
    <row r="173" spans="2:10" x14ac:dyDescent="0.25">
      <c r="B173" s="36"/>
      <c r="C173" s="41" t="s">
        <v>769</v>
      </c>
      <c r="D173" s="42"/>
      <c r="E173" s="42" t="s">
        <v>770</v>
      </c>
      <c r="F173" s="42"/>
      <c r="G173" s="42"/>
      <c r="H173" s="42"/>
      <c r="I173" s="43"/>
      <c r="J173" s="36"/>
    </row>
    <row r="174" spans="2:10" x14ac:dyDescent="0.25">
      <c r="B174" s="36"/>
      <c r="C174" s="41" t="s">
        <v>771</v>
      </c>
      <c r="D174" s="42"/>
      <c r="E174" s="42" t="s">
        <v>772</v>
      </c>
      <c r="F174" s="42"/>
      <c r="G174" s="42"/>
      <c r="H174" s="42"/>
      <c r="I174" s="43"/>
      <c r="J174" s="36"/>
    </row>
    <row r="175" spans="2:10" x14ac:dyDescent="0.25">
      <c r="B175" s="36"/>
      <c r="C175" s="41" t="s">
        <v>610</v>
      </c>
      <c r="D175" s="42"/>
      <c r="E175" s="42" t="s">
        <v>611</v>
      </c>
      <c r="F175" s="42"/>
      <c r="G175" s="42"/>
      <c r="H175" s="42"/>
      <c r="I175" s="43"/>
      <c r="J175" s="36"/>
    </row>
    <row r="176" spans="2:10" x14ac:dyDescent="0.25">
      <c r="B176" s="36"/>
      <c r="C176" s="41" t="s">
        <v>773</v>
      </c>
      <c r="D176" s="42"/>
      <c r="E176" s="42" t="s">
        <v>774</v>
      </c>
      <c r="F176" s="42"/>
      <c r="G176" s="42"/>
      <c r="H176" s="42"/>
      <c r="I176" s="43"/>
      <c r="J176" s="36"/>
    </row>
    <row r="177" spans="2:10" x14ac:dyDescent="0.25">
      <c r="B177" s="36"/>
      <c r="C177" s="41" t="s">
        <v>413</v>
      </c>
      <c r="D177" s="42"/>
      <c r="E177" s="42" t="s">
        <v>414</v>
      </c>
      <c r="F177" s="42"/>
      <c r="G177" s="42"/>
      <c r="H177" s="42"/>
      <c r="I177" s="43"/>
      <c r="J177" s="36"/>
    </row>
    <row r="178" spans="2:10" x14ac:dyDescent="0.25">
      <c r="B178" s="36"/>
      <c r="C178" s="41" t="s">
        <v>577</v>
      </c>
      <c r="D178" s="42"/>
      <c r="E178" s="42" t="s">
        <v>578</v>
      </c>
      <c r="F178" s="42"/>
      <c r="G178" s="42"/>
      <c r="H178" s="42"/>
      <c r="I178" s="43"/>
      <c r="J178" s="36"/>
    </row>
    <row r="179" spans="2:10" x14ac:dyDescent="0.25">
      <c r="B179" s="36"/>
      <c r="C179" s="41" t="s">
        <v>775</v>
      </c>
      <c r="D179" s="42"/>
      <c r="E179" s="42" t="s">
        <v>678</v>
      </c>
      <c r="F179" s="42"/>
      <c r="G179" s="42"/>
      <c r="H179" s="42"/>
      <c r="I179" s="43"/>
      <c r="J179" s="36"/>
    </row>
    <row r="180" spans="2:10" x14ac:dyDescent="0.25">
      <c r="B180" s="36"/>
      <c r="C180" s="41" t="s">
        <v>488</v>
      </c>
      <c r="D180" s="42"/>
      <c r="E180" s="42" t="s">
        <v>489</v>
      </c>
      <c r="F180" s="42"/>
      <c r="G180" s="42"/>
      <c r="H180" s="42"/>
      <c r="I180" s="43"/>
      <c r="J180" s="36"/>
    </row>
    <row r="181" spans="2:10" x14ac:dyDescent="0.25">
      <c r="B181" s="36"/>
      <c r="C181" s="41" t="s">
        <v>776</v>
      </c>
      <c r="D181" s="42"/>
      <c r="E181" s="42" t="s">
        <v>680</v>
      </c>
      <c r="F181" s="42"/>
      <c r="G181" s="42"/>
      <c r="H181" s="42"/>
      <c r="I181" s="43"/>
      <c r="J181" s="36"/>
    </row>
    <row r="182" spans="2:10" x14ac:dyDescent="0.25">
      <c r="B182" s="36"/>
      <c r="C182" s="41" t="s">
        <v>777</v>
      </c>
      <c r="D182" s="42"/>
      <c r="E182" s="42" t="s">
        <v>722</v>
      </c>
      <c r="F182" s="42"/>
      <c r="G182" s="42"/>
      <c r="H182" s="42"/>
      <c r="I182" s="43"/>
      <c r="J182" s="36"/>
    </row>
    <row r="183" spans="2:10" x14ac:dyDescent="0.25">
      <c r="B183" s="36"/>
      <c r="C183" s="41" t="s">
        <v>778</v>
      </c>
      <c r="D183" s="42"/>
      <c r="E183" s="42" t="s">
        <v>514</v>
      </c>
      <c r="F183" s="42"/>
      <c r="G183" s="42"/>
      <c r="H183" s="42"/>
      <c r="I183" s="43"/>
      <c r="J183" s="36"/>
    </row>
    <row r="184" spans="2:10" x14ac:dyDescent="0.25">
      <c r="B184" s="36"/>
      <c r="C184" s="41" t="s">
        <v>779</v>
      </c>
      <c r="D184" s="42"/>
      <c r="E184" s="42" t="s">
        <v>298</v>
      </c>
      <c r="F184" s="42"/>
      <c r="G184" s="42"/>
      <c r="H184" s="42"/>
      <c r="I184" s="43"/>
      <c r="J184" s="36"/>
    </row>
    <row r="185" spans="2:10" x14ac:dyDescent="0.25">
      <c r="B185" s="36"/>
      <c r="C185" s="41" t="s">
        <v>640</v>
      </c>
      <c r="D185" s="42"/>
      <c r="E185" s="42" t="s">
        <v>631</v>
      </c>
      <c r="F185" s="42"/>
      <c r="G185" s="42"/>
      <c r="H185" s="42"/>
      <c r="I185" s="43"/>
      <c r="J185" s="36"/>
    </row>
    <row r="186" spans="2:10" x14ac:dyDescent="0.25">
      <c r="B186" s="36"/>
      <c r="C186" s="41" t="s">
        <v>491</v>
      </c>
      <c r="D186" s="42"/>
      <c r="E186" s="42" t="s">
        <v>492</v>
      </c>
      <c r="F186" s="42"/>
      <c r="G186" s="42"/>
      <c r="H186" s="42"/>
      <c r="I186" s="43"/>
      <c r="J186" s="36"/>
    </row>
    <row r="187" spans="2:10" x14ac:dyDescent="0.25">
      <c r="B187" s="36"/>
      <c r="C187" s="41" t="s">
        <v>493</v>
      </c>
      <c r="D187" s="42"/>
      <c r="E187" s="42" t="s">
        <v>494</v>
      </c>
      <c r="F187" s="42"/>
      <c r="G187" s="42"/>
      <c r="H187" s="42"/>
      <c r="I187" s="43"/>
      <c r="J187" s="36"/>
    </row>
    <row r="188" spans="2:10" x14ac:dyDescent="0.25">
      <c r="B188" s="36"/>
      <c r="C188" s="41" t="s">
        <v>780</v>
      </c>
      <c r="D188" s="42"/>
      <c r="E188" s="42" t="s">
        <v>781</v>
      </c>
      <c r="F188" s="42"/>
      <c r="G188" s="42"/>
      <c r="H188" s="42"/>
      <c r="I188" s="43"/>
      <c r="J188" s="36"/>
    </row>
    <row r="189" spans="2:10" x14ac:dyDescent="0.25">
      <c r="B189" s="36"/>
      <c r="C189" s="41" t="s">
        <v>782</v>
      </c>
      <c r="D189" s="42"/>
      <c r="E189" s="42" t="s">
        <v>685</v>
      </c>
      <c r="F189" s="42"/>
      <c r="G189" s="42"/>
      <c r="H189" s="42"/>
      <c r="I189" s="43"/>
      <c r="J189" s="36"/>
    </row>
    <row r="190" spans="2:10" x14ac:dyDescent="0.25">
      <c r="B190" s="36"/>
      <c r="C190" s="41" t="s">
        <v>495</v>
      </c>
      <c r="D190" s="42"/>
      <c r="E190" s="42" t="s">
        <v>405</v>
      </c>
      <c r="F190" s="42"/>
      <c r="G190" s="42"/>
      <c r="H190" s="42"/>
      <c r="I190" s="43"/>
      <c r="J190" s="36"/>
    </row>
    <row r="191" spans="2:10" x14ac:dyDescent="0.25">
      <c r="B191" s="36"/>
      <c r="C191" s="41" t="s">
        <v>415</v>
      </c>
      <c r="D191" s="42"/>
      <c r="E191" s="42" t="s">
        <v>416</v>
      </c>
      <c r="F191" s="42"/>
      <c r="G191" s="42"/>
      <c r="H191" s="42"/>
      <c r="I191" s="43"/>
      <c r="J191" s="36"/>
    </row>
    <row r="192" spans="2:10" x14ac:dyDescent="0.25">
      <c r="B192" s="36"/>
      <c r="C192" s="41" t="s">
        <v>417</v>
      </c>
      <c r="D192" s="42"/>
      <c r="E192" s="42" t="s">
        <v>418</v>
      </c>
      <c r="F192" s="42"/>
      <c r="G192" s="42"/>
      <c r="H192" s="42"/>
      <c r="I192" s="43"/>
      <c r="J192" s="36"/>
    </row>
    <row r="193" spans="2:10" x14ac:dyDescent="0.25">
      <c r="B193" s="36"/>
      <c r="C193" s="41" t="s">
        <v>496</v>
      </c>
      <c r="D193" s="42"/>
      <c r="E193" s="42" t="s">
        <v>497</v>
      </c>
      <c r="F193" s="42"/>
      <c r="G193" s="42"/>
      <c r="H193" s="42"/>
      <c r="I193" s="43"/>
      <c r="J193" s="36"/>
    </row>
    <row r="194" spans="2:10" x14ac:dyDescent="0.25">
      <c r="B194" s="36"/>
      <c r="C194" s="41" t="s">
        <v>498</v>
      </c>
      <c r="D194" s="42"/>
      <c r="E194" s="42" t="s">
        <v>499</v>
      </c>
      <c r="F194" s="42"/>
      <c r="G194" s="42"/>
      <c r="H194" s="42"/>
      <c r="I194" s="43"/>
      <c r="J194" s="36"/>
    </row>
    <row r="195" spans="2:10" x14ac:dyDescent="0.25">
      <c r="B195" s="36"/>
      <c r="C195" s="41" t="s">
        <v>783</v>
      </c>
      <c r="D195" s="42"/>
      <c r="E195" s="42" t="s">
        <v>784</v>
      </c>
      <c r="F195" s="42"/>
      <c r="G195" s="42"/>
      <c r="H195" s="42"/>
      <c r="I195" s="43"/>
      <c r="J195" s="36"/>
    </row>
    <row r="196" spans="2:10" x14ac:dyDescent="0.25">
      <c r="B196" s="36"/>
      <c r="C196" s="41" t="s">
        <v>785</v>
      </c>
      <c r="D196" s="42"/>
      <c r="E196" s="42" t="s">
        <v>786</v>
      </c>
      <c r="F196" s="42"/>
      <c r="G196" s="42"/>
      <c r="H196" s="42"/>
      <c r="I196" s="43"/>
      <c r="J196" s="36"/>
    </row>
    <row r="197" spans="2:10" x14ac:dyDescent="0.25">
      <c r="B197" s="36"/>
      <c r="C197" s="41" t="s">
        <v>787</v>
      </c>
      <c r="D197" s="42"/>
      <c r="E197" s="42" t="s">
        <v>788</v>
      </c>
      <c r="F197" s="42"/>
      <c r="G197" s="42"/>
      <c r="H197" s="42"/>
      <c r="I197" s="43"/>
      <c r="J197" s="36"/>
    </row>
    <row r="198" spans="2:10" x14ac:dyDescent="0.25">
      <c r="B198" s="36"/>
      <c r="C198" s="41" t="s">
        <v>789</v>
      </c>
      <c r="D198" s="42"/>
      <c r="E198" s="42" t="s">
        <v>790</v>
      </c>
      <c r="F198" s="42"/>
      <c r="G198" s="42"/>
      <c r="H198" s="42"/>
      <c r="I198" s="43"/>
      <c r="J198" s="36"/>
    </row>
    <row r="199" spans="2:10" x14ac:dyDescent="0.25">
      <c r="B199" s="36"/>
      <c r="C199" s="41" t="s">
        <v>791</v>
      </c>
      <c r="D199" s="42"/>
      <c r="E199" s="42" t="s">
        <v>422</v>
      </c>
      <c r="F199" s="42"/>
      <c r="G199" s="42"/>
      <c r="H199" s="42"/>
      <c r="I199" s="43"/>
      <c r="J199" s="36"/>
    </row>
    <row r="200" spans="2:10" x14ac:dyDescent="0.25">
      <c r="B200" s="36"/>
      <c r="C200" s="41" t="s">
        <v>792</v>
      </c>
      <c r="D200" s="42"/>
      <c r="E200" s="42" t="s">
        <v>580</v>
      </c>
      <c r="F200" s="42"/>
      <c r="G200" s="42"/>
      <c r="H200" s="42"/>
      <c r="I200" s="43"/>
      <c r="J200" s="36"/>
    </row>
    <row r="201" spans="2:10" x14ac:dyDescent="0.25">
      <c r="B201" s="36"/>
      <c r="C201" s="41" t="s">
        <v>793</v>
      </c>
      <c r="D201" s="42"/>
      <c r="E201" s="42" t="s">
        <v>794</v>
      </c>
      <c r="F201" s="42"/>
      <c r="G201" s="42"/>
      <c r="H201" s="42"/>
      <c r="I201" s="43"/>
      <c r="J201" s="36"/>
    </row>
    <row r="202" spans="2:10" x14ac:dyDescent="0.25">
      <c r="B202" s="36"/>
      <c r="C202" s="41" t="s">
        <v>421</v>
      </c>
      <c r="D202" s="42"/>
      <c r="E202" s="42" t="s">
        <v>422</v>
      </c>
      <c r="F202" s="42"/>
      <c r="G202" s="42"/>
      <c r="H202" s="42"/>
      <c r="I202" s="43"/>
      <c r="J202" s="36"/>
    </row>
    <row r="203" spans="2:10" x14ac:dyDescent="0.25">
      <c r="B203" s="36"/>
      <c r="C203" s="41" t="s">
        <v>579</v>
      </c>
      <c r="D203" s="42"/>
      <c r="E203" s="42" t="s">
        <v>580</v>
      </c>
      <c r="F203" s="42"/>
      <c r="G203" s="42"/>
      <c r="H203" s="42"/>
      <c r="I203" s="43"/>
      <c r="J203" s="36"/>
    </row>
    <row r="204" spans="2:10" x14ac:dyDescent="0.25">
      <c r="B204" s="36"/>
      <c r="C204" s="41" t="s">
        <v>795</v>
      </c>
      <c r="D204" s="42"/>
      <c r="E204" s="42" t="s">
        <v>796</v>
      </c>
      <c r="F204" s="42"/>
      <c r="G204" s="42"/>
      <c r="H204" s="42"/>
      <c r="I204" s="43"/>
      <c r="J204" s="36"/>
    </row>
    <row r="205" spans="2:10" x14ac:dyDescent="0.25">
      <c r="B205" s="36"/>
      <c r="C205" s="41" t="s">
        <v>797</v>
      </c>
      <c r="D205" s="42"/>
      <c r="E205" s="42" t="s">
        <v>798</v>
      </c>
      <c r="F205" s="42"/>
      <c r="G205" s="42"/>
      <c r="H205" s="42"/>
      <c r="I205" s="43"/>
      <c r="J205" s="36"/>
    </row>
    <row r="206" spans="2:10" x14ac:dyDescent="0.25">
      <c r="B206" s="36"/>
      <c r="C206" s="41" t="s">
        <v>258</v>
      </c>
      <c r="D206" s="42"/>
      <c r="E206" s="42" t="s">
        <v>259</v>
      </c>
      <c r="F206" s="42"/>
      <c r="G206" s="42"/>
      <c r="H206" s="42"/>
      <c r="I206" s="43"/>
      <c r="J206" s="36"/>
    </row>
    <row r="207" spans="2:10" x14ac:dyDescent="0.25">
      <c r="B207" s="36"/>
      <c r="C207" s="41" t="s">
        <v>500</v>
      </c>
      <c r="D207" s="42"/>
      <c r="E207" s="42" t="s">
        <v>501</v>
      </c>
      <c r="F207" s="42"/>
      <c r="G207" s="42"/>
      <c r="H207" s="42"/>
      <c r="I207" s="43"/>
      <c r="J207" s="36"/>
    </row>
    <row r="208" spans="2:10" x14ac:dyDescent="0.25">
      <c r="B208" s="36"/>
      <c r="C208" s="41" t="s">
        <v>799</v>
      </c>
      <c r="D208" s="42"/>
      <c r="E208" s="42" t="s">
        <v>800</v>
      </c>
      <c r="F208" s="42"/>
      <c r="G208" s="42"/>
      <c r="H208" s="42"/>
      <c r="I208" s="43"/>
      <c r="J208" s="36"/>
    </row>
    <row r="209" spans="2:10" x14ac:dyDescent="0.25">
      <c r="B209" s="36"/>
      <c r="C209" s="41" t="s">
        <v>801</v>
      </c>
      <c r="D209" s="42"/>
      <c r="E209" s="42" t="s">
        <v>802</v>
      </c>
      <c r="F209" s="42"/>
      <c r="G209" s="42"/>
      <c r="H209" s="42"/>
      <c r="I209" s="43"/>
      <c r="J209" s="36"/>
    </row>
    <row r="210" spans="2:10" x14ac:dyDescent="0.25">
      <c r="B210" s="36"/>
      <c r="C210" s="41" t="s">
        <v>437</v>
      </c>
      <c r="D210" s="42"/>
      <c r="E210" s="42" t="s">
        <v>438</v>
      </c>
      <c r="F210" s="42"/>
      <c r="G210" s="42"/>
      <c r="H210" s="42"/>
      <c r="I210" s="43"/>
      <c r="J210" s="36"/>
    </row>
    <row r="211" spans="2:10" x14ac:dyDescent="0.25">
      <c r="B211" s="36"/>
      <c r="C211" s="41" t="s">
        <v>439</v>
      </c>
      <c r="D211" s="42"/>
      <c r="E211" s="42" t="s">
        <v>440</v>
      </c>
      <c r="F211" s="42"/>
      <c r="G211" s="42"/>
      <c r="H211" s="42"/>
      <c r="I211" s="43"/>
      <c r="J211" s="36"/>
    </row>
    <row r="212" spans="2:10" x14ac:dyDescent="0.25">
      <c r="B212" s="36"/>
      <c r="C212" s="41" t="s">
        <v>423</v>
      </c>
      <c r="D212" s="42"/>
      <c r="E212" s="42" t="s">
        <v>424</v>
      </c>
      <c r="F212" s="42"/>
      <c r="G212" s="42"/>
      <c r="H212" s="42"/>
      <c r="I212" s="43"/>
      <c r="J212" s="36"/>
    </row>
    <row r="213" spans="2:10" x14ac:dyDescent="0.25">
      <c r="B213" s="36"/>
      <c r="C213" s="44" t="s">
        <v>425</v>
      </c>
      <c r="D213" s="45"/>
      <c r="E213" s="45" t="s">
        <v>426</v>
      </c>
      <c r="F213" s="45"/>
      <c r="G213" s="45"/>
      <c r="H213" s="45"/>
      <c r="I213" s="46"/>
      <c r="J213" s="36"/>
    </row>
    <row r="214" spans="2:10" x14ac:dyDescent="0.25">
      <c r="B214" s="36"/>
      <c r="C214" s="36"/>
      <c r="D214" s="36"/>
      <c r="E214" s="36"/>
      <c r="F214" s="36"/>
      <c r="G214" s="36"/>
      <c r="H214" s="36"/>
      <c r="I214" s="36"/>
      <c r="J214" s="36"/>
    </row>
  </sheetData>
  <mergeCells count="19">
    <mergeCell ref="C72:F72"/>
    <mergeCell ref="H72:I72"/>
    <mergeCell ref="C40:I40"/>
    <mergeCell ref="C46:I46"/>
    <mergeCell ref="C48:I48"/>
    <mergeCell ref="C54:I54"/>
    <mergeCell ref="C56:I56"/>
    <mergeCell ref="C62:I62"/>
    <mergeCell ref="C64:I64"/>
    <mergeCell ref="C68:F68"/>
    <mergeCell ref="H68:I68"/>
    <mergeCell ref="C70:F70"/>
    <mergeCell ref="H70:I70"/>
    <mergeCell ref="C38:I38"/>
    <mergeCell ref="C14:I14"/>
    <mergeCell ref="C22:I22"/>
    <mergeCell ref="C24:I24"/>
    <mergeCell ref="C30:I30"/>
    <mergeCell ref="C32:I32"/>
  </mergeCells>
  <dataValidations count="6">
    <dataValidation allowBlank="1" showInputMessage="1" showErrorMessage="1" promptTitle="Handling in SR-PSU" sqref="L23" xr:uid="{1AE2FEC7-C334-4D67-9AEE-6055B521D2FE}"/>
    <dataValidation allowBlank="1" showInputMessage="1" showErrorMessage="1" promptTitle="Handling in SE-SFL" sqref="L25" xr:uid="{F5431483-3247-49C0-A0C4-CFB8D9D23939}"/>
    <dataValidation allowBlank="1" showInputMessage="1" showErrorMessage="1" promptTitle="Description in SR-Site" sqref="L7" xr:uid="{27AD9925-DF16-4C2E-92E2-0FEE6F8FCB94}"/>
    <dataValidation allowBlank="1" showInputMessage="1" showErrorMessage="1" promptTitle="Description in SR-PSU" sqref="L9" xr:uid="{EF533636-C21F-4B2D-A509-9F351DCECEFA}"/>
    <dataValidation allowBlank="1" showInputMessage="1" showErrorMessage="1" promptTitle="Handling in SR-Site" sqref="L16" xr:uid="{C7B5CF43-DAA4-4D24-A080-259026C6A810}"/>
    <dataValidation allowBlank="1" showInputMessage="1" showErrorMessage="1" promptTitle="Description in SE-SFL" sqref="L11" xr:uid="{F975AEB9-A866-4D2B-A6A0-0F11BDB20B6E}"/>
  </dataValidations>
  <pageMargins left="0.7" right="0.7" top="0.75" bottom="0.75" header="0.3" footer="0.3"/>
  <drawing r:id="rId1"/>
  <legacyDrawing r:id="rId2"/>
  <mc:AlternateContent>
    <mc:Choice Requires="x14">
      <controls>
        <mc:AlternateContent>
          <mc:Choice Requires="x14">
            <control shapeId="171009"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171010"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171011"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171012"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171013"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171014"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171015"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171016"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171017"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171018"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171019"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171020"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57966-6C51-456F-96CF-B873562701F2}">
  <dimension ref="B1:O116"/>
  <sheetViews>
    <sheetView zoomScale="80" zoomScaleNormal="80" workbookViewId="0">
      <selection activeCell="G77" sqref="G77"/>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8" customWidth="true" width="6.140625"/>
    <col min="9" max="9" customWidth="true" width="17.28515625"/>
    <col min="10" max="10" customWidth="true" width="3.28515625"/>
    <col min="12" max="12" customWidth="true" width="21.42578125"/>
  </cols>
  <sheetData>
    <row r="1" spans="2:15" x14ac:dyDescent="0.25">
      <c r="B1" s="27"/>
      <c r="C1" s="27"/>
      <c r="D1" s="27"/>
      <c r="E1" s="27"/>
      <c r="F1" s="27"/>
      <c r="G1" s="27"/>
      <c r="H1" s="27"/>
      <c r="I1" s="27"/>
      <c r="J1" s="27"/>
      <c r="L1" s="28" t="s">
        <v>101</v>
      </c>
      <c r="M1" s="28"/>
      <c r="N1" s="28"/>
      <c r="O1" s="28"/>
    </row>
    <row r="2" spans="2:15" x14ac:dyDescent="0.25">
      <c r="B2" s="27"/>
      <c r="C2" s="30" t="str">
        <f>'Template (FEP)'!C2</f>
        <v>FEP ID</v>
      </c>
      <c r="D2" s="27"/>
      <c r="E2" s="30" t="str">
        <f>'Template (FEP)'!E2</f>
        <v>FEP Name</v>
      </c>
      <c r="F2" s="27"/>
      <c r="G2" s="30" t="str">
        <f>'Template (FEP)'!G2</f>
        <v>FEP</v>
      </c>
      <c r="H2" s="27"/>
      <c r="I2" s="30" t="str">
        <f>'Template (FEP)'!I2</f>
        <v>Expert(s)</v>
      </c>
      <c r="J2" s="27"/>
    </row>
    <row r="3" spans="2:15" x14ac:dyDescent="0.25">
      <c r="B3" s="27"/>
      <c r="C3" s="31" t="str">
        <f>'PSAR SFK FEP list'!B12</f>
        <v>Ge04</v>
      </c>
      <c r="D3" s="27"/>
      <c r="E3" s="31" t="str">
        <f>'PSAR SFK FEP list'!C12</f>
        <v>Gas flow/dissolution</v>
      </c>
      <c r="F3" s="27"/>
      <c r="G3" s="32" t="s">
        <v>286</v>
      </c>
      <c r="H3" s="27"/>
      <c r="I3" s="32" t="s">
        <v>268</v>
      </c>
      <c r="J3" s="27"/>
    </row>
    <row r="4" spans="2:15" x14ac:dyDescent="0.25">
      <c r="B4" s="27"/>
      <c r="C4" s="27"/>
      <c r="D4" s="27"/>
      <c r="E4" s="27"/>
      <c r="F4" s="27"/>
      <c r="G4" s="27"/>
      <c r="H4" s="27"/>
      <c r="I4" s="32" t="s">
        <v>284</v>
      </c>
      <c r="J4" s="27"/>
    </row>
    <row r="5" spans="2:15" x14ac:dyDescent="0.25">
      <c r="B5" s="27"/>
      <c r="C5" s="30" t="str">
        <f>'Template (FEP)'!C5</f>
        <v>Main Category</v>
      </c>
      <c r="D5" s="27"/>
      <c r="E5" s="30" t="str">
        <f>'Template (FEP)'!E5</f>
        <v>System Component</v>
      </c>
      <c r="F5" s="27"/>
      <c r="G5" s="27"/>
      <c r="H5" s="27"/>
      <c r="I5" s="32" t="s">
        <v>285</v>
      </c>
      <c r="J5" s="27"/>
    </row>
    <row r="6" spans="2:15" x14ac:dyDescent="0.25">
      <c r="B6" s="27"/>
      <c r="C6" s="33" t="str">
        <f>'PSAR SFK FEP list'!F12</f>
        <v>Internal process</v>
      </c>
      <c r="D6" s="27"/>
      <c r="E6" s="33" t="str">
        <f>'PSAR SFK FEP list'!G12</f>
        <v>Geosphere</v>
      </c>
      <c r="F6" s="27"/>
      <c r="G6" s="27"/>
      <c r="H6" s="27"/>
      <c r="I6" s="27"/>
      <c r="J6" s="27"/>
    </row>
    <row r="7" spans="2:15" x14ac:dyDescent="0.25">
      <c r="B7" s="27"/>
      <c r="C7" s="27"/>
      <c r="D7" s="27"/>
      <c r="E7" s="27"/>
      <c r="F7" s="27"/>
      <c r="G7" s="27"/>
      <c r="H7" s="27"/>
      <c r="I7" s="27"/>
      <c r="J7" s="27"/>
      <c r="L7" s="10" t="s">
        <v>236</v>
      </c>
      <c r="M7" t="s">
        <v>817</v>
      </c>
    </row>
    <row r="8" spans="2:15" x14ac:dyDescent="0.25">
      <c r="B8" s="27"/>
      <c r="C8" s="30" t="str">
        <f>'Template (FEP)'!C8</f>
        <v>Sub Category 1</v>
      </c>
      <c r="D8" s="27"/>
      <c r="E8" s="30" t="str">
        <f>'Template (FEP)'!E8</f>
        <v>Sub Category 2</v>
      </c>
      <c r="F8" s="27"/>
      <c r="G8" s="27"/>
      <c r="H8" s="27"/>
      <c r="I8" s="27"/>
      <c r="J8" s="27"/>
    </row>
    <row r="9" spans="2:15" x14ac:dyDescent="0.25">
      <c r="B9" s="27"/>
      <c r="C9" s="33">
        <f>'PSAR SFK FEP list'!H12</f>
        <v>0</v>
      </c>
      <c r="D9" s="27"/>
      <c r="E9" s="33">
        <f>'PSAR SFK FEP list'!I12</f>
        <v>0</v>
      </c>
      <c r="F9" s="27"/>
      <c r="G9" s="27"/>
      <c r="H9" s="27"/>
      <c r="I9" s="27"/>
      <c r="J9" s="27"/>
      <c r="L9" s="10" t="s">
        <v>237</v>
      </c>
      <c r="M9" t="s">
        <v>818</v>
      </c>
    </row>
    <row r="10" spans="2:15" x14ac:dyDescent="0.25">
      <c r="B10" s="27"/>
      <c r="C10" s="27"/>
      <c r="D10" s="27"/>
      <c r="E10" s="27"/>
      <c r="F10" s="27"/>
      <c r="G10" s="27"/>
      <c r="H10" s="27"/>
      <c r="I10" s="27"/>
      <c r="J10" s="27"/>
      <c r="L10" s="10"/>
    </row>
    <row r="11" spans="2:15" x14ac:dyDescent="0.25">
      <c r="B11" s="34"/>
      <c r="C11" s="35"/>
      <c r="D11" s="34"/>
      <c r="E11" s="34"/>
      <c r="F11" s="34"/>
      <c r="G11" s="34"/>
      <c r="H11" s="34"/>
      <c r="I11" s="34"/>
      <c r="J11" s="34"/>
      <c r="L11" s="10" t="s">
        <v>238</v>
      </c>
      <c r="M11" s="51" t="s">
        <v>260</v>
      </c>
    </row>
    <row r="12" spans="2:15" x14ac:dyDescent="0.25">
      <c r="B12" s="27"/>
      <c r="C12" s="30" t="str">
        <f>'Template (FEP)'!C12</f>
        <v>Description</v>
      </c>
      <c r="D12" s="27"/>
      <c r="E12" s="27"/>
      <c r="F12" s="27"/>
      <c r="G12" s="27"/>
      <c r="H12" s="27"/>
      <c r="I12" s="27"/>
      <c r="J12" s="27"/>
    </row>
    <row r="13" spans="2:15" x14ac:dyDescent="0.25">
      <c r="B13" s="34"/>
      <c r="C13" s="35"/>
      <c r="D13" s="34"/>
      <c r="E13" s="34"/>
      <c r="F13" s="34"/>
      <c r="G13" s="34"/>
      <c r="H13" s="34"/>
      <c r="I13" s="34"/>
      <c r="J13" s="34"/>
    </row>
    <row r="14" spans="2:15" ht="30" customHeight="1" x14ac:dyDescent="0.25">
      <c r="B14" s="34"/>
      <c r="C14" s="90"/>
      <c r="D14" s="91"/>
      <c r="E14" s="91"/>
      <c r="F14" s="91"/>
      <c r="G14" s="91"/>
      <c r="H14" s="91"/>
      <c r="I14" s="92"/>
      <c r="J14" s="34"/>
    </row>
    <row r="15" spans="2:15" x14ac:dyDescent="0.25">
      <c r="B15" s="34"/>
      <c r="C15" s="34"/>
      <c r="D15" s="34"/>
      <c r="E15" s="34"/>
      <c r="F15" s="34"/>
      <c r="G15" s="34"/>
      <c r="H15" s="34"/>
      <c r="I15" s="34"/>
      <c r="J15" s="34"/>
    </row>
    <row r="16" spans="2:15" x14ac:dyDescent="0.25">
      <c r="B16" s="27"/>
      <c r="C16" s="30" t="str">
        <f>'Template (FEP)'!C16</f>
        <v>Handling in the assessment</v>
      </c>
      <c r="D16" s="27"/>
      <c r="E16" s="27"/>
      <c r="F16" s="27"/>
      <c r="G16" s="27"/>
      <c r="H16" s="27"/>
      <c r="I16" s="27"/>
      <c r="J16" s="27"/>
      <c r="L16" s="10" t="s">
        <v>239</v>
      </c>
      <c r="M16" t="s">
        <v>819</v>
      </c>
    </row>
    <row r="17" spans="2:13" x14ac:dyDescent="0.25">
      <c r="B17" s="34"/>
      <c r="C17" s="35"/>
      <c r="D17" s="34"/>
      <c r="E17" s="34"/>
      <c r="F17" s="34"/>
      <c r="G17" s="34"/>
      <c r="H17" s="34"/>
      <c r="I17" s="34"/>
      <c r="J17" s="34"/>
      <c r="M17" t="s">
        <v>823</v>
      </c>
    </row>
    <row r="18" spans="2:13" x14ac:dyDescent="0.25">
      <c r="B18" s="34"/>
      <c r="C18" s="35" t="str">
        <f>'Template (FEP)'!C18</f>
        <v>General (if same for before/after saturation and failed canister)</v>
      </c>
      <c r="D18" s="34"/>
      <c r="E18" s="34"/>
      <c r="F18" s="34"/>
      <c r="G18" s="34"/>
      <c r="H18" s="34"/>
      <c r="I18" s="34"/>
      <c r="J18" s="34"/>
      <c r="M18" t="s">
        <v>820</v>
      </c>
    </row>
    <row r="19" spans="2:13" x14ac:dyDescent="0.25">
      <c r="B19" s="34"/>
      <c r="C19" s="34" t="str">
        <f>'Template (FEP)'!C19</f>
        <v>Considered</v>
      </c>
      <c r="D19" s="34" t="str">
        <f>'Template (FEP)'!D19</f>
        <v>Neglected</v>
      </c>
      <c r="E19" s="34"/>
      <c r="F19" s="34"/>
      <c r="G19" s="34"/>
      <c r="H19" s="34"/>
      <c r="I19" s="34"/>
      <c r="J19" s="34"/>
      <c r="M19" t="s">
        <v>821</v>
      </c>
    </row>
    <row r="20" spans="2:13" x14ac:dyDescent="0.25">
      <c r="B20" s="34"/>
      <c r="C20" s="81"/>
      <c r="D20" s="81"/>
      <c r="E20" s="34"/>
      <c r="F20" s="34"/>
      <c r="G20" s="50" t="b">
        <v>0</v>
      </c>
      <c r="H20" s="50" t="b">
        <v>0</v>
      </c>
      <c r="I20" s="34"/>
      <c r="J20" s="34"/>
      <c r="M20" t="s">
        <v>822</v>
      </c>
    </row>
    <row r="21" spans="2:13" x14ac:dyDescent="0.25">
      <c r="B21" s="34"/>
      <c r="C21" s="34" t="str">
        <f>'Template (FEP)'!C21</f>
        <v>Handling</v>
      </c>
      <c r="D21" s="34"/>
      <c r="E21" s="34"/>
      <c r="F21" s="34"/>
      <c r="G21" s="34"/>
      <c r="H21" s="34"/>
      <c r="I21" s="34"/>
      <c r="J21" s="34"/>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240</v>
      </c>
      <c r="M23" t="s">
        <v>824</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c r="L25" s="10" t="s">
        <v>241</v>
      </c>
      <c r="M25" s="51" t="s">
        <v>260</v>
      </c>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261</v>
      </c>
      <c r="D77" s="39"/>
      <c r="E77" s="39" t="s">
        <v>262</v>
      </c>
      <c r="F77" s="39"/>
      <c r="G77" s="39"/>
      <c r="H77" s="39"/>
      <c r="I77" s="40"/>
      <c r="J77" s="36"/>
    </row>
    <row r="78" spans="2:10" x14ac:dyDescent="0.25">
      <c r="B78" s="36"/>
      <c r="C78" s="41" t="s">
        <v>646</v>
      </c>
      <c r="D78" s="42"/>
      <c r="E78" s="42" t="s">
        <v>647</v>
      </c>
      <c r="F78" s="42"/>
      <c r="G78" s="42"/>
      <c r="H78" s="42"/>
      <c r="I78" s="43"/>
      <c r="J78" s="36"/>
    </row>
    <row r="79" spans="2:10" x14ac:dyDescent="0.25">
      <c r="B79" s="36"/>
      <c r="C79" s="41" t="s">
        <v>602</v>
      </c>
      <c r="D79" s="42"/>
      <c r="E79" s="42" t="s">
        <v>603</v>
      </c>
      <c r="F79" s="42"/>
      <c r="G79" s="42"/>
      <c r="H79" s="42"/>
      <c r="I79" s="43"/>
      <c r="J79" s="36"/>
    </row>
    <row r="80" spans="2:10" x14ac:dyDescent="0.25">
      <c r="B80" s="36"/>
      <c r="C80" s="41" t="s">
        <v>656</v>
      </c>
      <c r="D80" s="42"/>
      <c r="E80" s="42" t="s">
        <v>657</v>
      </c>
      <c r="F80" s="42"/>
      <c r="G80" s="42"/>
      <c r="H80" s="42"/>
      <c r="I80" s="43"/>
      <c r="J80" s="36"/>
    </row>
    <row r="81" spans="2:10" x14ac:dyDescent="0.25">
      <c r="B81" s="36"/>
      <c r="C81" s="41" t="s">
        <v>622</v>
      </c>
      <c r="D81" s="42"/>
      <c r="E81" s="42" t="s">
        <v>623</v>
      </c>
      <c r="F81" s="42"/>
      <c r="G81" s="42"/>
      <c r="H81" s="42"/>
      <c r="I81" s="43"/>
      <c r="J81" s="36"/>
    </row>
    <row r="82" spans="2:10" x14ac:dyDescent="0.25">
      <c r="B82" s="36"/>
      <c r="C82" s="41" t="s">
        <v>456</v>
      </c>
      <c r="D82" s="42"/>
      <c r="E82" s="42" t="s">
        <v>457</v>
      </c>
      <c r="F82" s="42"/>
      <c r="G82" s="42"/>
      <c r="H82" s="42"/>
      <c r="I82" s="43"/>
      <c r="J82" s="36"/>
    </row>
    <row r="83" spans="2:10" x14ac:dyDescent="0.25">
      <c r="B83" s="36"/>
      <c r="C83" s="41" t="s">
        <v>542</v>
      </c>
      <c r="D83" s="42"/>
      <c r="E83" s="42" t="s">
        <v>543</v>
      </c>
      <c r="F83" s="42"/>
      <c r="G83" s="42"/>
      <c r="H83" s="42"/>
      <c r="I83" s="43"/>
      <c r="J83" s="36"/>
    </row>
    <row r="84" spans="2:10" x14ac:dyDescent="0.25">
      <c r="B84" s="36"/>
      <c r="C84" s="41" t="s">
        <v>681</v>
      </c>
      <c r="D84" s="42"/>
      <c r="E84" s="42" t="s">
        <v>298</v>
      </c>
      <c r="F84" s="42"/>
      <c r="G84" s="42"/>
      <c r="H84" s="42"/>
      <c r="I84" s="43"/>
      <c r="J84" s="36"/>
    </row>
    <row r="85" spans="2:10" x14ac:dyDescent="0.25">
      <c r="B85" s="36"/>
      <c r="C85" s="41" t="s">
        <v>604</v>
      </c>
      <c r="D85" s="42"/>
      <c r="E85" s="42" t="s">
        <v>605</v>
      </c>
      <c r="F85" s="42"/>
      <c r="G85" s="42"/>
      <c r="H85" s="42"/>
      <c r="I85" s="43"/>
      <c r="J85" s="36"/>
    </row>
    <row r="86" spans="2:10" x14ac:dyDescent="0.25">
      <c r="B86" s="36"/>
      <c r="C86" s="41" t="s">
        <v>825</v>
      </c>
      <c r="D86" s="42"/>
      <c r="E86" s="42" t="s">
        <v>826</v>
      </c>
      <c r="F86" s="42"/>
      <c r="G86" s="42"/>
      <c r="H86" s="42"/>
      <c r="I86" s="43"/>
      <c r="J86" s="36"/>
    </row>
    <row r="87" spans="2:10" x14ac:dyDescent="0.25">
      <c r="B87" s="36"/>
      <c r="C87" s="41" t="s">
        <v>606</v>
      </c>
      <c r="D87" s="42"/>
      <c r="E87" s="42" t="s">
        <v>607</v>
      </c>
      <c r="F87" s="42"/>
      <c r="G87" s="42"/>
      <c r="H87" s="42"/>
      <c r="I87" s="43"/>
      <c r="J87" s="36"/>
    </row>
    <row r="88" spans="2:10" x14ac:dyDescent="0.25">
      <c r="B88" s="36"/>
      <c r="C88" s="41" t="s">
        <v>688</v>
      </c>
      <c r="D88" s="42"/>
      <c r="E88" s="42" t="s">
        <v>689</v>
      </c>
      <c r="F88" s="42"/>
      <c r="G88" s="42"/>
      <c r="H88" s="42"/>
      <c r="I88" s="43"/>
      <c r="J88" s="36"/>
    </row>
    <row r="89" spans="2:10" x14ac:dyDescent="0.25">
      <c r="B89" s="36"/>
      <c r="C89" s="41" t="s">
        <v>552</v>
      </c>
      <c r="D89" s="42"/>
      <c r="E89" s="42" t="s">
        <v>553</v>
      </c>
      <c r="F89" s="42"/>
      <c r="G89" s="42"/>
      <c r="H89" s="42"/>
      <c r="I89" s="43"/>
      <c r="J89" s="36"/>
    </row>
    <row r="90" spans="2:10" x14ac:dyDescent="0.25">
      <c r="B90" s="36"/>
      <c r="C90" s="41" t="s">
        <v>698</v>
      </c>
      <c r="D90" s="42"/>
      <c r="E90" s="42" t="s">
        <v>699</v>
      </c>
      <c r="F90" s="42"/>
      <c r="G90" s="42"/>
      <c r="H90" s="42"/>
      <c r="I90" s="43"/>
      <c r="J90" s="36"/>
    </row>
    <row r="91" spans="2:10" x14ac:dyDescent="0.25">
      <c r="B91" s="36"/>
      <c r="C91" s="41" t="s">
        <v>827</v>
      </c>
      <c r="D91" s="42"/>
      <c r="E91" s="42" t="s">
        <v>828</v>
      </c>
      <c r="F91" s="42"/>
      <c r="G91" s="42"/>
      <c r="H91" s="42"/>
      <c r="I91" s="43"/>
      <c r="J91" s="36"/>
    </row>
    <row r="92" spans="2:10" x14ac:dyDescent="0.25">
      <c r="B92" s="36"/>
      <c r="C92" s="41" t="s">
        <v>725</v>
      </c>
      <c r="D92" s="42"/>
      <c r="E92" s="42" t="s">
        <v>726</v>
      </c>
      <c r="F92" s="42"/>
      <c r="G92" s="42"/>
      <c r="H92" s="42"/>
      <c r="I92" s="43"/>
      <c r="J92" s="36"/>
    </row>
    <row r="93" spans="2:10" x14ac:dyDescent="0.25">
      <c r="B93" s="36"/>
      <c r="C93" s="41" t="s">
        <v>636</v>
      </c>
      <c r="D93" s="42"/>
      <c r="E93" s="42" t="s">
        <v>631</v>
      </c>
      <c r="F93" s="42"/>
      <c r="G93" s="42"/>
      <c r="H93" s="42"/>
      <c r="I93" s="43"/>
      <c r="J93" s="36"/>
    </row>
    <row r="94" spans="2:10" x14ac:dyDescent="0.25">
      <c r="B94" s="36"/>
      <c r="C94" s="41" t="s">
        <v>829</v>
      </c>
      <c r="D94" s="42"/>
      <c r="E94" s="42" t="s">
        <v>830</v>
      </c>
      <c r="F94" s="42"/>
      <c r="G94" s="42"/>
      <c r="H94" s="42"/>
      <c r="I94" s="43"/>
      <c r="J94" s="36"/>
    </row>
    <row r="95" spans="2:10" x14ac:dyDescent="0.25">
      <c r="B95" s="36"/>
      <c r="C95" s="41" t="s">
        <v>831</v>
      </c>
      <c r="D95" s="42"/>
      <c r="E95" s="42" t="s">
        <v>832</v>
      </c>
      <c r="F95" s="42"/>
      <c r="G95" s="42"/>
      <c r="H95" s="42"/>
      <c r="I95" s="43"/>
      <c r="J95" s="36"/>
    </row>
    <row r="96" spans="2:10" x14ac:dyDescent="0.25">
      <c r="B96" s="36"/>
      <c r="C96" s="41" t="s">
        <v>833</v>
      </c>
      <c r="D96" s="42"/>
      <c r="E96" s="42" t="s">
        <v>826</v>
      </c>
      <c r="F96" s="42"/>
      <c r="G96" s="42"/>
      <c r="H96" s="42"/>
      <c r="I96" s="43"/>
      <c r="J96" s="36"/>
    </row>
    <row r="97" spans="2:10" x14ac:dyDescent="0.25">
      <c r="B97" s="36"/>
      <c r="C97" s="41" t="s">
        <v>608</v>
      </c>
      <c r="D97" s="42"/>
      <c r="E97" s="42" t="s">
        <v>609</v>
      </c>
      <c r="F97" s="42"/>
      <c r="G97" s="42"/>
      <c r="H97" s="42"/>
      <c r="I97" s="43"/>
      <c r="J97" s="36"/>
    </row>
    <row r="98" spans="2:10" x14ac:dyDescent="0.25">
      <c r="B98" s="36"/>
      <c r="C98" s="41" t="s">
        <v>746</v>
      </c>
      <c r="D98" s="42"/>
      <c r="E98" s="42" t="s">
        <v>747</v>
      </c>
      <c r="F98" s="42"/>
      <c r="G98" s="42"/>
      <c r="H98" s="42"/>
      <c r="I98" s="43"/>
      <c r="J98" s="36"/>
    </row>
    <row r="99" spans="2:10" x14ac:dyDescent="0.25">
      <c r="B99" s="36"/>
      <c r="C99" s="41" t="s">
        <v>571</v>
      </c>
      <c r="D99" s="42"/>
      <c r="E99" s="42" t="s">
        <v>572</v>
      </c>
      <c r="F99" s="42"/>
      <c r="G99" s="42"/>
      <c r="H99" s="42"/>
      <c r="I99" s="43"/>
      <c r="J99" s="36"/>
    </row>
    <row r="100" spans="2:10" x14ac:dyDescent="0.25">
      <c r="B100" s="36"/>
      <c r="C100" s="41" t="s">
        <v>752</v>
      </c>
      <c r="D100" s="42"/>
      <c r="E100" s="42" t="s">
        <v>747</v>
      </c>
      <c r="F100" s="42"/>
      <c r="G100" s="42"/>
      <c r="H100" s="42"/>
      <c r="I100" s="43"/>
      <c r="J100" s="36"/>
    </row>
    <row r="101" spans="2:10" x14ac:dyDescent="0.25">
      <c r="B101" s="36"/>
      <c r="C101" s="41" t="s">
        <v>574</v>
      </c>
      <c r="D101" s="42"/>
      <c r="E101" s="42" t="s">
        <v>572</v>
      </c>
      <c r="F101" s="42"/>
      <c r="G101" s="42"/>
      <c r="H101" s="42"/>
      <c r="I101" s="43"/>
      <c r="J101" s="36"/>
    </row>
    <row r="102" spans="2:10" x14ac:dyDescent="0.25">
      <c r="B102" s="36"/>
      <c r="C102" s="41" t="s">
        <v>590</v>
      </c>
      <c r="D102" s="42"/>
      <c r="E102" s="42" t="s">
        <v>591</v>
      </c>
      <c r="F102" s="42"/>
      <c r="G102" s="42"/>
      <c r="H102" s="42"/>
      <c r="I102" s="43"/>
      <c r="J102" s="36"/>
    </row>
    <row r="103" spans="2:10" x14ac:dyDescent="0.25">
      <c r="B103" s="36"/>
      <c r="C103" s="41" t="s">
        <v>834</v>
      </c>
      <c r="D103" s="42"/>
      <c r="E103" s="42" t="s">
        <v>835</v>
      </c>
      <c r="F103" s="42"/>
      <c r="G103" s="42"/>
      <c r="H103" s="42"/>
      <c r="I103" s="43"/>
      <c r="J103" s="36"/>
    </row>
    <row r="104" spans="2:10" x14ac:dyDescent="0.25">
      <c r="B104" s="36"/>
      <c r="C104" s="41" t="s">
        <v>610</v>
      </c>
      <c r="D104" s="42"/>
      <c r="E104" s="42" t="s">
        <v>611</v>
      </c>
      <c r="F104" s="42"/>
      <c r="G104" s="42"/>
      <c r="H104" s="42"/>
      <c r="I104" s="43"/>
      <c r="J104" s="36"/>
    </row>
    <row r="105" spans="2:10" x14ac:dyDescent="0.25">
      <c r="B105" s="36"/>
      <c r="C105" s="41" t="s">
        <v>836</v>
      </c>
      <c r="D105" s="42"/>
      <c r="E105" s="42" t="s">
        <v>837</v>
      </c>
      <c r="F105" s="42"/>
      <c r="G105" s="42"/>
      <c r="H105" s="42"/>
      <c r="I105" s="43"/>
      <c r="J105" s="36"/>
    </row>
    <row r="106" spans="2:10" x14ac:dyDescent="0.25">
      <c r="B106" s="36"/>
      <c r="C106" s="41" t="s">
        <v>838</v>
      </c>
      <c r="D106" s="42"/>
      <c r="E106" s="42" t="s">
        <v>839</v>
      </c>
      <c r="F106" s="42"/>
      <c r="G106" s="42"/>
      <c r="H106" s="42"/>
      <c r="I106" s="43"/>
      <c r="J106" s="36"/>
    </row>
    <row r="107" spans="2:10" x14ac:dyDescent="0.25">
      <c r="B107" s="36"/>
      <c r="C107" s="41" t="s">
        <v>840</v>
      </c>
      <c r="D107" s="42"/>
      <c r="E107" s="42" t="s">
        <v>841</v>
      </c>
      <c r="F107" s="42"/>
      <c r="G107" s="42"/>
      <c r="H107" s="42"/>
      <c r="I107" s="43"/>
      <c r="J107" s="36"/>
    </row>
    <row r="108" spans="2:10" x14ac:dyDescent="0.25">
      <c r="B108" s="36"/>
      <c r="C108" s="41" t="s">
        <v>842</v>
      </c>
      <c r="D108" s="42"/>
      <c r="E108" s="42" t="s">
        <v>843</v>
      </c>
      <c r="F108" s="42"/>
      <c r="G108" s="42"/>
      <c r="H108" s="42"/>
      <c r="I108" s="43"/>
      <c r="J108" s="36"/>
    </row>
    <row r="109" spans="2:10" x14ac:dyDescent="0.25">
      <c r="B109" s="36"/>
      <c r="C109" s="41" t="s">
        <v>640</v>
      </c>
      <c r="D109" s="42"/>
      <c r="E109" s="42" t="s">
        <v>631</v>
      </c>
      <c r="F109" s="42"/>
      <c r="G109" s="42"/>
      <c r="H109" s="42"/>
      <c r="I109" s="43"/>
      <c r="J109" s="36"/>
    </row>
    <row r="110" spans="2:10" x14ac:dyDescent="0.25">
      <c r="B110" s="36"/>
      <c r="C110" s="41" t="s">
        <v>491</v>
      </c>
      <c r="D110" s="42"/>
      <c r="E110" s="42" t="s">
        <v>492</v>
      </c>
      <c r="F110" s="42"/>
      <c r="G110" s="42"/>
      <c r="H110" s="42"/>
      <c r="I110" s="43"/>
      <c r="J110" s="36"/>
    </row>
    <row r="111" spans="2:10" x14ac:dyDescent="0.25">
      <c r="B111" s="36"/>
      <c r="C111" s="41" t="s">
        <v>493</v>
      </c>
      <c r="D111" s="42"/>
      <c r="E111" s="42" t="s">
        <v>494</v>
      </c>
      <c r="F111" s="42"/>
      <c r="G111" s="42"/>
      <c r="H111" s="42"/>
      <c r="I111" s="43"/>
      <c r="J111" s="36"/>
    </row>
    <row r="112" spans="2:10" x14ac:dyDescent="0.25">
      <c r="B112" s="36"/>
      <c r="C112" s="41" t="s">
        <v>780</v>
      </c>
      <c r="D112" s="42"/>
      <c r="E112" s="42" t="s">
        <v>781</v>
      </c>
      <c r="F112" s="42"/>
      <c r="G112" s="42"/>
      <c r="H112" s="42"/>
      <c r="I112" s="43"/>
      <c r="J112" s="36"/>
    </row>
    <row r="113" spans="2:10" x14ac:dyDescent="0.25">
      <c r="B113" s="36"/>
      <c r="C113" s="41" t="s">
        <v>783</v>
      </c>
      <c r="D113" s="42"/>
      <c r="E113" s="42" t="s">
        <v>784</v>
      </c>
      <c r="F113" s="42"/>
      <c r="G113" s="42"/>
      <c r="H113" s="42"/>
      <c r="I113" s="43"/>
      <c r="J113" s="36"/>
    </row>
    <row r="114" spans="2:10" x14ac:dyDescent="0.25">
      <c r="B114" s="36"/>
      <c r="C114" s="41" t="s">
        <v>844</v>
      </c>
      <c r="D114" s="42"/>
      <c r="E114" s="42" t="s">
        <v>591</v>
      </c>
      <c r="F114" s="42"/>
      <c r="G114" s="42"/>
      <c r="H114" s="42"/>
      <c r="I114" s="43"/>
      <c r="J114" s="36"/>
    </row>
    <row r="115" spans="2:10" x14ac:dyDescent="0.25">
      <c r="B115" s="36"/>
      <c r="C115" s="44" t="s">
        <v>799</v>
      </c>
      <c r="D115" s="45"/>
      <c r="E115" s="45" t="s">
        <v>800</v>
      </c>
      <c r="F115" s="45"/>
      <c r="G115" s="45"/>
      <c r="H115" s="45"/>
      <c r="I115" s="46"/>
      <c r="J115" s="36"/>
    </row>
    <row r="116" spans="2:10" x14ac:dyDescent="0.25">
      <c r="B116" s="36"/>
      <c r="C116" s="36"/>
      <c r="D116" s="36"/>
      <c r="E116" s="36"/>
      <c r="F116" s="36"/>
      <c r="G116" s="36"/>
      <c r="H116" s="36"/>
      <c r="I116" s="36"/>
      <c r="J116" s="36"/>
    </row>
  </sheetData>
  <mergeCells count="19">
    <mergeCell ref="C72:F72"/>
    <mergeCell ref="H72:I72"/>
    <mergeCell ref="C40:I40"/>
    <mergeCell ref="C46:I46"/>
    <mergeCell ref="C48:I48"/>
    <mergeCell ref="C54:I54"/>
    <mergeCell ref="C56:I56"/>
    <mergeCell ref="C62:I62"/>
    <mergeCell ref="C64:I64"/>
    <mergeCell ref="C68:F68"/>
    <mergeCell ref="H68:I68"/>
    <mergeCell ref="C70:F70"/>
    <mergeCell ref="H70:I70"/>
    <mergeCell ref="C38:I38"/>
    <mergeCell ref="C14:I14"/>
    <mergeCell ref="C22:I22"/>
    <mergeCell ref="C24:I24"/>
    <mergeCell ref="C30:I30"/>
    <mergeCell ref="C32:I32"/>
  </mergeCells>
  <dataValidations count="6">
    <dataValidation allowBlank="1" showInputMessage="1" showErrorMessage="1" promptTitle="Handling in SR-PSU" sqref="L23" xr:uid="{8F7AD025-2CD5-4328-81F2-4EDCA93A6AA8}"/>
    <dataValidation allowBlank="1" showInputMessage="1" showErrorMessage="1" promptTitle="Description in SR-Site" sqref="L7" xr:uid="{8FD6AFC4-3A36-4F4B-822A-CC85351CE2E4}"/>
    <dataValidation allowBlank="1" showInputMessage="1" showErrorMessage="1" promptTitle="Description in SR-PSU" sqref="L9" xr:uid="{C3315058-ED6C-4A51-9C53-3A61EB57EE9F}"/>
    <dataValidation allowBlank="1" showInputMessage="1" showErrorMessage="1" promptTitle="Handling in SR-Site" sqref="L16" xr:uid="{7B03E179-580B-406A-9887-6AF8CF450790}"/>
    <dataValidation allowBlank="1" showInputMessage="1" showErrorMessage="1" promptTitle="Handling in SE-SFL" sqref="L25" xr:uid="{1A0E1480-E045-4042-BCA5-F17A9DD79088}"/>
    <dataValidation allowBlank="1" showInputMessage="1" showErrorMessage="1" promptTitle="Description in SE-SFL" sqref="L11" xr:uid="{C052BE5E-ECB6-4F5C-A8A4-A0960B5CCDA8}"/>
  </dataValidations>
  <pageMargins left="0.7" right="0.7" top="0.75" bottom="0.75" header="0.3" footer="0.3"/>
  <drawing r:id="rId1"/>
  <legacyDrawing r:id="rId2"/>
  <mc:AlternateContent>
    <mc:Choice Requires="x14">
      <controls>
        <mc:AlternateContent>
          <mc:Choice Requires="x14">
            <control shapeId="172033"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172034"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172035"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172036"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172037"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172038"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172039"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172040"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172041"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172042"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172043"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172044"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C1150-7BFD-4072-BED3-B7CCFC1DDE7F}">
  <dimension ref="A1:AB88"/>
  <sheetViews>
    <sheetView zoomScaleNormal="100" workbookViewId="0">
      <pane ySplit="5" topLeftCell="A8" activePane="bottomLeft" state="frozen"/>
      <selection pane="bottomLeft" activeCell="F8" sqref="F8"/>
    </sheetView>
  </sheetViews>
  <sheetFormatPr defaultRowHeight="15" outlineLevelRow="1" x14ac:dyDescent="0.25"/>
  <cols>
    <col min="1" max="1" bestFit="true" customWidth="true" width="68.5703125"/>
    <col min="2" max="3" customWidth="true" style="9" width="16.42578125"/>
    <col min="4" max="28" customWidth="true" width="6.28515625"/>
  </cols>
  <sheetData>
    <row r="1" spans="1:28" x14ac:dyDescent="0.25">
      <c r="B1" s="11" t="str">
        <f>'PSAR SFK FEP list'!C7</f>
        <v>INTERNAL PROCESS</v>
      </c>
      <c r="D1" s="11" t="str">
        <f>'PSAR SFK FEP list'!C8</f>
        <v>GEOSPHERE</v>
      </c>
      <c r="E1" s="10"/>
      <c r="F1" s="10"/>
      <c r="G1" s="10"/>
      <c r="H1" s="10"/>
      <c r="I1" s="10"/>
      <c r="J1" s="10"/>
    </row>
    <row r="2" spans="1:28" ht="228" customHeight="1" x14ac:dyDescent="0.25">
      <c r="D2" s="12" t="str">
        <f>'PSAR SFK FEP list'!C9</f>
        <v>Heat transport</v>
      </c>
      <c r="E2" s="12" t="str">
        <f>'PSAR SFK FEP list'!C10</f>
        <v>Freezing</v>
      </c>
      <c r="F2" s="12" t="str">
        <f>'PSAR SFK FEP list'!C11</f>
        <v>Groundwater flow</v>
      </c>
      <c r="G2" s="12" t="str">
        <f>'PSAR SFK FEP list'!C12</f>
        <v>Gas flow/dissolution</v>
      </c>
      <c r="H2" s="12" t="str">
        <f>'PSAR SFK FEP list'!C13</f>
        <v>Displacements in intact rock</v>
      </c>
      <c r="I2" s="12" t="str">
        <f>'PSAR SFK FEP list'!C14</f>
        <v>Reactivation - Displacement along existing discontinuities</v>
      </c>
      <c r="J2" s="12" t="str">
        <f>'PSAR SFK FEP list'!C15</f>
        <v>Fracturing</v>
      </c>
      <c r="K2" s="12" t="str">
        <f>'PSAR SFK FEP list'!C16</f>
        <v>Creep</v>
      </c>
      <c r="L2" s="12" t="str">
        <f>'PSAR SFK FEP list'!C17</f>
        <v>Surface weathering and erosion</v>
      </c>
      <c r="M2" s="12" t="str">
        <f>'PSAR SFK FEP list'!C18</f>
        <v>Erosion/sedimentation in fractures</v>
      </c>
      <c r="N2" s="12" t="str">
        <f>'PSAR SFK FEP list'!C19</f>
        <v>Advective transport/mixing of dissolved species</v>
      </c>
      <c r="O2" s="12" t="str">
        <f>'PSAR SFK FEP list'!C20</f>
        <v>Diffusive transport of dissolved species in fractures and rock matrix</v>
      </c>
      <c r="P2" s="12" t="str">
        <f>'PSAR SFK FEP list'!C21</f>
        <v xml:space="preserve">Speciation and sorption </v>
      </c>
      <c r="Q2" s="12" t="str">
        <f>'PSAR SFK FEP list'!C22</f>
        <v>Reactions groundwater/rock matrix</v>
      </c>
      <c r="R2" s="12" t="str">
        <f>'PSAR SFK FEP list'!C23</f>
        <v>Dissolution/precipitation of fracture-filling minerals</v>
      </c>
      <c r="S2" s="12" t="str">
        <f>'PSAR SFK FEP list'!C24</f>
        <v>Microbial processes</v>
      </c>
      <c r="T2" s="12" t="str">
        <f>'PSAR SFK FEP list'!C25</f>
        <v>Degradation of grout</v>
      </c>
      <c r="U2" s="12" t="str">
        <f>'PSAR SFK FEP list'!C26</f>
        <v>Colloidal processes</v>
      </c>
      <c r="V2" s="12" t="str">
        <f>'PSAR SFK FEP list'!C27</f>
        <v>Formation/dissolution/reaction of gaseous species</v>
      </c>
      <c r="W2" s="12" t="str">
        <f>'PSAR SFK FEP list'!C28</f>
        <v>Methane hydrate formation</v>
      </c>
      <c r="X2" s="12" t="str">
        <f>'PSAR SFK FEP list'!C29</f>
        <v>Salt exclusion</v>
      </c>
      <c r="Y2" s="12" t="str">
        <f>'PSAR SFK FEP list'!C30</f>
        <v>Radiation effects (rock and grout)</v>
      </c>
      <c r="Z2" s="12" t="str">
        <f>'PSAR SFK FEP list'!C31</f>
        <v>Earth currents</v>
      </c>
      <c r="AA2" s="12" t="str">
        <f>'PSAR SFK FEP list'!C32</f>
        <v>Transport of radionuclides in the water phase</v>
      </c>
      <c r="AB2" s="12" t="str">
        <f>'PSAR SFK FEP list'!C33</f>
        <v>Transport of radionuclides in the gas phase</v>
      </c>
    </row>
    <row r="3" spans="1:28" x14ac:dyDescent="0.25">
      <c r="D3" s="13" t="str">
        <f>'PSAR SFK FEP list'!B9</f>
        <v>Ge01</v>
      </c>
      <c r="E3" s="13" t="str">
        <f>'PSAR SFK FEP list'!B10</f>
        <v>Ge02</v>
      </c>
      <c r="F3" s="13" t="str">
        <f>'PSAR SFK FEP list'!B11</f>
        <v>Ge03</v>
      </c>
      <c r="G3" s="13" t="str">
        <f>'PSAR SFK FEP list'!B12</f>
        <v>Ge04</v>
      </c>
      <c r="H3" s="13" t="str">
        <f>'PSAR SFK FEP list'!B13</f>
        <v>Ge05</v>
      </c>
      <c r="I3" s="13" t="str">
        <f>'PSAR SFK FEP list'!B14</f>
        <v>Ge06</v>
      </c>
      <c r="J3" s="13" t="str">
        <f>'PSAR SFK FEP list'!B15</f>
        <v>Ge07</v>
      </c>
      <c r="K3" s="13" t="str">
        <f>'PSAR SFK FEP list'!B16</f>
        <v>Ge08</v>
      </c>
      <c r="L3" s="13" t="str">
        <f>'PSAR SFK FEP list'!B17</f>
        <v>Ge09</v>
      </c>
      <c r="M3" s="13" t="str">
        <f>'PSAR SFK FEP list'!B18</f>
        <v>Ge10</v>
      </c>
      <c r="N3" s="13" t="str">
        <f>'PSAR SFK FEP list'!B19</f>
        <v>Ge11</v>
      </c>
      <c r="O3" s="13" t="str">
        <f>'PSAR SFK FEP list'!B20</f>
        <v>Ge12</v>
      </c>
      <c r="P3" s="13" t="str">
        <f>'PSAR SFK FEP list'!B21</f>
        <v>Ge13</v>
      </c>
      <c r="Q3" s="13" t="str">
        <f>'PSAR SFK FEP list'!B22</f>
        <v>Ge14</v>
      </c>
      <c r="R3" s="13" t="str">
        <f>'PSAR SFK FEP list'!B23</f>
        <v>Ge15</v>
      </c>
      <c r="S3" s="13" t="str">
        <f>'PSAR SFK FEP list'!B24</f>
        <v>Ge16</v>
      </c>
      <c r="T3" s="13" t="str">
        <f>'PSAR SFK FEP list'!B25</f>
        <v>Ge17</v>
      </c>
      <c r="U3" s="13" t="str">
        <f>'PSAR SFK FEP list'!B26</f>
        <v>Ge18</v>
      </c>
      <c r="V3" s="13" t="str">
        <f>'PSAR SFK FEP list'!B27</f>
        <v>Ge19</v>
      </c>
      <c r="W3" s="13" t="str">
        <f>'PSAR SFK FEP list'!B28</f>
        <v>Ge20</v>
      </c>
      <c r="X3" s="13" t="str">
        <f>'PSAR SFK FEP list'!B29</f>
        <v>Ge21</v>
      </c>
      <c r="Y3" s="13" t="str">
        <f>'PSAR SFK FEP list'!B30</f>
        <v>Ge22</v>
      </c>
      <c r="Z3" s="13" t="str">
        <f>'PSAR SFK FEP list'!B31</f>
        <v>Ge23</v>
      </c>
      <c r="AA3" s="13" t="str">
        <f>'PSAR SFK FEP list'!B32</f>
        <v>Ge24</v>
      </c>
      <c r="AB3" s="13" t="str">
        <f>'PSAR SFK FEP list'!B33</f>
        <v>Ge25</v>
      </c>
    </row>
    <row r="4" spans="1:28" x14ac:dyDescent="0.25">
      <c r="B4" s="14" t="s">
        <v>19</v>
      </c>
      <c r="C4" s="14"/>
      <c r="D4" s="60" t="str">
        <f t="shared" ref="D4:T4" si="0">IF(COUNTA(D6:D87)=0,"",COUNTA(D6:D87))</f>
        <v/>
      </c>
      <c r="E4" s="60" t="str">
        <f t="shared" si="0"/>
        <v/>
      </c>
      <c r="F4" s="60" t="str">
        <f t="shared" si="0"/>
        <v/>
      </c>
      <c r="G4" s="60" t="str">
        <f t="shared" si="0"/>
        <v/>
      </c>
      <c r="H4" s="60" t="str">
        <f t="shared" si="0"/>
        <v/>
      </c>
      <c r="I4" s="60" t="str">
        <f t="shared" si="0"/>
        <v/>
      </c>
      <c r="J4" s="60" t="str">
        <f t="shared" si="0"/>
        <v/>
      </c>
      <c r="K4" s="60" t="str">
        <f t="shared" si="0"/>
        <v/>
      </c>
      <c r="L4" s="60" t="str">
        <f t="shared" si="0"/>
        <v/>
      </c>
      <c r="M4" s="60" t="str">
        <f t="shared" si="0"/>
        <v/>
      </c>
      <c r="N4" s="60" t="str">
        <f t="shared" si="0"/>
        <v/>
      </c>
      <c r="O4" s="60" t="str">
        <f t="shared" si="0"/>
        <v/>
      </c>
      <c r="P4" s="60" t="str">
        <f t="shared" si="0"/>
        <v/>
      </c>
      <c r="Q4" s="60" t="str">
        <f t="shared" si="0"/>
        <v/>
      </c>
      <c r="R4" s="60" t="str">
        <f t="shared" si="0"/>
        <v/>
      </c>
      <c r="S4" s="60" t="str">
        <f t="shared" si="0"/>
        <v/>
      </c>
      <c r="T4" s="60" t="str">
        <f t="shared" si="0"/>
        <v/>
      </c>
      <c r="U4" s="60" t="str">
        <f t="shared" ref="U4:AB4" si="1">IF(COUNTA(U6:U87)=0,"",COUNTA(U6:U87))</f>
        <v/>
      </c>
      <c r="V4" s="60" t="str">
        <f t="shared" si="1"/>
        <v/>
      </c>
      <c r="W4" s="60" t="str">
        <f t="shared" si="1"/>
        <v/>
      </c>
      <c r="X4" s="60" t="str">
        <f t="shared" si="1"/>
        <v/>
      </c>
      <c r="Y4" s="60" t="str">
        <f t="shared" si="1"/>
        <v/>
      </c>
      <c r="Z4" s="60" t="str">
        <f t="shared" si="1"/>
        <v/>
      </c>
      <c r="AA4" s="60" t="str">
        <f t="shared" si="1"/>
        <v/>
      </c>
      <c r="AB4" s="60" t="str">
        <f t="shared" si="1"/>
        <v/>
      </c>
    </row>
    <row r="5" spans="1:28" x14ac:dyDescent="0.25">
      <c r="B5" s="14" t="s">
        <v>20</v>
      </c>
      <c r="C5" s="14" t="s">
        <v>21</v>
      </c>
      <c r="D5" s="61" t="str">
        <f t="shared" ref="D5:T5" si="2">IF(D88="","",D88)</f>
        <v/>
      </c>
      <c r="E5" s="61" t="str">
        <f t="shared" si="2"/>
        <v/>
      </c>
      <c r="F5" s="61" t="str">
        <f t="shared" si="2"/>
        <v/>
      </c>
      <c r="G5" s="61" t="str">
        <f t="shared" si="2"/>
        <v/>
      </c>
      <c r="H5" s="61" t="str">
        <f t="shared" si="2"/>
        <v/>
      </c>
      <c r="I5" s="61" t="str">
        <f t="shared" si="2"/>
        <v/>
      </c>
      <c r="J5" s="61" t="str">
        <f t="shared" si="2"/>
        <v/>
      </c>
      <c r="K5" s="61" t="str">
        <f t="shared" si="2"/>
        <v/>
      </c>
      <c r="L5" s="61" t="str">
        <f t="shared" si="2"/>
        <v/>
      </c>
      <c r="M5" s="61" t="str">
        <f t="shared" si="2"/>
        <v/>
      </c>
      <c r="N5" s="61" t="str">
        <f t="shared" si="2"/>
        <v/>
      </c>
      <c r="O5" s="61" t="str">
        <f t="shared" si="2"/>
        <v/>
      </c>
      <c r="P5" s="61" t="str">
        <f t="shared" si="2"/>
        <v/>
      </c>
      <c r="Q5" s="61" t="str">
        <f t="shared" si="2"/>
        <v/>
      </c>
      <c r="R5" s="61" t="str">
        <f t="shared" si="2"/>
        <v/>
      </c>
      <c r="S5" s="61" t="str">
        <f t="shared" si="2"/>
        <v/>
      </c>
      <c r="T5" s="61" t="str">
        <f t="shared" si="2"/>
        <v/>
      </c>
      <c r="U5" s="61" t="str">
        <f t="shared" ref="U5:AB5" si="3">IF(U88="","",U88)</f>
        <v/>
      </c>
      <c r="V5" s="61" t="str">
        <f t="shared" si="3"/>
        <v/>
      </c>
      <c r="W5" s="61" t="str">
        <f t="shared" si="3"/>
        <v/>
      </c>
      <c r="X5" s="61" t="str">
        <f t="shared" si="3"/>
        <v/>
      </c>
      <c r="Y5" s="61" t="str">
        <f t="shared" si="3"/>
        <v/>
      </c>
      <c r="Z5" s="61" t="str">
        <f t="shared" si="3"/>
        <v/>
      </c>
      <c r="AA5" s="61" t="str">
        <f t="shared" si="3"/>
        <v/>
      </c>
      <c r="AB5" s="61" t="str">
        <f t="shared" si="3"/>
        <v/>
      </c>
    </row>
    <row r="6" spans="1:28" x14ac:dyDescent="0.25">
      <c r="A6" s="14" t="s">
        <v>22</v>
      </c>
      <c r="B6" s="15"/>
      <c r="C6" s="16" t="s">
        <v>23</v>
      </c>
      <c r="D6" s="17"/>
      <c r="E6" s="17"/>
      <c r="F6" s="17"/>
      <c r="G6" s="17"/>
      <c r="H6" s="17"/>
      <c r="I6" s="17"/>
      <c r="J6" s="17"/>
      <c r="K6" s="17"/>
      <c r="L6" s="17"/>
      <c r="M6" s="17"/>
      <c r="N6" s="17"/>
      <c r="O6" s="17"/>
      <c r="P6" s="17"/>
      <c r="Q6" s="17"/>
      <c r="R6" s="17"/>
      <c r="S6" s="17"/>
      <c r="T6" s="17"/>
      <c r="U6" s="17"/>
      <c r="V6" s="17"/>
      <c r="W6" s="17"/>
      <c r="X6" s="17"/>
      <c r="Y6" s="17"/>
      <c r="Z6" s="17"/>
      <c r="AA6" s="17"/>
      <c r="AB6" s="17"/>
    </row>
    <row r="7" spans="1:28" x14ac:dyDescent="0.25">
      <c r="A7" s="18" t="s">
        <v>24</v>
      </c>
      <c r="B7" s="19"/>
      <c r="C7" s="19" t="s">
        <v>23</v>
      </c>
      <c r="D7" s="17"/>
      <c r="E7" s="17"/>
      <c r="F7" s="17"/>
      <c r="G7" s="17"/>
      <c r="H7" s="17"/>
      <c r="I7" s="17"/>
      <c r="J7" s="17"/>
      <c r="K7" s="17"/>
      <c r="L7" s="17"/>
      <c r="M7" s="17"/>
      <c r="N7" s="17"/>
      <c r="O7" s="17"/>
      <c r="P7" s="17"/>
      <c r="Q7" s="17"/>
      <c r="R7" s="17"/>
      <c r="S7" s="17"/>
      <c r="T7" s="17"/>
      <c r="U7" s="17"/>
      <c r="V7" s="17"/>
      <c r="W7" s="17"/>
      <c r="X7" s="17"/>
      <c r="Y7" s="17"/>
      <c r="Z7" s="17"/>
      <c r="AA7" s="17"/>
      <c r="AB7" s="17"/>
    </row>
    <row r="8" spans="1:28" outlineLevel="1" x14ac:dyDescent="0.25">
      <c r="A8" s="20" t="s">
        <v>25</v>
      </c>
      <c r="B8" s="21"/>
      <c r="C8" s="21" t="s">
        <v>26</v>
      </c>
      <c r="D8" s="17"/>
      <c r="E8" s="17"/>
      <c r="F8" s="17"/>
      <c r="G8" s="17"/>
      <c r="H8" s="17"/>
      <c r="I8" s="17"/>
      <c r="J8" s="17"/>
      <c r="K8" s="17"/>
      <c r="L8" s="17"/>
      <c r="M8" s="17"/>
      <c r="N8" s="17"/>
      <c r="O8" s="17"/>
      <c r="P8" s="17"/>
      <c r="Q8" s="17"/>
      <c r="R8" s="17"/>
      <c r="S8" s="17"/>
      <c r="T8" s="17"/>
      <c r="U8" s="17"/>
      <c r="V8" s="17"/>
      <c r="W8" s="17"/>
      <c r="X8" s="17"/>
      <c r="Y8" s="17"/>
      <c r="Z8" s="17"/>
      <c r="AA8" s="17"/>
      <c r="AB8" s="17"/>
    </row>
    <row r="9" spans="1:28" ht="17.25" outlineLevel="1" x14ac:dyDescent="0.25">
      <c r="A9" s="20" t="s">
        <v>27</v>
      </c>
      <c r="B9" s="21"/>
      <c r="C9" s="21" t="s">
        <v>26</v>
      </c>
      <c r="D9" s="17"/>
      <c r="E9" s="17"/>
      <c r="F9" s="17"/>
      <c r="G9" s="17"/>
      <c r="H9" s="17"/>
      <c r="I9" s="17"/>
      <c r="J9" s="17"/>
      <c r="K9" s="17"/>
      <c r="L9" s="17"/>
      <c r="M9" s="17"/>
      <c r="N9" s="17"/>
      <c r="O9" s="17"/>
      <c r="P9" s="17"/>
      <c r="Q9" s="17"/>
      <c r="R9" s="17"/>
      <c r="S9" s="17"/>
      <c r="T9" s="17"/>
      <c r="U9" s="17"/>
      <c r="V9" s="17"/>
      <c r="W9" s="17"/>
      <c r="X9" s="17"/>
      <c r="Y9" s="17"/>
      <c r="Z9" s="17"/>
      <c r="AA9" s="17"/>
      <c r="AB9" s="17"/>
    </row>
    <row r="10" spans="1:28" x14ac:dyDescent="0.25">
      <c r="A10" s="18" t="s">
        <v>28</v>
      </c>
      <c r="B10" s="19"/>
      <c r="C10" s="19" t="s">
        <v>23</v>
      </c>
      <c r="D10" s="17"/>
      <c r="E10" s="17"/>
      <c r="F10" s="17"/>
      <c r="G10" s="17"/>
      <c r="H10" s="17"/>
      <c r="I10" s="17"/>
      <c r="J10" s="17"/>
      <c r="K10" s="17"/>
      <c r="L10" s="17"/>
      <c r="M10" s="17"/>
      <c r="N10" s="17"/>
      <c r="O10" s="17"/>
      <c r="P10" s="17"/>
      <c r="Q10" s="17"/>
      <c r="R10" s="17"/>
      <c r="S10" s="17"/>
      <c r="T10" s="17"/>
      <c r="U10" s="17"/>
      <c r="V10" s="17"/>
      <c r="W10" s="17"/>
      <c r="X10" s="17"/>
      <c r="Y10" s="17"/>
      <c r="Z10" s="17"/>
      <c r="AA10" s="17"/>
      <c r="AB10" s="17"/>
    </row>
    <row r="11" spans="1:28" outlineLevel="1" x14ac:dyDescent="0.25">
      <c r="A11" s="20" t="s">
        <v>29</v>
      </c>
      <c r="B11" s="21"/>
      <c r="C11" s="21" t="s">
        <v>26</v>
      </c>
      <c r="D11" s="17"/>
      <c r="E11" s="17"/>
      <c r="F11" s="17"/>
      <c r="G11" s="17"/>
      <c r="H11" s="17"/>
      <c r="I11" s="17"/>
      <c r="J11" s="17"/>
      <c r="K11" s="17"/>
      <c r="L11" s="17"/>
      <c r="M11" s="17"/>
      <c r="N11" s="17"/>
      <c r="O11" s="17"/>
      <c r="P11" s="17"/>
      <c r="Q11" s="17"/>
      <c r="R11" s="17"/>
      <c r="S11" s="17"/>
      <c r="T11" s="17"/>
      <c r="U11" s="17"/>
      <c r="V11" s="17"/>
      <c r="W11" s="17"/>
      <c r="X11" s="17"/>
      <c r="Y11" s="17"/>
      <c r="Z11" s="17"/>
      <c r="AA11" s="17"/>
      <c r="AB11" s="17"/>
    </row>
    <row r="12" spans="1:28" x14ac:dyDescent="0.25">
      <c r="A12" s="18" t="s">
        <v>30</v>
      </c>
      <c r="B12" s="19"/>
      <c r="C12" s="19" t="s">
        <v>23</v>
      </c>
      <c r="D12" s="17"/>
      <c r="E12" s="17"/>
      <c r="F12" s="17"/>
      <c r="G12" s="17"/>
      <c r="H12" s="17"/>
      <c r="I12" s="17"/>
      <c r="J12" s="17"/>
      <c r="K12" s="17"/>
      <c r="L12" s="17"/>
      <c r="M12" s="17"/>
      <c r="N12" s="17"/>
      <c r="O12" s="17"/>
      <c r="P12" s="17"/>
      <c r="Q12" s="17"/>
      <c r="R12" s="17"/>
      <c r="S12" s="17"/>
      <c r="T12" s="17"/>
      <c r="U12" s="17"/>
      <c r="V12" s="17"/>
      <c r="W12" s="17"/>
      <c r="X12" s="17"/>
      <c r="Y12" s="17"/>
      <c r="Z12" s="17"/>
      <c r="AA12" s="17"/>
      <c r="AB12" s="17"/>
    </row>
    <row r="13" spans="1:28" ht="18" outlineLevel="1" x14ac:dyDescent="0.35">
      <c r="A13" s="20" t="s">
        <v>31</v>
      </c>
      <c r="B13" s="21"/>
      <c r="C13" s="21" t="s">
        <v>26</v>
      </c>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1:28" ht="18" outlineLevel="1" x14ac:dyDescent="0.35">
      <c r="A14" s="20" t="s">
        <v>32</v>
      </c>
      <c r="B14" s="21"/>
      <c r="C14" s="21" t="s">
        <v>26</v>
      </c>
      <c r="D14" s="17"/>
      <c r="E14" s="17"/>
      <c r="F14" s="17"/>
      <c r="G14" s="17"/>
      <c r="H14" s="17"/>
      <c r="I14" s="17"/>
      <c r="J14" s="17"/>
      <c r="K14" s="17"/>
      <c r="L14" s="17"/>
      <c r="M14" s="17"/>
      <c r="N14" s="17"/>
      <c r="O14" s="17"/>
      <c r="P14" s="17"/>
      <c r="Q14" s="17"/>
      <c r="R14" s="17"/>
      <c r="S14" s="17"/>
      <c r="T14" s="17"/>
      <c r="U14" s="17"/>
      <c r="V14" s="17"/>
      <c r="W14" s="17"/>
      <c r="X14" s="17"/>
      <c r="Y14" s="17"/>
      <c r="Z14" s="17"/>
      <c r="AA14" s="17"/>
      <c r="AB14" s="17"/>
    </row>
    <row r="15" spans="1:28" x14ac:dyDescent="0.25">
      <c r="A15" s="14" t="s">
        <v>33</v>
      </c>
      <c r="B15" s="16" t="s">
        <v>23</v>
      </c>
      <c r="C15" s="16" t="s">
        <v>23</v>
      </c>
      <c r="D15" s="17"/>
      <c r="E15" s="17"/>
      <c r="F15" s="17"/>
      <c r="G15" s="17"/>
      <c r="H15" s="17"/>
      <c r="I15" s="17"/>
      <c r="J15" s="17"/>
      <c r="K15" s="17"/>
      <c r="L15" s="17"/>
      <c r="M15" s="17"/>
      <c r="N15" s="17"/>
      <c r="O15" s="17"/>
      <c r="P15" s="17"/>
      <c r="Q15" s="17"/>
      <c r="R15" s="17"/>
      <c r="S15" s="17"/>
      <c r="T15" s="17"/>
      <c r="U15" s="17"/>
      <c r="V15" s="17"/>
      <c r="W15" s="17"/>
      <c r="X15" s="17"/>
      <c r="Y15" s="17"/>
      <c r="Z15" s="17"/>
      <c r="AA15" s="17"/>
      <c r="AB15" s="17"/>
    </row>
    <row r="16" spans="1:28" x14ac:dyDescent="0.25">
      <c r="A16" s="18" t="s">
        <v>34</v>
      </c>
      <c r="B16" s="19" t="s">
        <v>23</v>
      </c>
      <c r="C16" s="19"/>
      <c r="D16" s="17"/>
      <c r="E16" s="17"/>
      <c r="F16" s="17"/>
      <c r="G16" s="17"/>
      <c r="H16" s="17"/>
      <c r="I16" s="17"/>
      <c r="J16" s="17"/>
      <c r="K16" s="17"/>
      <c r="L16" s="17"/>
      <c r="M16" s="17"/>
      <c r="N16" s="17"/>
      <c r="O16" s="17"/>
      <c r="P16" s="17"/>
      <c r="Q16" s="17"/>
      <c r="R16" s="17"/>
      <c r="S16" s="17"/>
      <c r="T16" s="17"/>
      <c r="U16" s="17"/>
      <c r="V16" s="17"/>
      <c r="W16" s="17"/>
      <c r="X16" s="17"/>
      <c r="Y16" s="17"/>
      <c r="Z16" s="17"/>
      <c r="AA16" s="17"/>
      <c r="AB16" s="17"/>
    </row>
    <row r="17" spans="1:28" outlineLevel="1" x14ac:dyDescent="0.25">
      <c r="A17" s="20" t="s">
        <v>35</v>
      </c>
      <c r="B17" s="21" t="s">
        <v>26</v>
      </c>
      <c r="C17" s="21"/>
      <c r="D17" s="17"/>
      <c r="E17" s="17"/>
      <c r="F17" s="17"/>
      <c r="G17" s="17"/>
      <c r="H17" s="17"/>
      <c r="I17" s="17"/>
      <c r="J17" s="17"/>
      <c r="K17" s="17"/>
      <c r="L17" s="17"/>
      <c r="M17" s="17"/>
      <c r="N17" s="17"/>
      <c r="O17" s="17"/>
      <c r="P17" s="17"/>
      <c r="Q17" s="17"/>
      <c r="R17" s="17"/>
      <c r="S17" s="17"/>
      <c r="T17" s="17"/>
      <c r="U17" s="17"/>
      <c r="V17" s="17"/>
      <c r="W17" s="17"/>
      <c r="X17" s="17"/>
      <c r="Y17" s="17"/>
      <c r="Z17" s="17"/>
      <c r="AA17" s="17"/>
      <c r="AB17" s="17"/>
    </row>
    <row r="18" spans="1:28" x14ac:dyDescent="0.25">
      <c r="A18" s="18" t="s">
        <v>36</v>
      </c>
      <c r="B18" s="19" t="s">
        <v>23</v>
      </c>
      <c r="C18" s="19"/>
      <c r="D18" s="17"/>
      <c r="E18" s="17"/>
      <c r="F18" s="17"/>
      <c r="G18" s="17"/>
      <c r="H18" s="17"/>
      <c r="I18" s="17"/>
      <c r="J18" s="17"/>
      <c r="K18" s="17"/>
      <c r="L18" s="17"/>
      <c r="M18" s="17"/>
      <c r="N18" s="17"/>
      <c r="O18" s="17"/>
      <c r="P18" s="17"/>
      <c r="Q18" s="17"/>
      <c r="R18" s="17"/>
      <c r="S18" s="17"/>
      <c r="T18" s="17"/>
      <c r="U18" s="17"/>
      <c r="V18" s="17"/>
      <c r="W18" s="17"/>
      <c r="X18" s="17"/>
      <c r="Y18" s="17"/>
      <c r="Z18" s="17"/>
      <c r="AA18" s="17"/>
      <c r="AB18" s="17"/>
    </row>
    <row r="19" spans="1:28" outlineLevel="1" x14ac:dyDescent="0.25">
      <c r="A19" s="20" t="s">
        <v>37</v>
      </c>
      <c r="B19" s="21" t="s">
        <v>26</v>
      </c>
      <c r="C19" s="21"/>
      <c r="D19" s="17"/>
      <c r="E19" s="17"/>
      <c r="F19" s="17"/>
      <c r="G19" s="17"/>
      <c r="H19" s="17"/>
      <c r="I19" s="17"/>
      <c r="J19" s="17"/>
      <c r="K19" s="17"/>
      <c r="L19" s="17"/>
      <c r="M19" s="17"/>
      <c r="N19" s="17"/>
      <c r="O19" s="17"/>
      <c r="P19" s="17"/>
      <c r="Q19" s="17"/>
      <c r="R19" s="17"/>
      <c r="S19" s="17"/>
      <c r="T19" s="17"/>
      <c r="U19" s="17"/>
      <c r="V19" s="17"/>
      <c r="W19" s="17"/>
      <c r="X19" s="17"/>
      <c r="Y19" s="17"/>
      <c r="Z19" s="17"/>
      <c r="AA19" s="17"/>
      <c r="AB19" s="17"/>
    </row>
    <row r="20" spans="1:28" outlineLevel="1" x14ac:dyDescent="0.25">
      <c r="A20" s="20" t="s">
        <v>38</v>
      </c>
      <c r="B20" s="21" t="s">
        <v>26</v>
      </c>
      <c r="C20" s="21"/>
      <c r="D20" s="17"/>
      <c r="E20" s="17"/>
      <c r="F20" s="17"/>
      <c r="G20" s="17"/>
      <c r="H20" s="17"/>
      <c r="I20" s="17"/>
      <c r="J20" s="17"/>
      <c r="K20" s="17"/>
      <c r="L20" s="17"/>
      <c r="M20" s="17"/>
      <c r="N20" s="17"/>
      <c r="O20" s="17"/>
      <c r="P20" s="17"/>
      <c r="Q20" s="17"/>
      <c r="R20" s="17"/>
      <c r="S20" s="17"/>
      <c r="T20" s="17"/>
      <c r="U20" s="17"/>
      <c r="V20" s="17"/>
      <c r="W20" s="17"/>
      <c r="X20" s="17"/>
      <c r="Y20" s="17"/>
      <c r="Z20" s="17"/>
      <c r="AA20" s="17"/>
      <c r="AB20" s="17"/>
    </row>
    <row r="21" spans="1:28" outlineLevel="1" x14ac:dyDescent="0.25">
      <c r="A21" s="20" t="s">
        <v>39</v>
      </c>
      <c r="B21" s="21" t="s">
        <v>26</v>
      </c>
      <c r="C21" s="21"/>
      <c r="D21" s="17"/>
      <c r="E21" s="17"/>
      <c r="F21" s="17"/>
      <c r="G21" s="17"/>
      <c r="H21" s="17"/>
      <c r="I21" s="17"/>
      <c r="J21" s="17"/>
      <c r="K21" s="17"/>
      <c r="L21" s="17"/>
      <c r="M21" s="17"/>
      <c r="N21" s="17"/>
      <c r="O21" s="17"/>
      <c r="P21" s="17"/>
      <c r="Q21" s="17"/>
      <c r="R21" s="17"/>
      <c r="S21" s="17"/>
      <c r="T21" s="17"/>
      <c r="U21" s="17"/>
      <c r="V21" s="17"/>
      <c r="W21" s="17"/>
      <c r="X21" s="17"/>
      <c r="Y21" s="17"/>
      <c r="Z21" s="17"/>
      <c r="AA21" s="17"/>
      <c r="AB21" s="17"/>
    </row>
    <row r="22" spans="1:28" x14ac:dyDescent="0.25">
      <c r="A22" s="18" t="s">
        <v>40</v>
      </c>
      <c r="B22" s="19" t="s">
        <v>23</v>
      </c>
      <c r="C22" s="19"/>
      <c r="D22" s="17"/>
      <c r="E22" s="17"/>
      <c r="F22" s="17"/>
      <c r="G22" s="17"/>
      <c r="H22" s="17"/>
      <c r="I22" s="17"/>
      <c r="J22" s="17"/>
      <c r="K22" s="17"/>
      <c r="L22" s="17"/>
      <c r="M22" s="17"/>
      <c r="N22" s="17"/>
      <c r="O22" s="17"/>
      <c r="P22" s="17"/>
      <c r="Q22" s="17"/>
      <c r="R22" s="17"/>
      <c r="S22" s="17"/>
      <c r="T22" s="17"/>
      <c r="U22" s="17"/>
      <c r="V22" s="17"/>
      <c r="W22" s="17"/>
      <c r="X22" s="17"/>
      <c r="Y22" s="17"/>
      <c r="Z22" s="17"/>
      <c r="AA22" s="17"/>
      <c r="AB22" s="17"/>
    </row>
    <row r="23" spans="1:28" outlineLevel="1" x14ac:dyDescent="0.25">
      <c r="A23" s="20" t="s">
        <v>113</v>
      </c>
      <c r="B23" s="21" t="s">
        <v>26</v>
      </c>
      <c r="C23" s="21"/>
      <c r="D23" s="17"/>
      <c r="E23" s="17"/>
      <c r="F23" s="17"/>
      <c r="G23" s="17"/>
      <c r="H23" s="17"/>
      <c r="I23" s="17"/>
      <c r="J23" s="17"/>
      <c r="K23" s="17"/>
      <c r="L23" s="17"/>
      <c r="M23" s="17"/>
      <c r="N23" s="17"/>
      <c r="O23" s="17"/>
      <c r="P23" s="17"/>
      <c r="Q23" s="17"/>
      <c r="R23" s="17"/>
      <c r="S23" s="17"/>
      <c r="T23" s="17"/>
      <c r="U23" s="17"/>
      <c r="V23" s="17"/>
      <c r="W23" s="17"/>
      <c r="X23" s="17"/>
      <c r="Y23" s="17"/>
      <c r="Z23" s="17"/>
      <c r="AA23" s="17"/>
      <c r="AB23" s="17"/>
    </row>
    <row r="24" spans="1:28" outlineLevel="1" x14ac:dyDescent="0.25">
      <c r="A24" s="20" t="s">
        <v>41</v>
      </c>
      <c r="B24" s="21" t="s">
        <v>26</v>
      </c>
      <c r="C24" s="21"/>
      <c r="D24" s="17"/>
      <c r="E24" s="17"/>
      <c r="F24" s="17"/>
      <c r="G24" s="17"/>
      <c r="H24" s="17"/>
      <c r="I24" s="17"/>
      <c r="J24" s="17"/>
      <c r="K24" s="17"/>
      <c r="L24" s="17"/>
      <c r="M24" s="17"/>
      <c r="N24" s="17"/>
      <c r="O24" s="17"/>
      <c r="P24" s="17"/>
      <c r="Q24" s="17"/>
      <c r="R24" s="17"/>
      <c r="S24" s="17"/>
      <c r="T24" s="17"/>
      <c r="U24" s="17"/>
      <c r="V24" s="17"/>
      <c r="W24" s="17"/>
      <c r="X24" s="17"/>
      <c r="Y24" s="17"/>
      <c r="Z24" s="17"/>
      <c r="AA24" s="17"/>
      <c r="AB24" s="17"/>
    </row>
    <row r="25" spans="1:28" outlineLevel="1" x14ac:dyDescent="0.25">
      <c r="A25" s="20" t="s">
        <v>39</v>
      </c>
      <c r="B25" s="21" t="s">
        <v>26</v>
      </c>
      <c r="C25" s="21"/>
      <c r="D25" s="17"/>
      <c r="E25" s="17"/>
      <c r="F25" s="17"/>
      <c r="G25" s="17"/>
      <c r="H25" s="17"/>
      <c r="I25" s="17"/>
      <c r="J25" s="17"/>
      <c r="K25" s="17"/>
      <c r="L25" s="17"/>
      <c r="M25" s="17"/>
      <c r="N25" s="17"/>
      <c r="O25" s="17"/>
      <c r="P25" s="17"/>
      <c r="Q25" s="17"/>
      <c r="R25" s="17"/>
      <c r="S25" s="17"/>
      <c r="T25" s="17"/>
      <c r="U25" s="17"/>
      <c r="V25" s="17"/>
      <c r="W25" s="17"/>
      <c r="X25" s="17"/>
      <c r="Y25" s="17"/>
      <c r="Z25" s="17"/>
      <c r="AA25" s="17"/>
      <c r="AB25" s="17"/>
    </row>
    <row r="26" spans="1:28" x14ac:dyDescent="0.25">
      <c r="A26" s="18" t="s">
        <v>42</v>
      </c>
      <c r="B26" s="19"/>
      <c r="C26" s="19" t="s">
        <v>23</v>
      </c>
      <c r="D26" s="17"/>
      <c r="E26" s="17"/>
      <c r="F26" s="17"/>
      <c r="G26" s="17"/>
      <c r="H26" s="17"/>
      <c r="I26" s="17"/>
      <c r="J26" s="17"/>
      <c r="K26" s="17"/>
      <c r="L26" s="17"/>
      <c r="M26" s="17"/>
      <c r="N26" s="17"/>
      <c r="O26" s="17"/>
      <c r="P26" s="17"/>
      <c r="Q26" s="17"/>
      <c r="R26" s="17"/>
      <c r="S26" s="17"/>
      <c r="T26" s="17"/>
      <c r="U26" s="17"/>
      <c r="V26" s="17"/>
      <c r="W26" s="17"/>
      <c r="X26" s="17"/>
      <c r="Y26" s="17"/>
      <c r="Z26" s="17"/>
      <c r="AA26" s="17"/>
      <c r="AB26" s="17"/>
    </row>
    <row r="27" spans="1:28" ht="18" outlineLevel="1" x14ac:dyDescent="0.35">
      <c r="A27" s="20" t="s">
        <v>43</v>
      </c>
      <c r="B27" s="21"/>
      <c r="C27" s="21" t="s">
        <v>26</v>
      </c>
      <c r="D27" s="17"/>
      <c r="E27" s="17"/>
      <c r="F27" s="17"/>
      <c r="G27" s="17"/>
      <c r="H27" s="17"/>
      <c r="I27" s="17"/>
      <c r="J27" s="17"/>
      <c r="K27" s="17"/>
      <c r="L27" s="17"/>
      <c r="M27" s="17"/>
      <c r="N27" s="17"/>
      <c r="O27" s="17"/>
      <c r="P27" s="17"/>
      <c r="Q27" s="17"/>
      <c r="R27" s="17"/>
      <c r="S27" s="17"/>
      <c r="T27" s="17"/>
      <c r="U27" s="17"/>
      <c r="V27" s="17"/>
      <c r="W27" s="17"/>
      <c r="X27" s="17"/>
      <c r="Y27" s="17"/>
      <c r="Z27" s="17"/>
      <c r="AA27" s="17"/>
      <c r="AB27" s="17"/>
    </row>
    <row r="28" spans="1:28" ht="18" outlineLevel="1" x14ac:dyDescent="0.35">
      <c r="A28" s="20" t="s">
        <v>44</v>
      </c>
      <c r="B28" s="21"/>
      <c r="C28" s="21" t="s">
        <v>26</v>
      </c>
      <c r="D28" s="17"/>
      <c r="E28" s="17"/>
      <c r="F28" s="17"/>
      <c r="G28" s="17"/>
      <c r="H28" s="17"/>
      <c r="I28" s="17"/>
      <c r="J28" s="17"/>
      <c r="K28" s="17"/>
      <c r="L28" s="17"/>
      <c r="M28" s="17"/>
      <c r="N28" s="17"/>
      <c r="O28" s="17"/>
      <c r="P28" s="17"/>
      <c r="Q28" s="17"/>
      <c r="R28" s="17"/>
      <c r="S28" s="17"/>
      <c r="T28" s="17"/>
      <c r="U28" s="17"/>
      <c r="V28" s="17"/>
      <c r="W28" s="17"/>
      <c r="X28" s="17"/>
      <c r="Y28" s="17"/>
      <c r="Z28" s="17"/>
      <c r="AA28" s="17"/>
      <c r="AB28" s="17"/>
    </row>
    <row r="29" spans="1:28" x14ac:dyDescent="0.25">
      <c r="A29" s="18" t="s">
        <v>45</v>
      </c>
      <c r="B29" s="19"/>
      <c r="C29" s="19" t="s">
        <v>23</v>
      </c>
      <c r="D29" s="17"/>
      <c r="E29" s="17"/>
      <c r="F29" s="17"/>
      <c r="G29" s="17"/>
      <c r="H29" s="17"/>
      <c r="I29" s="17"/>
      <c r="J29" s="17"/>
      <c r="K29" s="17"/>
      <c r="L29" s="17"/>
      <c r="M29" s="17"/>
      <c r="N29" s="17"/>
      <c r="O29" s="17"/>
      <c r="P29" s="17"/>
      <c r="Q29" s="17"/>
      <c r="R29" s="17"/>
      <c r="S29" s="17"/>
      <c r="T29" s="17"/>
      <c r="U29" s="17"/>
      <c r="V29" s="17"/>
      <c r="W29" s="17"/>
      <c r="X29" s="17"/>
      <c r="Y29" s="17"/>
      <c r="Z29" s="17"/>
      <c r="AA29" s="17"/>
      <c r="AB29" s="17"/>
    </row>
    <row r="30" spans="1:28" outlineLevel="1" x14ac:dyDescent="0.25">
      <c r="A30" s="20" t="s">
        <v>46</v>
      </c>
      <c r="B30" s="21"/>
      <c r="C30" s="21" t="s">
        <v>26</v>
      </c>
      <c r="D30" s="17"/>
      <c r="E30" s="17"/>
      <c r="F30" s="17"/>
      <c r="G30" s="17"/>
      <c r="H30" s="17"/>
      <c r="I30" s="17"/>
      <c r="J30" s="17"/>
      <c r="K30" s="17"/>
      <c r="L30" s="17"/>
      <c r="M30" s="17"/>
      <c r="N30" s="17"/>
      <c r="O30" s="17"/>
      <c r="P30" s="17"/>
      <c r="Q30" s="17"/>
      <c r="R30" s="17"/>
      <c r="S30" s="17"/>
      <c r="T30" s="17"/>
      <c r="U30" s="17"/>
      <c r="V30" s="17"/>
      <c r="W30" s="17"/>
      <c r="X30" s="17"/>
      <c r="Y30" s="17"/>
      <c r="Z30" s="17"/>
      <c r="AA30" s="17"/>
      <c r="AB30" s="17"/>
    </row>
    <row r="31" spans="1:28" outlineLevel="1" x14ac:dyDescent="0.25">
      <c r="A31" s="20" t="s">
        <v>47</v>
      </c>
      <c r="B31" s="21"/>
      <c r="C31" s="21" t="s">
        <v>26</v>
      </c>
      <c r="D31" s="17"/>
      <c r="E31" s="17"/>
      <c r="F31" s="17"/>
      <c r="G31" s="17"/>
      <c r="H31" s="17"/>
      <c r="I31" s="17"/>
      <c r="J31" s="17"/>
      <c r="K31" s="17"/>
      <c r="L31" s="17"/>
      <c r="M31" s="17"/>
      <c r="N31" s="17"/>
      <c r="O31" s="17"/>
      <c r="P31" s="17"/>
      <c r="Q31" s="17"/>
      <c r="R31" s="17"/>
      <c r="S31" s="17"/>
      <c r="T31" s="17"/>
      <c r="U31" s="17"/>
      <c r="V31" s="17"/>
      <c r="W31" s="17"/>
      <c r="X31" s="17"/>
      <c r="Y31" s="17"/>
      <c r="Z31" s="17"/>
      <c r="AA31" s="17"/>
      <c r="AB31" s="17"/>
    </row>
    <row r="32" spans="1:28" x14ac:dyDescent="0.25">
      <c r="A32" s="14" t="s">
        <v>48</v>
      </c>
      <c r="B32" s="16" t="s">
        <v>23</v>
      </c>
      <c r="C32" s="16" t="s">
        <v>23</v>
      </c>
      <c r="D32" s="17"/>
      <c r="E32" s="17"/>
      <c r="F32" s="17"/>
      <c r="G32" s="17"/>
      <c r="H32" s="17"/>
      <c r="I32" s="17"/>
      <c r="J32" s="17"/>
      <c r="K32" s="17"/>
      <c r="L32" s="17"/>
      <c r="M32" s="17"/>
      <c r="N32" s="17"/>
      <c r="O32" s="17"/>
      <c r="P32" s="17"/>
      <c r="Q32" s="17"/>
      <c r="R32" s="17"/>
      <c r="S32" s="17"/>
      <c r="T32" s="17"/>
      <c r="U32" s="17"/>
      <c r="V32" s="17"/>
      <c r="W32" s="17"/>
      <c r="X32" s="17"/>
      <c r="Y32" s="17"/>
      <c r="Z32" s="17"/>
      <c r="AA32" s="17"/>
      <c r="AB32" s="17"/>
    </row>
    <row r="33" spans="1:28" x14ac:dyDescent="0.25">
      <c r="A33" s="18" t="s">
        <v>49</v>
      </c>
      <c r="B33" s="19" t="s">
        <v>23</v>
      </c>
      <c r="C33" s="19" t="s">
        <v>23</v>
      </c>
      <c r="D33" s="17"/>
      <c r="E33" s="17"/>
      <c r="F33" s="17"/>
      <c r="G33" s="17"/>
      <c r="H33" s="17"/>
      <c r="I33" s="17"/>
      <c r="J33" s="17"/>
      <c r="K33" s="17"/>
      <c r="L33" s="17"/>
      <c r="M33" s="17"/>
      <c r="N33" s="17"/>
      <c r="O33" s="17"/>
      <c r="P33" s="17"/>
      <c r="Q33" s="17"/>
      <c r="R33" s="17"/>
      <c r="S33" s="17"/>
      <c r="T33" s="17"/>
      <c r="U33" s="17"/>
      <c r="V33" s="17"/>
      <c r="W33" s="17"/>
      <c r="X33" s="17"/>
      <c r="Y33" s="17"/>
      <c r="Z33" s="17"/>
      <c r="AA33" s="17"/>
      <c r="AB33" s="17"/>
    </row>
    <row r="34" spans="1:28" ht="17.25" outlineLevel="1" x14ac:dyDescent="0.25">
      <c r="A34" s="20" t="s">
        <v>50</v>
      </c>
      <c r="B34" s="21" t="s">
        <v>26</v>
      </c>
      <c r="C34" s="21" t="s">
        <v>26</v>
      </c>
      <c r="D34" s="17"/>
      <c r="E34" s="17"/>
      <c r="F34" s="17"/>
      <c r="G34" s="17"/>
      <c r="H34" s="17"/>
      <c r="I34" s="17"/>
      <c r="J34" s="17"/>
      <c r="K34" s="17"/>
      <c r="L34" s="17"/>
      <c r="M34" s="17"/>
      <c r="N34" s="17"/>
      <c r="O34" s="17"/>
      <c r="P34" s="17"/>
      <c r="Q34" s="17"/>
      <c r="R34" s="17"/>
      <c r="S34" s="17"/>
      <c r="T34" s="17"/>
      <c r="U34" s="17"/>
      <c r="V34" s="17"/>
      <c r="W34" s="17"/>
      <c r="X34" s="17"/>
      <c r="Y34" s="17"/>
      <c r="Z34" s="17"/>
      <c r="AA34" s="17"/>
      <c r="AB34" s="17"/>
    </row>
    <row r="35" spans="1:28" outlineLevel="1" x14ac:dyDescent="0.25">
      <c r="A35" s="20" t="s">
        <v>115</v>
      </c>
      <c r="B35" s="21" t="s">
        <v>26</v>
      </c>
      <c r="C35" s="21" t="s">
        <v>26</v>
      </c>
      <c r="D35" s="17"/>
      <c r="E35" s="17"/>
      <c r="F35" s="17"/>
      <c r="G35" s="17"/>
      <c r="H35" s="17"/>
      <c r="I35" s="17"/>
      <c r="J35" s="17"/>
      <c r="K35" s="17"/>
      <c r="L35" s="17"/>
      <c r="M35" s="17"/>
      <c r="N35" s="17"/>
      <c r="O35" s="17"/>
      <c r="P35" s="17"/>
      <c r="Q35" s="17"/>
      <c r="R35" s="17"/>
      <c r="S35" s="17"/>
      <c r="T35" s="17"/>
      <c r="U35" s="17"/>
      <c r="V35" s="17"/>
      <c r="W35" s="17"/>
      <c r="X35" s="17"/>
      <c r="Y35" s="17"/>
      <c r="Z35" s="17"/>
      <c r="AA35" s="17"/>
      <c r="AB35" s="17"/>
    </row>
    <row r="36" spans="1:28" x14ac:dyDescent="0.25">
      <c r="A36" s="18" t="s">
        <v>51</v>
      </c>
      <c r="B36" s="19" t="s">
        <v>23</v>
      </c>
      <c r="C36" s="19"/>
      <c r="D36" s="17"/>
      <c r="E36" s="17"/>
      <c r="F36" s="17"/>
      <c r="G36" s="17"/>
      <c r="H36" s="17"/>
      <c r="I36" s="17"/>
      <c r="J36" s="17"/>
      <c r="K36" s="17"/>
      <c r="L36" s="17"/>
      <c r="M36" s="17"/>
      <c r="N36" s="17"/>
      <c r="O36" s="17"/>
      <c r="P36" s="17"/>
      <c r="Q36" s="17"/>
      <c r="R36" s="17"/>
      <c r="S36" s="17"/>
      <c r="T36" s="17"/>
      <c r="U36" s="17"/>
      <c r="V36" s="17"/>
      <c r="W36" s="17"/>
      <c r="X36" s="17"/>
      <c r="Y36" s="17"/>
      <c r="Z36" s="17"/>
      <c r="AA36" s="17"/>
      <c r="AB36" s="17"/>
    </row>
    <row r="37" spans="1:28" outlineLevel="1" x14ac:dyDescent="0.25">
      <c r="A37" s="20" t="s">
        <v>52</v>
      </c>
      <c r="B37" s="21" t="s">
        <v>26</v>
      </c>
      <c r="C37" s="21"/>
      <c r="D37" s="17"/>
      <c r="E37" s="17"/>
      <c r="F37" s="17"/>
      <c r="G37" s="17"/>
      <c r="H37" s="17"/>
      <c r="I37" s="17"/>
      <c r="J37" s="17"/>
      <c r="K37" s="17"/>
      <c r="L37" s="17"/>
      <c r="M37" s="17"/>
      <c r="N37" s="17"/>
      <c r="O37" s="17"/>
      <c r="P37" s="17"/>
      <c r="Q37" s="17"/>
      <c r="R37" s="17"/>
      <c r="S37" s="17"/>
      <c r="T37" s="17"/>
      <c r="U37" s="17"/>
      <c r="V37" s="17"/>
      <c r="W37" s="17"/>
      <c r="X37" s="17"/>
      <c r="Y37" s="17"/>
      <c r="Z37" s="17"/>
      <c r="AA37" s="17"/>
      <c r="AB37" s="17"/>
    </row>
    <row r="38" spans="1:28" x14ac:dyDescent="0.25">
      <c r="A38" s="18" t="s">
        <v>53</v>
      </c>
      <c r="B38" s="19" t="s">
        <v>23</v>
      </c>
      <c r="C38" s="19"/>
      <c r="D38" s="17"/>
      <c r="E38" s="17"/>
      <c r="F38" s="17"/>
      <c r="G38" s="17"/>
      <c r="H38" s="17"/>
      <c r="I38" s="17"/>
      <c r="J38" s="17"/>
      <c r="K38" s="17"/>
      <c r="L38" s="17"/>
      <c r="M38" s="17"/>
      <c r="N38" s="17"/>
      <c r="O38" s="17"/>
      <c r="P38" s="17"/>
      <c r="Q38" s="17"/>
      <c r="R38" s="17"/>
      <c r="S38" s="17"/>
      <c r="T38" s="17"/>
      <c r="U38" s="17"/>
      <c r="V38" s="17"/>
      <c r="W38" s="17"/>
      <c r="X38" s="17"/>
      <c r="Y38" s="17"/>
      <c r="Z38" s="17"/>
      <c r="AA38" s="17"/>
      <c r="AB38" s="17"/>
    </row>
    <row r="39" spans="1:28" outlineLevel="1" x14ac:dyDescent="0.25">
      <c r="A39" s="20" t="s">
        <v>114</v>
      </c>
      <c r="B39" s="21" t="s">
        <v>26</v>
      </c>
      <c r="C39" s="21"/>
      <c r="D39" s="17"/>
      <c r="E39" s="17"/>
      <c r="F39" s="17"/>
      <c r="G39" s="17"/>
      <c r="H39" s="17"/>
      <c r="I39" s="17"/>
      <c r="J39" s="17"/>
      <c r="K39" s="17"/>
      <c r="L39" s="17"/>
      <c r="M39" s="17"/>
      <c r="N39" s="17"/>
      <c r="O39" s="17"/>
      <c r="P39" s="17"/>
      <c r="Q39" s="17"/>
      <c r="R39" s="17"/>
      <c r="S39" s="17"/>
      <c r="T39" s="17"/>
      <c r="U39" s="17"/>
      <c r="V39" s="17"/>
      <c r="W39" s="17"/>
      <c r="X39" s="17"/>
      <c r="Y39" s="17"/>
      <c r="Z39" s="17"/>
      <c r="AA39" s="17"/>
      <c r="AB39" s="17"/>
    </row>
    <row r="40" spans="1:28" x14ac:dyDescent="0.25">
      <c r="A40" s="18" t="s">
        <v>54</v>
      </c>
      <c r="B40" s="19" t="s">
        <v>23</v>
      </c>
      <c r="C40" s="19" t="s">
        <v>23</v>
      </c>
      <c r="D40" s="17"/>
      <c r="E40" s="17"/>
      <c r="F40" s="17"/>
      <c r="G40" s="17"/>
      <c r="H40" s="17"/>
      <c r="I40" s="17"/>
      <c r="J40" s="17"/>
      <c r="K40" s="17"/>
      <c r="L40" s="17"/>
      <c r="M40" s="17"/>
      <c r="N40" s="17"/>
      <c r="O40" s="17"/>
      <c r="P40" s="17"/>
      <c r="Q40" s="17"/>
      <c r="R40" s="17"/>
      <c r="S40" s="17"/>
      <c r="T40" s="17"/>
      <c r="U40" s="17"/>
      <c r="V40" s="17"/>
      <c r="W40" s="17"/>
      <c r="X40" s="17"/>
      <c r="Y40" s="17"/>
      <c r="Z40" s="17"/>
      <c r="AA40" s="17"/>
      <c r="AB40" s="17"/>
    </row>
    <row r="41" spans="1:28" ht="17.25" outlineLevel="1" x14ac:dyDescent="0.25">
      <c r="A41" s="20" t="s">
        <v>55</v>
      </c>
      <c r="B41" s="21" t="s">
        <v>26</v>
      </c>
      <c r="C41" s="21" t="s">
        <v>26</v>
      </c>
      <c r="D41" s="17"/>
      <c r="E41" s="17"/>
      <c r="F41" s="17"/>
      <c r="G41" s="17"/>
      <c r="H41" s="17"/>
      <c r="I41" s="17"/>
      <c r="J41" s="17"/>
      <c r="K41" s="17"/>
      <c r="L41" s="17"/>
      <c r="M41" s="17"/>
      <c r="N41" s="17"/>
      <c r="O41" s="17"/>
      <c r="P41" s="17"/>
      <c r="Q41" s="17"/>
      <c r="R41" s="17"/>
      <c r="S41" s="17"/>
      <c r="T41" s="17"/>
      <c r="U41" s="17"/>
      <c r="V41" s="17"/>
      <c r="W41" s="17"/>
      <c r="X41" s="17"/>
      <c r="Y41" s="17"/>
      <c r="Z41" s="17"/>
      <c r="AA41" s="17"/>
      <c r="AB41" s="17"/>
    </row>
    <row r="42" spans="1:28" x14ac:dyDescent="0.25">
      <c r="A42" s="18" t="s">
        <v>56</v>
      </c>
      <c r="B42" s="19" t="s">
        <v>23</v>
      </c>
      <c r="C42" s="19" t="s">
        <v>23</v>
      </c>
      <c r="D42" s="17"/>
      <c r="E42" s="17"/>
      <c r="F42" s="17"/>
      <c r="G42" s="17"/>
      <c r="H42" s="17"/>
      <c r="I42" s="17"/>
      <c r="J42" s="17"/>
      <c r="K42" s="17"/>
      <c r="L42" s="17"/>
      <c r="M42" s="17"/>
      <c r="N42" s="17"/>
      <c r="O42" s="17"/>
      <c r="P42" s="17"/>
      <c r="Q42" s="17"/>
      <c r="R42" s="17"/>
      <c r="S42" s="17"/>
      <c r="T42" s="17"/>
      <c r="U42" s="17"/>
      <c r="V42" s="17"/>
      <c r="W42" s="17"/>
      <c r="X42" s="17"/>
      <c r="Y42" s="17"/>
      <c r="Z42" s="17"/>
      <c r="AA42" s="17"/>
      <c r="AB42" s="17"/>
    </row>
    <row r="43" spans="1:28" outlineLevel="1" x14ac:dyDescent="0.25">
      <c r="A43" s="20" t="s">
        <v>57</v>
      </c>
      <c r="B43" s="21" t="s">
        <v>26</v>
      </c>
      <c r="C43" s="21" t="s">
        <v>26</v>
      </c>
      <c r="D43" s="17"/>
      <c r="E43" s="17"/>
      <c r="F43" s="17"/>
      <c r="G43" s="17"/>
      <c r="H43" s="17"/>
      <c r="I43" s="17"/>
      <c r="J43" s="17"/>
      <c r="K43" s="17"/>
      <c r="L43" s="17"/>
      <c r="M43" s="17"/>
      <c r="N43" s="17"/>
      <c r="O43" s="17"/>
      <c r="P43" s="17"/>
      <c r="Q43" s="17"/>
      <c r="R43" s="17"/>
      <c r="S43" s="17"/>
      <c r="T43" s="17"/>
      <c r="U43" s="17"/>
      <c r="V43" s="17"/>
      <c r="W43" s="17"/>
      <c r="X43" s="17"/>
      <c r="Y43" s="17"/>
      <c r="Z43" s="17"/>
      <c r="AA43" s="17"/>
      <c r="AB43" s="17"/>
    </row>
    <row r="44" spans="1:28" x14ac:dyDescent="0.25">
      <c r="A44" s="18" t="s">
        <v>58</v>
      </c>
      <c r="B44" s="19" t="s">
        <v>23</v>
      </c>
      <c r="C44" s="19"/>
      <c r="D44" s="17"/>
      <c r="E44" s="17"/>
      <c r="F44" s="17"/>
      <c r="G44" s="17"/>
      <c r="H44" s="17"/>
      <c r="I44" s="17"/>
      <c r="J44" s="17"/>
      <c r="K44" s="17"/>
      <c r="L44" s="17"/>
      <c r="M44" s="17"/>
      <c r="N44" s="17"/>
      <c r="O44" s="17"/>
      <c r="P44" s="17"/>
      <c r="Q44" s="17"/>
      <c r="R44" s="17"/>
      <c r="S44" s="17"/>
      <c r="T44" s="17"/>
      <c r="U44" s="17"/>
      <c r="V44" s="17"/>
      <c r="W44" s="17"/>
      <c r="X44" s="17"/>
      <c r="Y44" s="17"/>
      <c r="Z44" s="17"/>
      <c r="AA44" s="17"/>
      <c r="AB44" s="17"/>
    </row>
    <row r="45" spans="1:28" outlineLevel="1" x14ac:dyDescent="0.25">
      <c r="A45" s="20" t="s">
        <v>59</v>
      </c>
      <c r="B45" s="21" t="s">
        <v>26</v>
      </c>
      <c r="C45" s="21"/>
      <c r="D45" s="17"/>
      <c r="E45" s="17"/>
      <c r="F45" s="17"/>
      <c r="G45" s="17"/>
      <c r="H45" s="17"/>
      <c r="I45" s="17"/>
      <c r="J45" s="17"/>
      <c r="K45" s="17"/>
      <c r="L45" s="17"/>
      <c r="M45" s="17"/>
      <c r="N45" s="17"/>
      <c r="O45" s="17"/>
      <c r="P45" s="17"/>
      <c r="Q45" s="17"/>
      <c r="R45" s="17"/>
      <c r="S45" s="17"/>
      <c r="T45" s="17"/>
      <c r="U45" s="17"/>
      <c r="V45" s="17"/>
      <c r="W45" s="17"/>
      <c r="X45" s="17"/>
      <c r="Y45" s="17"/>
      <c r="Z45" s="17"/>
      <c r="AA45" s="17"/>
      <c r="AB45" s="17"/>
    </row>
    <row r="46" spans="1:28" ht="17.25" outlineLevel="1" x14ac:dyDescent="0.25">
      <c r="A46" s="20" t="s">
        <v>60</v>
      </c>
      <c r="B46" s="21" t="s">
        <v>26</v>
      </c>
      <c r="C46" s="21"/>
      <c r="D46" s="17"/>
      <c r="E46" s="17"/>
      <c r="F46" s="17"/>
      <c r="G46" s="17"/>
      <c r="H46" s="17"/>
      <c r="I46" s="17"/>
      <c r="J46" s="17"/>
      <c r="K46" s="17"/>
      <c r="L46" s="17"/>
      <c r="M46" s="17"/>
      <c r="N46" s="17"/>
      <c r="O46" s="17"/>
      <c r="P46" s="17"/>
      <c r="Q46" s="17"/>
      <c r="R46" s="17"/>
      <c r="S46" s="17"/>
      <c r="T46" s="17"/>
      <c r="U46" s="17"/>
      <c r="V46" s="17"/>
      <c r="W46" s="17"/>
      <c r="X46" s="17"/>
      <c r="Y46" s="17"/>
      <c r="Z46" s="17"/>
      <c r="AA46" s="17"/>
      <c r="AB46" s="17"/>
    </row>
    <row r="47" spans="1:28" x14ac:dyDescent="0.25">
      <c r="A47" s="18" t="s">
        <v>61</v>
      </c>
      <c r="B47" s="19"/>
      <c r="C47" s="19" t="s">
        <v>23</v>
      </c>
      <c r="D47" s="17"/>
      <c r="E47" s="17"/>
      <c r="F47" s="17"/>
      <c r="G47" s="17"/>
      <c r="H47" s="17"/>
      <c r="I47" s="17"/>
      <c r="J47" s="17"/>
      <c r="K47" s="17"/>
      <c r="L47" s="17"/>
      <c r="M47" s="17"/>
      <c r="N47" s="17"/>
      <c r="O47" s="17"/>
      <c r="P47" s="17"/>
      <c r="Q47" s="17"/>
      <c r="R47" s="17"/>
      <c r="S47" s="17"/>
      <c r="T47" s="17"/>
      <c r="U47" s="17"/>
      <c r="V47" s="17"/>
      <c r="W47" s="17"/>
      <c r="X47" s="17"/>
      <c r="Y47" s="17"/>
      <c r="Z47" s="17"/>
      <c r="AA47" s="17"/>
      <c r="AB47" s="17"/>
    </row>
    <row r="48" spans="1:28" outlineLevel="1" x14ac:dyDescent="0.25">
      <c r="A48" s="20" t="s">
        <v>62</v>
      </c>
      <c r="B48" s="21"/>
      <c r="C48" s="21" t="s">
        <v>26</v>
      </c>
      <c r="D48" s="17"/>
      <c r="E48" s="17"/>
      <c r="F48" s="17"/>
      <c r="G48" s="17"/>
      <c r="H48" s="17"/>
      <c r="I48" s="17"/>
      <c r="J48" s="17"/>
      <c r="K48" s="17"/>
      <c r="L48" s="17"/>
      <c r="M48" s="17"/>
      <c r="N48" s="17"/>
      <c r="O48" s="17"/>
      <c r="P48" s="17"/>
      <c r="Q48" s="17"/>
      <c r="R48" s="17"/>
      <c r="S48" s="17"/>
      <c r="T48" s="17"/>
      <c r="U48" s="17"/>
      <c r="V48" s="17"/>
      <c r="W48" s="17"/>
      <c r="X48" s="17"/>
      <c r="Y48" s="17"/>
      <c r="Z48" s="17"/>
      <c r="AA48" s="17"/>
      <c r="AB48" s="17"/>
    </row>
    <row r="49" spans="1:28" x14ac:dyDescent="0.25">
      <c r="A49" s="18" t="s">
        <v>63</v>
      </c>
      <c r="B49" s="19"/>
      <c r="C49" s="19" t="s">
        <v>23</v>
      </c>
      <c r="D49" s="17"/>
      <c r="E49" s="17"/>
      <c r="F49" s="17"/>
      <c r="G49" s="17"/>
      <c r="H49" s="17"/>
      <c r="I49" s="17"/>
      <c r="J49" s="17"/>
      <c r="K49" s="17"/>
      <c r="L49" s="17"/>
      <c r="M49" s="17"/>
      <c r="N49" s="17"/>
      <c r="O49" s="17"/>
      <c r="P49" s="17"/>
      <c r="Q49" s="17"/>
      <c r="R49" s="17"/>
      <c r="S49" s="17"/>
      <c r="T49" s="17"/>
      <c r="U49" s="17"/>
      <c r="V49" s="17"/>
      <c r="W49" s="17"/>
      <c r="X49" s="17"/>
      <c r="Y49" s="17"/>
      <c r="Z49" s="17"/>
      <c r="AA49" s="17"/>
      <c r="AB49" s="17"/>
    </row>
    <row r="50" spans="1:28" ht="18" outlineLevel="1" x14ac:dyDescent="0.35">
      <c r="A50" s="20" t="s">
        <v>64</v>
      </c>
      <c r="B50" s="21"/>
      <c r="C50" s="21" t="s">
        <v>26</v>
      </c>
      <c r="D50" s="17"/>
      <c r="E50" s="17"/>
      <c r="F50" s="17"/>
      <c r="G50" s="17"/>
      <c r="H50" s="17"/>
      <c r="I50" s="17"/>
      <c r="J50" s="17"/>
      <c r="K50" s="17"/>
      <c r="L50" s="17"/>
      <c r="M50" s="17"/>
      <c r="N50" s="17"/>
      <c r="O50" s="17"/>
      <c r="P50" s="17"/>
      <c r="Q50" s="17"/>
      <c r="R50" s="17"/>
      <c r="S50" s="17"/>
      <c r="T50" s="17"/>
      <c r="U50" s="17"/>
      <c r="V50" s="17"/>
      <c r="W50" s="17"/>
      <c r="X50" s="17"/>
      <c r="Y50" s="17"/>
      <c r="Z50" s="17"/>
      <c r="AA50" s="17"/>
      <c r="AB50" s="17"/>
    </row>
    <row r="51" spans="1:28" x14ac:dyDescent="0.25">
      <c r="A51" s="18" t="s">
        <v>65</v>
      </c>
      <c r="B51" s="19"/>
      <c r="C51" s="19" t="s">
        <v>23</v>
      </c>
      <c r="D51" s="17"/>
      <c r="E51" s="17"/>
      <c r="F51" s="17"/>
      <c r="G51" s="17"/>
      <c r="H51" s="17"/>
      <c r="I51" s="17"/>
      <c r="J51" s="17"/>
      <c r="K51" s="17"/>
      <c r="L51" s="17"/>
      <c r="M51" s="17"/>
      <c r="N51" s="17"/>
      <c r="O51" s="17"/>
      <c r="P51" s="17"/>
      <c r="Q51" s="17"/>
      <c r="R51" s="17"/>
      <c r="S51" s="17"/>
      <c r="T51" s="17"/>
      <c r="U51" s="17"/>
      <c r="V51" s="17"/>
      <c r="W51" s="17"/>
      <c r="X51" s="17"/>
      <c r="Y51" s="17"/>
      <c r="Z51" s="17"/>
      <c r="AA51" s="17"/>
      <c r="AB51" s="17"/>
    </row>
    <row r="52" spans="1:28" outlineLevel="1" x14ac:dyDescent="0.25">
      <c r="A52" s="20" t="s">
        <v>66</v>
      </c>
      <c r="B52" s="21"/>
      <c r="C52" s="21" t="s">
        <v>26</v>
      </c>
      <c r="D52" s="17"/>
      <c r="E52" s="17"/>
      <c r="F52" s="17"/>
      <c r="G52" s="17"/>
      <c r="H52" s="17"/>
      <c r="I52" s="17"/>
      <c r="J52" s="17"/>
      <c r="K52" s="17"/>
      <c r="L52" s="17"/>
      <c r="M52" s="17"/>
      <c r="N52" s="17"/>
      <c r="O52" s="17"/>
      <c r="P52" s="17"/>
      <c r="Q52" s="17"/>
      <c r="R52" s="17"/>
      <c r="S52" s="17"/>
      <c r="T52" s="17"/>
      <c r="U52" s="17"/>
      <c r="V52" s="17"/>
      <c r="W52" s="17"/>
      <c r="X52" s="17"/>
      <c r="Y52" s="17"/>
      <c r="Z52" s="17"/>
      <c r="AA52" s="17"/>
      <c r="AB52" s="17"/>
    </row>
    <row r="53" spans="1:28" x14ac:dyDescent="0.25">
      <c r="A53" s="14" t="s">
        <v>67</v>
      </c>
      <c r="B53" s="16" t="s">
        <v>23</v>
      </c>
      <c r="C53" s="16" t="s">
        <v>23</v>
      </c>
      <c r="D53" s="17"/>
      <c r="E53" s="17"/>
      <c r="F53" s="17"/>
      <c r="G53" s="17"/>
      <c r="H53" s="17"/>
      <c r="I53" s="17"/>
      <c r="J53" s="17"/>
      <c r="K53" s="17"/>
      <c r="L53" s="17"/>
      <c r="M53" s="17"/>
      <c r="N53" s="17"/>
      <c r="O53" s="17"/>
      <c r="P53" s="17"/>
      <c r="Q53" s="17"/>
      <c r="R53" s="17"/>
      <c r="S53" s="17"/>
      <c r="T53" s="17"/>
      <c r="U53" s="17"/>
      <c r="V53" s="17"/>
      <c r="W53" s="17"/>
      <c r="X53" s="17"/>
      <c r="Y53" s="17"/>
      <c r="Z53" s="17"/>
      <c r="AA53" s="17"/>
      <c r="AB53" s="17"/>
    </row>
    <row r="54" spans="1:28" x14ac:dyDescent="0.25">
      <c r="A54" s="18" t="s">
        <v>68</v>
      </c>
      <c r="B54" s="19" t="s">
        <v>23</v>
      </c>
      <c r="C54" s="19"/>
      <c r="D54" s="17"/>
      <c r="E54" s="17"/>
      <c r="F54" s="17"/>
      <c r="G54" s="17"/>
      <c r="H54" s="17"/>
      <c r="I54" s="17"/>
      <c r="J54" s="17"/>
      <c r="K54" s="17"/>
      <c r="L54" s="17"/>
      <c r="M54" s="17"/>
      <c r="N54" s="17"/>
      <c r="O54" s="17"/>
      <c r="P54" s="17"/>
      <c r="Q54" s="17"/>
      <c r="R54" s="17"/>
      <c r="S54" s="17"/>
      <c r="T54" s="17"/>
      <c r="U54" s="17"/>
      <c r="V54" s="17"/>
      <c r="W54" s="17"/>
      <c r="X54" s="17"/>
      <c r="Y54" s="17"/>
      <c r="Z54" s="17"/>
      <c r="AA54" s="17"/>
      <c r="AB54" s="17"/>
    </row>
    <row r="55" spans="1:28" outlineLevel="1" x14ac:dyDescent="0.25">
      <c r="A55" s="20" t="s">
        <v>69</v>
      </c>
      <c r="B55" s="21" t="s">
        <v>26</v>
      </c>
      <c r="C55" s="21"/>
      <c r="D55" s="17"/>
      <c r="E55" s="17"/>
      <c r="F55" s="17"/>
      <c r="G55" s="17"/>
      <c r="H55" s="17"/>
      <c r="I55" s="17"/>
      <c r="J55" s="17"/>
      <c r="K55" s="17"/>
      <c r="L55" s="17"/>
      <c r="M55" s="17"/>
      <c r="N55" s="17"/>
      <c r="O55" s="17"/>
      <c r="P55" s="17"/>
      <c r="Q55" s="17"/>
      <c r="R55" s="17"/>
      <c r="S55" s="17"/>
      <c r="T55" s="17"/>
      <c r="U55" s="17"/>
      <c r="V55" s="17"/>
      <c r="W55" s="17"/>
      <c r="X55" s="17"/>
      <c r="Y55" s="17"/>
      <c r="Z55" s="17"/>
      <c r="AA55" s="17"/>
      <c r="AB55" s="17"/>
    </row>
    <row r="56" spans="1:28" x14ac:dyDescent="0.25">
      <c r="A56" s="18" t="s">
        <v>70</v>
      </c>
      <c r="B56" s="19"/>
      <c r="C56" s="19" t="s">
        <v>23</v>
      </c>
      <c r="D56" s="17"/>
      <c r="E56" s="17"/>
      <c r="F56" s="17"/>
      <c r="G56" s="17"/>
      <c r="H56" s="17"/>
      <c r="I56" s="17"/>
      <c r="J56" s="17"/>
      <c r="K56" s="17"/>
      <c r="L56" s="17"/>
      <c r="M56" s="17"/>
      <c r="N56" s="17"/>
      <c r="O56" s="17"/>
      <c r="P56" s="17"/>
      <c r="Q56" s="17"/>
      <c r="R56" s="17"/>
      <c r="S56" s="17"/>
      <c r="T56" s="17"/>
      <c r="U56" s="17"/>
      <c r="V56" s="17"/>
      <c r="W56" s="17"/>
      <c r="X56" s="17"/>
      <c r="Y56" s="17"/>
      <c r="Z56" s="17"/>
      <c r="AA56" s="17"/>
      <c r="AB56" s="17"/>
    </row>
    <row r="57" spans="1:28" ht="17.25" outlineLevel="1" x14ac:dyDescent="0.25">
      <c r="A57" s="20" t="s">
        <v>71</v>
      </c>
      <c r="B57" s="21"/>
      <c r="C57" s="21" t="s">
        <v>26</v>
      </c>
      <c r="D57" s="17"/>
      <c r="E57" s="17"/>
      <c r="F57" s="17"/>
      <c r="G57" s="17"/>
      <c r="H57" s="17"/>
      <c r="I57" s="17"/>
      <c r="J57" s="17"/>
      <c r="K57" s="17"/>
      <c r="L57" s="17"/>
      <c r="M57" s="17"/>
      <c r="N57" s="17"/>
      <c r="O57" s="17"/>
      <c r="P57" s="17"/>
      <c r="Q57" s="17"/>
      <c r="R57" s="17"/>
      <c r="S57" s="17"/>
      <c r="T57" s="17"/>
      <c r="U57" s="17"/>
      <c r="V57" s="17"/>
      <c r="W57" s="17"/>
      <c r="X57" s="17"/>
      <c r="Y57" s="17"/>
      <c r="Z57" s="17"/>
      <c r="AA57" s="17"/>
      <c r="AB57" s="17"/>
    </row>
    <row r="58" spans="1:28" outlineLevel="1" x14ac:dyDescent="0.25">
      <c r="A58" s="20" t="s">
        <v>72</v>
      </c>
      <c r="B58" s="21"/>
      <c r="C58" s="21" t="s">
        <v>26</v>
      </c>
      <c r="D58" s="17"/>
      <c r="E58" s="17"/>
      <c r="F58" s="17"/>
      <c r="G58" s="17"/>
      <c r="H58" s="17"/>
      <c r="I58" s="17"/>
      <c r="J58" s="17"/>
      <c r="K58" s="17"/>
      <c r="L58" s="17"/>
      <c r="M58" s="17"/>
      <c r="N58" s="17"/>
      <c r="O58" s="17"/>
      <c r="P58" s="17"/>
      <c r="Q58" s="17"/>
      <c r="R58" s="17"/>
      <c r="S58" s="17"/>
      <c r="T58" s="17"/>
      <c r="U58" s="17"/>
      <c r="V58" s="17"/>
      <c r="W58" s="17"/>
      <c r="X58" s="17"/>
      <c r="Y58" s="17"/>
      <c r="Z58" s="17"/>
      <c r="AA58" s="17"/>
      <c r="AB58" s="17"/>
    </row>
    <row r="59" spans="1:28" ht="17.25" outlineLevel="1" x14ac:dyDescent="0.25">
      <c r="A59" s="20" t="s">
        <v>60</v>
      </c>
      <c r="B59" s="21"/>
      <c r="C59" s="21" t="s">
        <v>26</v>
      </c>
      <c r="D59" s="17"/>
      <c r="E59" s="17"/>
      <c r="F59" s="17"/>
      <c r="G59" s="17"/>
      <c r="H59" s="17"/>
      <c r="I59" s="17"/>
      <c r="J59" s="17"/>
      <c r="K59" s="17"/>
      <c r="L59" s="17"/>
      <c r="M59" s="17"/>
      <c r="N59" s="17"/>
      <c r="O59" s="17"/>
      <c r="P59" s="17"/>
      <c r="Q59" s="17"/>
      <c r="R59" s="17"/>
      <c r="S59" s="17"/>
      <c r="T59" s="17"/>
      <c r="U59" s="17"/>
      <c r="V59" s="17"/>
      <c r="W59" s="17"/>
      <c r="X59" s="17"/>
      <c r="Y59" s="17"/>
      <c r="Z59" s="17"/>
      <c r="AA59" s="17"/>
      <c r="AB59" s="17"/>
    </row>
    <row r="60" spans="1:28" x14ac:dyDescent="0.25">
      <c r="A60" s="18" t="s">
        <v>73</v>
      </c>
      <c r="B60" s="19"/>
      <c r="C60" s="19" t="s">
        <v>23</v>
      </c>
      <c r="D60" s="17"/>
      <c r="E60" s="17"/>
      <c r="F60" s="17"/>
      <c r="G60" s="17"/>
      <c r="H60" s="17"/>
      <c r="I60" s="17"/>
      <c r="J60" s="17"/>
      <c r="K60" s="17"/>
      <c r="L60" s="17"/>
      <c r="M60" s="17"/>
      <c r="N60" s="17"/>
      <c r="O60" s="17"/>
      <c r="P60" s="17"/>
      <c r="Q60" s="17"/>
      <c r="R60" s="17"/>
      <c r="S60" s="17"/>
      <c r="T60" s="17"/>
      <c r="U60" s="17"/>
      <c r="V60" s="17"/>
      <c r="W60" s="17"/>
      <c r="X60" s="17"/>
      <c r="Y60" s="17"/>
      <c r="Z60" s="17"/>
      <c r="AA60" s="17"/>
      <c r="AB60" s="17"/>
    </row>
    <row r="61" spans="1:28" ht="18" outlineLevel="1" x14ac:dyDescent="0.35">
      <c r="A61" s="20" t="s">
        <v>64</v>
      </c>
      <c r="B61" s="21"/>
      <c r="C61" s="21" t="s">
        <v>26</v>
      </c>
      <c r="D61" s="17"/>
      <c r="E61" s="17"/>
      <c r="F61" s="17"/>
      <c r="G61" s="17"/>
      <c r="H61" s="17"/>
      <c r="I61" s="17"/>
      <c r="J61" s="17"/>
      <c r="K61" s="17"/>
      <c r="L61" s="17"/>
      <c r="M61" s="17"/>
      <c r="N61" s="17"/>
      <c r="O61" s="17"/>
      <c r="P61" s="17"/>
      <c r="Q61" s="17"/>
      <c r="R61" s="17"/>
      <c r="S61" s="17"/>
      <c r="T61" s="17"/>
      <c r="U61" s="17"/>
      <c r="V61" s="17"/>
      <c r="W61" s="17"/>
      <c r="X61" s="17"/>
      <c r="Y61" s="17"/>
      <c r="Z61" s="17"/>
      <c r="AA61" s="17"/>
      <c r="AB61" s="17"/>
    </row>
    <row r="62" spans="1:28" x14ac:dyDescent="0.25">
      <c r="A62" s="14" t="s">
        <v>74</v>
      </c>
      <c r="B62" s="16" t="s">
        <v>23</v>
      </c>
      <c r="C62" s="16" t="s">
        <v>23</v>
      </c>
      <c r="D62" s="17"/>
      <c r="E62" s="17"/>
      <c r="F62" s="17"/>
      <c r="G62" s="17"/>
      <c r="H62" s="17"/>
      <c r="I62" s="17"/>
      <c r="J62" s="17"/>
      <c r="K62" s="17"/>
      <c r="L62" s="17"/>
      <c r="M62" s="17"/>
      <c r="N62" s="17"/>
      <c r="O62" s="17"/>
      <c r="P62" s="17"/>
      <c r="Q62" s="17"/>
      <c r="R62" s="17"/>
      <c r="S62" s="17"/>
      <c r="T62" s="17"/>
      <c r="U62" s="17"/>
      <c r="V62" s="17"/>
      <c r="W62" s="17"/>
      <c r="X62" s="17"/>
      <c r="Y62" s="17"/>
      <c r="Z62" s="17"/>
      <c r="AA62" s="17"/>
      <c r="AB62" s="17"/>
    </row>
    <row r="63" spans="1:28" x14ac:dyDescent="0.25">
      <c r="A63" s="18" t="s">
        <v>75</v>
      </c>
      <c r="B63" s="19" t="s">
        <v>23</v>
      </c>
      <c r="C63" s="19" t="s">
        <v>23</v>
      </c>
      <c r="D63" s="17"/>
      <c r="E63" s="17"/>
      <c r="F63" s="17"/>
      <c r="G63" s="17"/>
      <c r="H63" s="17"/>
      <c r="I63" s="17"/>
      <c r="J63" s="17"/>
      <c r="K63" s="17"/>
      <c r="L63" s="17"/>
      <c r="M63" s="17"/>
      <c r="N63" s="17"/>
      <c r="O63" s="17"/>
      <c r="P63" s="17"/>
      <c r="Q63" s="17"/>
      <c r="R63" s="17"/>
      <c r="S63" s="17"/>
      <c r="T63" s="17"/>
      <c r="U63" s="17"/>
      <c r="V63" s="17"/>
      <c r="W63" s="17"/>
      <c r="X63" s="17"/>
      <c r="Y63" s="17"/>
      <c r="Z63" s="17"/>
      <c r="AA63" s="17"/>
      <c r="AB63" s="17"/>
    </row>
    <row r="64" spans="1:28" outlineLevel="1" x14ac:dyDescent="0.25">
      <c r="A64" s="20" t="s">
        <v>76</v>
      </c>
      <c r="B64" s="21" t="s">
        <v>26</v>
      </c>
      <c r="C64" s="21" t="s">
        <v>26</v>
      </c>
      <c r="D64" s="17"/>
      <c r="E64" s="17"/>
      <c r="F64" s="17"/>
      <c r="G64" s="17"/>
      <c r="H64" s="17"/>
      <c r="I64" s="17"/>
      <c r="J64" s="17"/>
      <c r="K64" s="17"/>
      <c r="L64" s="17"/>
      <c r="M64" s="17"/>
      <c r="N64" s="17"/>
      <c r="O64" s="17"/>
      <c r="P64" s="17"/>
      <c r="Q64" s="17"/>
      <c r="R64" s="17"/>
      <c r="S64" s="17"/>
      <c r="T64" s="17"/>
      <c r="U64" s="17"/>
      <c r="V64" s="17"/>
      <c r="W64" s="17"/>
      <c r="X64" s="17"/>
      <c r="Y64" s="17"/>
      <c r="Z64" s="17"/>
      <c r="AA64" s="17"/>
      <c r="AB64" s="17"/>
    </row>
    <row r="65" spans="1:28" outlineLevel="1" x14ac:dyDescent="0.25">
      <c r="A65" s="20" t="s">
        <v>77</v>
      </c>
      <c r="B65" s="21" t="s">
        <v>26</v>
      </c>
      <c r="C65" s="21" t="s">
        <v>26</v>
      </c>
      <c r="D65" s="17"/>
      <c r="E65" s="17"/>
      <c r="F65" s="17"/>
      <c r="G65" s="17"/>
      <c r="H65" s="17"/>
      <c r="I65" s="17"/>
      <c r="J65" s="17"/>
      <c r="K65" s="17"/>
      <c r="L65" s="17"/>
      <c r="M65" s="17"/>
      <c r="N65" s="17"/>
      <c r="O65" s="17"/>
      <c r="P65" s="17"/>
      <c r="Q65" s="17"/>
      <c r="R65" s="17"/>
      <c r="S65" s="17"/>
      <c r="T65" s="17"/>
      <c r="U65" s="17"/>
      <c r="V65" s="17"/>
      <c r="W65" s="17"/>
      <c r="X65" s="17"/>
      <c r="Y65" s="17"/>
      <c r="Z65" s="17"/>
      <c r="AA65" s="17"/>
      <c r="AB65" s="17"/>
    </row>
    <row r="66" spans="1:28" ht="17.25" outlineLevel="1" x14ac:dyDescent="0.25">
      <c r="A66" s="20" t="s">
        <v>78</v>
      </c>
      <c r="B66" s="21" t="s">
        <v>26</v>
      </c>
      <c r="C66" s="21" t="s">
        <v>26</v>
      </c>
      <c r="D66" s="17"/>
      <c r="E66" s="17"/>
      <c r="F66" s="17"/>
      <c r="G66" s="17"/>
      <c r="H66" s="17"/>
      <c r="I66" s="17"/>
      <c r="J66" s="17"/>
      <c r="K66" s="17"/>
      <c r="L66" s="17"/>
      <c r="M66" s="17"/>
      <c r="N66" s="17"/>
      <c r="O66" s="17"/>
      <c r="P66" s="17"/>
      <c r="Q66" s="17"/>
      <c r="R66" s="17"/>
      <c r="S66" s="17"/>
      <c r="T66" s="17"/>
      <c r="U66" s="17"/>
      <c r="V66" s="17"/>
      <c r="W66" s="17"/>
      <c r="X66" s="17"/>
      <c r="Y66" s="17"/>
      <c r="Z66" s="17"/>
      <c r="AA66" s="17"/>
      <c r="AB66" s="17"/>
    </row>
    <row r="67" spans="1:28" ht="18.75" outlineLevel="1" x14ac:dyDescent="0.35">
      <c r="A67" s="20" t="s">
        <v>79</v>
      </c>
      <c r="B67" s="21" t="s">
        <v>26</v>
      </c>
      <c r="C67" s="21"/>
      <c r="D67" s="17"/>
      <c r="E67" s="17"/>
      <c r="F67" s="17"/>
      <c r="G67" s="17"/>
      <c r="H67" s="17"/>
      <c r="I67" s="17"/>
      <c r="J67" s="17"/>
      <c r="K67" s="17"/>
      <c r="L67" s="17"/>
      <c r="M67" s="17"/>
      <c r="N67" s="17"/>
      <c r="O67" s="17"/>
      <c r="P67" s="17"/>
      <c r="Q67" s="17"/>
      <c r="R67" s="17"/>
      <c r="S67" s="17"/>
      <c r="T67" s="17"/>
      <c r="U67" s="17"/>
      <c r="V67" s="17"/>
      <c r="W67" s="17"/>
      <c r="X67" s="17"/>
      <c r="Y67" s="17"/>
      <c r="Z67" s="17"/>
      <c r="AA67" s="17"/>
      <c r="AB67" s="17"/>
    </row>
    <row r="68" spans="1:28" ht="17.25" outlineLevel="1" x14ac:dyDescent="0.25">
      <c r="A68" s="20" t="s">
        <v>80</v>
      </c>
      <c r="B68" s="21"/>
      <c r="C68" s="21" t="s">
        <v>26</v>
      </c>
      <c r="D68" s="17"/>
      <c r="E68" s="17"/>
      <c r="F68" s="17"/>
      <c r="G68" s="17"/>
      <c r="H68" s="17"/>
      <c r="I68" s="17"/>
      <c r="J68" s="17"/>
      <c r="K68" s="17"/>
      <c r="L68" s="17"/>
      <c r="M68" s="17"/>
      <c r="N68" s="17"/>
      <c r="O68" s="17"/>
      <c r="P68" s="17"/>
      <c r="Q68" s="17"/>
      <c r="R68" s="17"/>
      <c r="S68" s="17"/>
      <c r="T68" s="17"/>
      <c r="U68" s="17"/>
      <c r="V68" s="17"/>
      <c r="W68" s="17"/>
      <c r="X68" s="17"/>
      <c r="Y68" s="17"/>
      <c r="Z68" s="17"/>
      <c r="AA68" s="17"/>
      <c r="AB68" s="17"/>
    </row>
    <row r="69" spans="1:28" outlineLevel="1" x14ac:dyDescent="0.25">
      <c r="A69" s="20" t="s">
        <v>81</v>
      </c>
      <c r="B69" s="21" t="s">
        <v>26</v>
      </c>
      <c r="C69" s="21" t="s">
        <v>26</v>
      </c>
      <c r="D69" s="17"/>
      <c r="E69" s="17"/>
      <c r="F69" s="17"/>
      <c r="G69" s="17"/>
      <c r="H69" s="17"/>
      <c r="I69" s="17"/>
      <c r="J69" s="17"/>
      <c r="K69" s="17"/>
      <c r="L69" s="17"/>
      <c r="M69" s="17"/>
      <c r="N69" s="17"/>
      <c r="O69" s="17"/>
      <c r="P69" s="17"/>
      <c r="Q69" s="17"/>
      <c r="R69" s="17"/>
      <c r="S69" s="17"/>
      <c r="T69" s="17"/>
      <c r="U69" s="17"/>
      <c r="V69" s="17"/>
      <c r="W69" s="17"/>
      <c r="X69" s="17"/>
      <c r="Y69" s="17"/>
      <c r="Z69" s="17"/>
      <c r="AA69" s="17"/>
      <c r="AB69" s="17"/>
    </row>
    <row r="70" spans="1:28" ht="17.25" outlineLevel="1" x14ac:dyDescent="0.25">
      <c r="A70" s="20" t="s">
        <v>82</v>
      </c>
      <c r="B70" s="21" t="s">
        <v>26</v>
      </c>
      <c r="C70" s="21"/>
      <c r="D70" s="17"/>
      <c r="E70" s="17"/>
      <c r="F70" s="17"/>
      <c r="G70" s="17"/>
      <c r="H70" s="17"/>
      <c r="I70" s="17"/>
      <c r="J70" s="17"/>
      <c r="K70" s="17"/>
      <c r="L70" s="17"/>
      <c r="M70" s="17"/>
      <c r="N70" s="17"/>
      <c r="O70" s="17"/>
      <c r="P70" s="17"/>
      <c r="Q70" s="17"/>
      <c r="R70" s="17"/>
      <c r="S70" s="17"/>
      <c r="T70" s="17"/>
      <c r="U70" s="17"/>
      <c r="V70" s="17"/>
      <c r="W70" s="17"/>
      <c r="X70" s="17"/>
      <c r="Y70" s="17"/>
      <c r="Z70" s="17"/>
      <c r="AA70" s="17"/>
      <c r="AB70" s="17"/>
    </row>
    <row r="71" spans="1:28" x14ac:dyDescent="0.25">
      <c r="A71" s="18" t="s">
        <v>83</v>
      </c>
      <c r="B71" s="19" t="s">
        <v>23</v>
      </c>
      <c r="C71" s="19" t="s">
        <v>23</v>
      </c>
      <c r="D71" s="17"/>
      <c r="E71" s="17"/>
      <c r="F71" s="17"/>
      <c r="G71" s="17"/>
      <c r="H71" s="17"/>
      <c r="I71" s="17"/>
      <c r="J71" s="17"/>
      <c r="K71" s="17"/>
      <c r="L71" s="17"/>
      <c r="M71" s="17"/>
      <c r="N71" s="17"/>
      <c r="O71" s="17"/>
      <c r="P71" s="17"/>
      <c r="Q71" s="17"/>
      <c r="R71" s="17"/>
      <c r="S71" s="17"/>
      <c r="T71" s="17"/>
      <c r="U71" s="17"/>
      <c r="V71" s="17"/>
      <c r="W71" s="17"/>
      <c r="X71" s="17"/>
      <c r="Y71" s="17"/>
      <c r="Z71" s="17"/>
      <c r="AA71" s="17"/>
      <c r="AB71" s="17"/>
    </row>
    <row r="72" spans="1:28" x14ac:dyDescent="0.25">
      <c r="A72" s="22" t="s">
        <v>84</v>
      </c>
      <c r="B72" s="19" t="s">
        <v>23</v>
      </c>
      <c r="C72" s="19" t="s">
        <v>23</v>
      </c>
      <c r="D72" s="17"/>
      <c r="E72" s="17"/>
      <c r="F72" s="17"/>
      <c r="G72" s="17"/>
      <c r="H72" s="17"/>
      <c r="I72" s="17"/>
      <c r="J72" s="17"/>
      <c r="K72" s="17"/>
      <c r="L72" s="17"/>
      <c r="M72" s="17"/>
      <c r="N72" s="17"/>
      <c r="O72" s="17"/>
      <c r="P72" s="17"/>
      <c r="Q72" s="17"/>
      <c r="R72" s="17"/>
      <c r="S72" s="17"/>
      <c r="T72" s="17"/>
      <c r="U72" s="17"/>
      <c r="V72" s="17"/>
      <c r="W72" s="17"/>
      <c r="X72" s="17"/>
      <c r="Y72" s="17"/>
      <c r="Z72" s="17"/>
      <c r="AA72" s="17"/>
      <c r="AB72" s="17"/>
    </row>
    <row r="73" spans="1:28" outlineLevel="1" x14ac:dyDescent="0.25">
      <c r="A73" s="20" t="s">
        <v>85</v>
      </c>
      <c r="B73" s="21" t="s">
        <v>26</v>
      </c>
      <c r="C73" s="21" t="s">
        <v>26</v>
      </c>
      <c r="D73" s="17"/>
      <c r="E73" s="17"/>
      <c r="F73" s="17"/>
      <c r="G73" s="17"/>
      <c r="H73" s="17"/>
      <c r="I73" s="17"/>
      <c r="J73" s="17"/>
      <c r="K73" s="17"/>
      <c r="L73" s="17"/>
      <c r="M73" s="17"/>
      <c r="N73" s="17"/>
      <c r="O73" s="17"/>
      <c r="P73" s="17"/>
      <c r="Q73" s="17"/>
      <c r="R73" s="17"/>
      <c r="S73" s="17"/>
      <c r="T73" s="17"/>
      <c r="U73" s="17"/>
      <c r="V73" s="17"/>
      <c r="W73" s="17"/>
      <c r="X73" s="17"/>
      <c r="Y73" s="17"/>
      <c r="Z73" s="17"/>
      <c r="AA73" s="17"/>
      <c r="AB73" s="17"/>
    </row>
    <row r="74" spans="1:28" x14ac:dyDescent="0.25">
      <c r="A74" s="22" t="s">
        <v>86</v>
      </c>
      <c r="B74" s="19" t="s">
        <v>23</v>
      </c>
      <c r="C74" s="19" t="s">
        <v>23</v>
      </c>
      <c r="D74" s="17"/>
      <c r="E74" s="17"/>
      <c r="F74" s="17"/>
      <c r="G74" s="17"/>
      <c r="H74" s="17"/>
      <c r="I74" s="17"/>
      <c r="J74" s="17"/>
      <c r="K74" s="17"/>
      <c r="L74" s="17"/>
      <c r="M74" s="17"/>
      <c r="N74" s="17"/>
      <c r="O74" s="17"/>
      <c r="P74" s="17"/>
      <c r="Q74" s="17"/>
      <c r="R74" s="17"/>
      <c r="S74" s="17"/>
      <c r="T74" s="17"/>
      <c r="U74" s="17"/>
      <c r="V74" s="17"/>
      <c r="W74" s="17"/>
      <c r="X74" s="17"/>
      <c r="Y74" s="17"/>
      <c r="Z74" s="17"/>
      <c r="AA74" s="17"/>
      <c r="AB74" s="17"/>
    </row>
    <row r="75" spans="1:28" ht="18.75" outlineLevel="1" x14ac:dyDescent="0.35">
      <c r="A75" s="20" t="s">
        <v>87</v>
      </c>
      <c r="B75" s="21" t="s">
        <v>26</v>
      </c>
      <c r="C75" s="21" t="s">
        <v>26</v>
      </c>
      <c r="D75" s="17"/>
      <c r="E75" s="17"/>
      <c r="F75" s="17"/>
      <c r="G75" s="17"/>
      <c r="H75" s="17"/>
      <c r="I75" s="17"/>
      <c r="J75" s="17"/>
      <c r="K75" s="17"/>
      <c r="L75" s="17"/>
      <c r="M75" s="17"/>
      <c r="N75" s="17"/>
      <c r="O75" s="17"/>
      <c r="P75" s="17"/>
      <c r="Q75" s="17"/>
      <c r="R75" s="17"/>
      <c r="S75" s="17"/>
      <c r="T75" s="17"/>
      <c r="U75" s="17"/>
      <c r="V75" s="17"/>
      <c r="W75" s="17"/>
      <c r="X75" s="17"/>
      <c r="Y75" s="17"/>
      <c r="Z75" s="17"/>
      <c r="AA75" s="17"/>
      <c r="AB75" s="17"/>
    </row>
    <row r="76" spans="1:28" x14ac:dyDescent="0.25">
      <c r="A76" s="22" t="s">
        <v>88</v>
      </c>
      <c r="B76" s="19"/>
      <c r="C76" s="19" t="s">
        <v>23</v>
      </c>
      <c r="D76" s="17"/>
      <c r="E76" s="17"/>
      <c r="F76" s="17"/>
      <c r="G76" s="17"/>
      <c r="H76" s="17"/>
      <c r="I76" s="17"/>
      <c r="J76" s="17"/>
      <c r="K76" s="17"/>
      <c r="L76" s="17"/>
      <c r="M76" s="17"/>
      <c r="N76" s="17"/>
      <c r="O76" s="17"/>
      <c r="P76" s="17"/>
      <c r="Q76" s="17"/>
      <c r="R76" s="17"/>
      <c r="S76" s="17"/>
      <c r="T76" s="17"/>
      <c r="U76" s="17"/>
      <c r="V76" s="17"/>
      <c r="W76" s="17"/>
      <c r="X76" s="17"/>
      <c r="Y76" s="17"/>
      <c r="Z76" s="17"/>
      <c r="AA76" s="17"/>
      <c r="AB76" s="17"/>
    </row>
    <row r="77" spans="1:28" ht="18" outlineLevel="1" x14ac:dyDescent="0.35">
      <c r="A77" s="20" t="s">
        <v>89</v>
      </c>
      <c r="B77" s="21"/>
      <c r="C77" s="21" t="s">
        <v>26</v>
      </c>
      <c r="D77" s="17"/>
      <c r="E77" s="17"/>
      <c r="F77" s="17"/>
      <c r="G77" s="17"/>
      <c r="H77" s="17"/>
      <c r="I77" s="17"/>
      <c r="J77" s="17"/>
      <c r="K77" s="17"/>
      <c r="L77" s="17"/>
      <c r="M77" s="17"/>
      <c r="N77" s="17"/>
      <c r="O77" s="17"/>
      <c r="P77" s="17"/>
      <c r="Q77" s="17"/>
      <c r="R77" s="17"/>
      <c r="S77" s="17"/>
      <c r="T77" s="17"/>
      <c r="U77" s="17"/>
      <c r="V77" s="17"/>
      <c r="W77" s="17"/>
      <c r="X77" s="17"/>
      <c r="Y77" s="17"/>
      <c r="Z77" s="17"/>
      <c r="AA77" s="17"/>
      <c r="AB77" s="17"/>
    </row>
    <row r="78" spans="1:28" x14ac:dyDescent="0.25">
      <c r="A78" s="22" t="s">
        <v>90</v>
      </c>
      <c r="B78" s="19"/>
      <c r="C78" s="19" t="s">
        <v>23</v>
      </c>
      <c r="D78" s="17"/>
      <c r="E78" s="17"/>
      <c r="F78" s="17"/>
      <c r="G78" s="17"/>
      <c r="H78" s="17"/>
      <c r="I78" s="17"/>
      <c r="J78" s="17"/>
      <c r="K78" s="17"/>
      <c r="L78" s="17"/>
      <c r="M78" s="17"/>
      <c r="N78" s="17"/>
      <c r="O78" s="17"/>
      <c r="P78" s="17"/>
      <c r="Q78" s="17"/>
      <c r="R78" s="17"/>
      <c r="S78" s="17"/>
      <c r="T78" s="17"/>
      <c r="U78" s="17"/>
      <c r="V78" s="17"/>
      <c r="W78" s="17"/>
      <c r="X78" s="17"/>
      <c r="Y78" s="17"/>
      <c r="Z78" s="17"/>
      <c r="AA78" s="17"/>
      <c r="AB78" s="17"/>
    </row>
    <row r="79" spans="1:28" outlineLevel="1" x14ac:dyDescent="0.25">
      <c r="A79" s="20" t="s">
        <v>91</v>
      </c>
      <c r="B79" s="21"/>
      <c r="C79" s="21" t="s">
        <v>26</v>
      </c>
      <c r="D79" s="17"/>
      <c r="E79" s="17"/>
      <c r="F79" s="17"/>
      <c r="G79" s="17"/>
      <c r="H79" s="17"/>
      <c r="I79" s="17"/>
      <c r="J79" s="17"/>
      <c r="K79" s="17"/>
      <c r="L79" s="17"/>
      <c r="M79" s="17"/>
      <c r="N79" s="17"/>
      <c r="O79" s="17"/>
      <c r="P79" s="17"/>
      <c r="Q79" s="17"/>
      <c r="R79" s="17"/>
      <c r="S79" s="17"/>
      <c r="T79" s="17"/>
      <c r="U79" s="17"/>
      <c r="V79" s="17"/>
      <c r="W79" s="17"/>
      <c r="X79" s="17"/>
      <c r="Y79" s="17"/>
      <c r="Z79" s="17"/>
      <c r="AA79" s="17"/>
      <c r="AB79" s="17"/>
    </row>
    <row r="80" spans="1:28" x14ac:dyDescent="0.25">
      <c r="A80" s="18" t="s">
        <v>92</v>
      </c>
      <c r="B80" s="19" t="s">
        <v>23</v>
      </c>
      <c r="C80" s="19"/>
      <c r="D80" s="17"/>
      <c r="E80" s="17"/>
      <c r="F80" s="17"/>
      <c r="G80" s="17"/>
      <c r="H80" s="17"/>
      <c r="I80" s="17"/>
      <c r="J80" s="17"/>
      <c r="K80" s="17"/>
      <c r="L80" s="17"/>
      <c r="M80" s="17"/>
      <c r="N80" s="17"/>
      <c r="O80" s="17"/>
      <c r="P80" s="17"/>
      <c r="Q80" s="17"/>
      <c r="R80" s="17"/>
      <c r="S80" s="17"/>
      <c r="T80" s="17"/>
      <c r="U80" s="17"/>
      <c r="V80" s="17"/>
      <c r="W80" s="17"/>
      <c r="X80" s="17"/>
      <c r="Y80" s="17"/>
      <c r="Z80" s="17"/>
      <c r="AA80" s="17"/>
      <c r="AB80" s="17"/>
    </row>
    <row r="81" spans="1:28" outlineLevel="1" x14ac:dyDescent="0.25">
      <c r="A81" s="20" t="s">
        <v>93</v>
      </c>
      <c r="B81" s="21" t="s">
        <v>26</v>
      </c>
      <c r="C81" s="21"/>
      <c r="D81" s="17"/>
      <c r="E81" s="17"/>
      <c r="F81" s="17"/>
      <c r="G81" s="17"/>
      <c r="H81" s="17"/>
      <c r="I81" s="17"/>
      <c r="J81" s="17"/>
      <c r="K81" s="17"/>
      <c r="L81" s="17"/>
      <c r="M81" s="17"/>
      <c r="N81" s="17"/>
      <c r="O81" s="17"/>
      <c r="P81" s="17"/>
      <c r="Q81" s="17"/>
      <c r="R81" s="17"/>
      <c r="S81" s="17"/>
      <c r="T81" s="17"/>
      <c r="U81" s="17"/>
      <c r="V81" s="17"/>
      <c r="W81" s="17"/>
      <c r="X81" s="17"/>
      <c r="Y81" s="17"/>
      <c r="Z81" s="17"/>
      <c r="AA81" s="17"/>
      <c r="AB81" s="17"/>
    </row>
    <row r="82" spans="1:28" outlineLevel="1" x14ac:dyDescent="0.25">
      <c r="A82" s="20" t="s">
        <v>94</v>
      </c>
      <c r="B82" s="21" t="s">
        <v>26</v>
      </c>
      <c r="C82" s="21"/>
      <c r="D82" s="17"/>
      <c r="E82" s="17"/>
      <c r="F82" s="17"/>
      <c r="G82" s="17"/>
      <c r="H82" s="17"/>
      <c r="I82" s="17"/>
      <c r="J82" s="17"/>
      <c r="K82" s="17"/>
      <c r="L82" s="17"/>
      <c r="M82" s="17"/>
      <c r="N82" s="17"/>
      <c r="O82" s="17"/>
      <c r="P82" s="17"/>
      <c r="Q82" s="17"/>
      <c r="R82" s="17"/>
      <c r="S82" s="17"/>
      <c r="T82" s="17"/>
      <c r="U82" s="17"/>
      <c r="V82" s="17"/>
      <c r="W82" s="17"/>
      <c r="X82" s="17"/>
      <c r="Y82" s="17"/>
      <c r="Z82" s="17"/>
      <c r="AA82" s="17"/>
      <c r="AB82" s="17"/>
    </row>
    <row r="83" spans="1:28" outlineLevel="1" x14ac:dyDescent="0.25">
      <c r="A83" s="23" t="s">
        <v>95</v>
      </c>
      <c r="B83" s="21" t="s">
        <v>26</v>
      </c>
      <c r="C83" s="21"/>
      <c r="D83" s="17"/>
      <c r="E83" s="17"/>
      <c r="F83" s="17"/>
      <c r="G83" s="17"/>
      <c r="H83" s="17"/>
      <c r="I83" s="17"/>
      <c r="J83" s="17"/>
      <c r="K83" s="17"/>
      <c r="L83" s="17"/>
      <c r="M83" s="17"/>
      <c r="N83" s="17"/>
      <c r="O83" s="17"/>
      <c r="P83" s="17"/>
      <c r="Q83" s="17"/>
      <c r="R83" s="17"/>
      <c r="S83" s="17"/>
      <c r="T83" s="17"/>
      <c r="U83" s="17"/>
      <c r="V83" s="17"/>
      <c r="W83" s="17"/>
      <c r="X83" s="17"/>
      <c r="Y83" s="17"/>
      <c r="Z83" s="17"/>
      <c r="AA83" s="17"/>
      <c r="AB83" s="17"/>
    </row>
    <row r="84" spans="1:28" x14ac:dyDescent="0.25">
      <c r="A84" s="18" t="s">
        <v>96</v>
      </c>
      <c r="B84" s="19" t="s">
        <v>23</v>
      </c>
      <c r="C84" s="19"/>
      <c r="D84" s="17"/>
      <c r="E84" s="17"/>
      <c r="F84" s="17"/>
      <c r="G84" s="17"/>
      <c r="H84" s="17"/>
      <c r="I84" s="17"/>
      <c r="J84" s="17"/>
      <c r="K84" s="17"/>
      <c r="L84" s="17"/>
      <c r="M84" s="17"/>
      <c r="N84" s="17"/>
      <c r="O84" s="17"/>
      <c r="P84" s="17"/>
      <c r="Q84" s="17"/>
      <c r="R84" s="17"/>
      <c r="S84" s="17"/>
      <c r="T84" s="17"/>
      <c r="U84" s="17"/>
      <c r="V84" s="17"/>
      <c r="W84" s="17"/>
      <c r="X84" s="17"/>
      <c r="Y84" s="17"/>
      <c r="Z84" s="17"/>
      <c r="AA84" s="17"/>
      <c r="AB84" s="17"/>
    </row>
    <row r="85" spans="1:28" ht="17.25" outlineLevel="1" x14ac:dyDescent="0.25">
      <c r="A85" s="20" t="s">
        <v>97</v>
      </c>
      <c r="B85" s="21" t="s">
        <v>26</v>
      </c>
      <c r="C85" s="21"/>
      <c r="D85" s="17"/>
      <c r="E85" s="17"/>
      <c r="F85" s="17"/>
      <c r="G85" s="17"/>
      <c r="H85" s="17"/>
      <c r="I85" s="17"/>
      <c r="J85" s="17"/>
      <c r="K85" s="17"/>
      <c r="L85" s="17"/>
      <c r="M85" s="17"/>
      <c r="N85" s="17"/>
      <c r="O85" s="17"/>
      <c r="P85" s="17"/>
      <c r="Q85" s="17"/>
      <c r="R85" s="17"/>
      <c r="S85" s="17"/>
      <c r="T85" s="17"/>
      <c r="U85" s="17"/>
      <c r="V85" s="17"/>
      <c r="W85" s="17"/>
      <c r="X85" s="17"/>
      <c r="Y85" s="17"/>
      <c r="Z85" s="17"/>
      <c r="AA85" s="17"/>
      <c r="AB85" s="17"/>
    </row>
    <row r="86" spans="1:28" ht="17.25" outlineLevel="1" x14ac:dyDescent="0.25">
      <c r="A86" s="20" t="s">
        <v>98</v>
      </c>
      <c r="B86" s="21" t="s">
        <v>26</v>
      </c>
      <c r="C86" s="21"/>
      <c r="D86" s="17"/>
      <c r="E86" s="17"/>
      <c r="F86" s="17"/>
      <c r="G86" s="17"/>
      <c r="H86" s="17"/>
      <c r="I86" s="17"/>
      <c r="J86" s="17"/>
      <c r="K86" s="17"/>
      <c r="L86" s="17"/>
      <c r="M86" s="17"/>
      <c r="N86" s="17"/>
      <c r="O86" s="17"/>
      <c r="P86" s="17"/>
      <c r="Q86" s="17"/>
      <c r="R86" s="17"/>
      <c r="S86" s="17"/>
      <c r="T86" s="17"/>
      <c r="U86" s="17"/>
      <c r="V86" s="17"/>
      <c r="W86" s="17"/>
      <c r="X86" s="17"/>
      <c r="Y86" s="17"/>
      <c r="Z86" s="17"/>
      <c r="AA86" s="17"/>
      <c r="AB86" s="17"/>
    </row>
    <row r="87" spans="1:28" ht="18" outlineLevel="1" x14ac:dyDescent="0.35">
      <c r="A87" s="20" t="s">
        <v>99</v>
      </c>
      <c r="B87" s="21" t="s">
        <v>26</v>
      </c>
      <c r="C87" s="21"/>
      <c r="D87" s="17"/>
      <c r="E87" s="17"/>
      <c r="F87" s="17"/>
      <c r="G87" s="17"/>
      <c r="H87" s="17"/>
      <c r="I87" s="17"/>
      <c r="J87" s="17"/>
      <c r="K87" s="17"/>
      <c r="L87" s="17"/>
      <c r="M87" s="17"/>
      <c r="N87" s="17"/>
      <c r="O87" s="17"/>
      <c r="P87" s="17"/>
      <c r="Q87" s="17"/>
      <c r="R87" s="17"/>
      <c r="S87" s="17"/>
      <c r="T87" s="17"/>
      <c r="U87" s="17"/>
      <c r="V87" s="17"/>
      <c r="W87" s="17"/>
      <c r="X87" s="17"/>
      <c r="Y87" s="17"/>
      <c r="Z87" s="17"/>
      <c r="AA87" s="17"/>
      <c r="AB87" s="17"/>
    </row>
    <row r="88" spans="1:28" x14ac:dyDescent="0.25">
      <c r="A88" s="24" t="s">
        <v>100</v>
      </c>
      <c r="B88" s="25"/>
      <c r="C88" s="25"/>
      <c r="D88" s="26"/>
      <c r="E88" s="26"/>
      <c r="F88" s="26"/>
      <c r="G88" s="26"/>
      <c r="H88" s="26"/>
      <c r="I88" s="26"/>
      <c r="J88" s="26"/>
      <c r="K88" s="26"/>
      <c r="L88" s="26"/>
      <c r="M88" s="26"/>
      <c r="N88" s="26"/>
      <c r="O88" s="26"/>
      <c r="P88" s="26"/>
      <c r="Q88" s="26"/>
      <c r="R88" s="26"/>
      <c r="S88" s="26"/>
      <c r="T88" s="26"/>
      <c r="U88" s="26"/>
      <c r="V88" s="26"/>
      <c r="W88" s="26"/>
      <c r="X88" s="26"/>
      <c r="Y88" s="26"/>
      <c r="Z88" s="26"/>
      <c r="AA88" s="26"/>
      <c r="AB88" s="26"/>
    </row>
  </sheetData>
  <phoneticPr fontId="12" type="noConversion"/>
  <pageMargins left="0.7" right="0.7" top="0.75" bottom="0.75" header="0.3" footer="0.3"/>
  <pageSetup paperSize="9" orientation="portrait" verticalDpi="90"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6A1A0-3CF8-47A1-BE30-F689DEDC797C}">
  <dimension ref="B1:M90"/>
  <sheetViews>
    <sheetView zoomScale="80" zoomScaleNormal="80" workbookViewId="0">
      <selection activeCell="K59" sqref="K59:K60"/>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8" customWidth="true" width="6.140625"/>
    <col min="9" max="9" customWidth="true" width="17.28515625"/>
    <col min="10" max="10" customWidth="true" width="3.28515625"/>
    <col min="12" max="12" customWidth="true" width="20.42578125"/>
  </cols>
  <sheetData>
    <row r="1" spans="2:13" x14ac:dyDescent="0.25">
      <c r="B1" s="27"/>
      <c r="C1" s="27"/>
      <c r="D1" s="27"/>
      <c r="E1" s="27"/>
      <c r="F1" s="27"/>
      <c r="G1" s="27"/>
      <c r="H1" s="27"/>
      <c r="I1" s="27"/>
      <c r="J1" s="27"/>
      <c r="L1" s="28" t="s">
        <v>101</v>
      </c>
      <c r="M1" s="28"/>
    </row>
    <row r="2" spans="2:13" x14ac:dyDescent="0.25">
      <c r="B2" s="27"/>
      <c r="C2" s="30" t="str">
        <f>'Template (FEP)'!C2</f>
        <v>FEP ID</v>
      </c>
      <c r="D2" s="27"/>
      <c r="E2" s="30" t="str">
        <f>'Template (FEP)'!E2</f>
        <v>FEP Name</v>
      </c>
      <c r="F2" s="27"/>
      <c r="G2" s="30" t="str">
        <f>'Template (FEP)'!G2</f>
        <v>FEP</v>
      </c>
      <c r="H2" s="27"/>
      <c r="I2" s="30" t="str">
        <f>'Template (FEP)'!I2</f>
        <v>Expert(s)</v>
      </c>
      <c r="J2" s="27"/>
    </row>
    <row r="3" spans="2:13" x14ac:dyDescent="0.25">
      <c r="B3" s="27"/>
      <c r="C3" s="31" t="str">
        <f>'PSAR SFK FEP list'!B13</f>
        <v>Ge05</v>
      </c>
      <c r="D3" s="27"/>
      <c r="E3" s="31" t="str">
        <f>'PSAR SFK FEP list'!C13</f>
        <v>Displacements in intact rock</v>
      </c>
      <c r="F3" s="27"/>
      <c r="G3" s="32" t="s">
        <v>286</v>
      </c>
      <c r="H3" s="27"/>
      <c r="I3" s="32" t="s">
        <v>268</v>
      </c>
      <c r="J3" s="27"/>
    </row>
    <row r="4" spans="2:13" x14ac:dyDescent="0.25">
      <c r="B4" s="27"/>
      <c r="C4" s="27"/>
      <c r="D4" s="27"/>
      <c r="E4" s="27"/>
      <c r="F4" s="27"/>
      <c r="G4" s="27"/>
      <c r="H4" s="27"/>
      <c r="I4" s="32" t="s">
        <v>284</v>
      </c>
      <c r="J4" s="27"/>
    </row>
    <row r="5" spans="2:13" x14ac:dyDescent="0.25">
      <c r="B5" s="27"/>
      <c r="C5" s="30" t="str">
        <f>'Template (FEP)'!C5</f>
        <v>Main Category</v>
      </c>
      <c r="D5" s="27"/>
      <c r="E5" s="30" t="str">
        <f>'Template (FEP)'!E5</f>
        <v>System Component</v>
      </c>
      <c r="F5" s="27"/>
      <c r="G5" s="27"/>
      <c r="H5" s="27"/>
      <c r="I5" s="32" t="s">
        <v>285</v>
      </c>
      <c r="J5" s="27"/>
    </row>
    <row r="6" spans="2:13" x14ac:dyDescent="0.25">
      <c r="B6" s="27"/>
      <c r="C6" s="33" t="str">
        <f>'PSAR SFK FEP list'!F13</f>
        <v>Internal process</v>
      </c>
      <c r="D6" s="27"/>
      <c r="E6" s="33" t="str">
        <f>'PSAR SFK FEP list'!G13</f>
        <v>Geosphere</v>
      </c>
      <c r="F6" s="27"/>
      <c r="G6" s="27"/>
      <c r="H6" s="27"/>
      <c r="I6" s="27"/>
      <c r="J6" s="27"/>
    </row>
    <row r="7" spans="2:13" x14ac:dyDescent="0.25">
      <c r="B7" s="27"/>
      <c r="C7" s="27"/>
      <c r="D7" s="27"/>
      <c r="E7" s="27"/>
      <c r="F7" s="27"/>
      <c r="G7" s="27"/>
      <c r="H7" s="27"/>
      <c r="I7" s="27"/>
      <c r="J7" s="27"/>
      <c r="L7" s="10" t="s">
        <v>236</v>
      </c>
      <c r="M7" t="s">
        <v>845</v>
      </c>
    </row>
    <row r="8" spans="2:13" x14ac:dyDescent="0.25">
      <c r="B8" s="27"/>
      <c r="C8" s="30" t="str">
        <f>'Template (FEP)'!C8</f>
        <v>Sub Category 1</v>
      </c>
      <c r="D8" s="27"/>
      <c r="E8" s="30" t="str">
        <f>'Template (FEP)'!E8</f>
        <v>Sub Category 2</v>
      </c>
      <c r="F8" s="27"/>
      <c r="G8" s="27"/>
      <c r="H8" s="27"/>
      <c r="I8" s="27"/>
      <c r="J8" s="27"/>
    </row>
    <row r="9" spans="2:13" x14ac:dyDescent="0.25">
      <c r="B9" s="27"/>
      <c r="C9" s="33">
        <f>'PSAR SFK FEP list'!H13</f>
        <v>0</v>
      </c>
      <c r="D9" s="27"/>
      <c r="E9" s="33">
        <f>'PSAR SFK FEP list'!I13</f>
        <v>0</v>
      </c>
      <c r="F9" s="27"/>
      <c r="G9" s="27"/>
      <c r="H9" s="27"/>
      <c r="I9" s="27"/>
      <c r="J9" s="27"/>
      <c r="L9" s="10" t="s">
        <v>237</v>
      </c>
      <c r="M9" t="s">
        <v>846</v>
      </c>
    </row>
    <row r="10" spans="2:13" x14ac:dyDescent="0.25">
      <c r="B10" s="27"/>
      <c r="C10" s="27"/>
      <c r="D10" s="27"/>
      <c r="E10" s="27"/>
      <c r="F10" s="27"/>
      <c r="G10" s="27"/>
      <c r="H10" s="27"/>
      <c r="I10" s="27"/>
      <c r="J10" s="27"/>
      <c r="L10" s="10"/>
    </row>
    <row r="11" spans="2:13" x14ac:dyDescent="0.25">
      <c r="B11" s="34"/>
      <c r="C11" s="35"/>
      <c r="D11" s="34"/>
      <c r="E11" s="34"/>
      <c r="F11" s="34"/>
      <c r="G11" s="34"/>
      <c r="H11" s="34"/>
      <c r="I11" s="34"/>
      <c r="J11" s="34"/>
      <c r="L11" s="10" t="s">
        <v>238</v>
      </c>
      <c r="M11" s="51" t="s">
        <v>260</v>
      </c>
    </row>
    <row r="12" spans="2:13" x14ac:dyDescent="0.25">
      <c r="B12" s="27"/>
      <c r="C12" s="30" t="str">
        <f>'Template (FEP)'!C12</f>
        <v>Description</v>
      </c>
      <c r="D12" s="27"/>
      <c r="E12" s="27"/>
      <c r="F12" s="27"/>
      <c r="G12" s="27"/>
      <c r="H12" s="27"/>
      <c r="I12" s="27"/>
      <c r="J12" s="27"/>
    </row>
    <row r="13" spans="2:13" x14ac:dyDescent="0.25">
      <c r="B13" s="34"/>
      <c r="C13" s="35"/>
      <c r="D13" s="34"/>
      <c r="E13" s="34"/>
      <c r="F13" s="34"/>
      <c r="G13" s="34"/>
      <c r="H13" s="34"/>
      <c r="I13" s="34"/>
      <c r="J13" s="34"/>
    </row>
    <row r="14" spans="2:13" ht="30" customHeight="1" x14ac:dyDescent="0.25">
      <c r="B14" s="34"/>
      <c r="C14" s="90"/>
      <c r="D14" s="91"/>
      <c r="E14" s="91"/>
      <c r="F14" s="91"/>
      <c r="G14" s="91"/>
      <c r="H14" s="91"/>
      <c r="I14" s="92"/>
      <c r="J14" s="34"/>
    </row>
    <row r="15" spans="2:13" x14ac:dyDescent="0.25">
      <c r="B15" s="34"/>
      <c r="C15" s="34"/>
      <c r="D15" s="34"/>
      <c r="E15" s="34"/>
      <c r="F15" s="34"/>
      <c r="G15" s="34"/>
      <c r="H15" s="34"/>
      <c r="I15" s="34"/>
      <c r="J15" s="34"/>
    </row>
    <row r="16" spans="2:13" x14ac:dyDescent="0.25">
      <c r="B16" s="27"/>
      <c r="C16" s="30" t="str">
        <f>'Template (FEP)'!C16</f>
        <v>Handling in the assessment</v>
      </c>
      <c r="D16" s="27"/>
      <c r="E16" s="27"/>
      <c r="F16" s="27"/>
      <c r="G16" s="27"/>
      <c r="H16" s="27"/>
      <c r="I16" s="27"/>
      <c r="J16" s="27"/>
      <c r="L16" s="10" t="s">
        <v>239</v>
      </c>
      <c r="M16" t="s">
        <v>847</v>
      </c>
    </row>
    <row r="17" spans="2:13" x14ac:dyDescent="0.25">
      <c r="B17" s="34"/>
      <c r="C17" s="35"/>
      <c r="D17" s="34"/>
      <c r="E17" s="34"/>
      <c r="F17" s="34"/>
      <c r="G17" s="34"/>
      <c r="H17" s="34"/>
      <c r="I17" s="34"/>
      <c r="J17" s="34"/>
      <c r="M17" t="s">
        <v>849</v>
      </c>
    </row>
    <row r="18" spans="2:13" x14ac:dyDescent="0.25">
      <c r="B18" s="34"/>
      <c r="C18" s="35" t="str">
        <f>'Template (FEP)'!C18</f>
        <v>General (if same for before/after saturation and failed canister)</v>
      </c>
      <c r="D18" s="34"/>
      <c r="E18" s="34"/>
      <c r="F18" s="34"/>
      <c r="G18" s="34"/>
      <c r="H18" s="34"/>
      <c r="I18" s="34"/>
      <c r="J18" s="34"/>
      <c r="M18" t="s">
        <v>851</v>
      </c>
    </row>
    <row r="19" spans="2:13" x14ac:dyDescent="0.25">
      <c r="B19" s="34"/>
      <c r="C19" s="34" t="str">
        <f>'Template (FEP)'!C19</f>
        <v>Considered</v>
      </c>
      <c r="D19" s="34" t="str">
        <f>'Template (FEP)'!D19</f>
        <v>Neglected</v>
      </c>
      <c r="E19" s="34"/>
      <c r="F19" s="34"/>
      <c r="G19" s="34"/>
      <c r="H19" s="34"/>
      <c r="I19" s="34"/>
      <c r="J19" s="34"/>
      <c r="M19" t="s">
        <v>850</v>
      </c>
    </row>
    <row r="20" spans="2:13" x14ac:dyDescent="0.25">
      <c r="B20" s="34"/>
      <c r="C20" s="81"/>
      <c r="D20" s="81"/>
      <c r="E20" s="34"/>
      <c r="F20" s="34"/>
      <c r="G20" s="50" t="b">
        <v>0</v>
      </c>
      <c r="H20" s="50" t="b">
        <v>0</v>
      </c>
      <c r="I20" s="34"/>
      <c r="J20" s="34"/>
      <c r="M20" t="s">
        <v>848</v>
      </c>
    </row>
    <row r="21" spans="2:13" x14ac:dyDescent="0.25">
      <c r="B21" s="34"/>
      <c r="C21" s="34" t="str">
        <f>'Template (FEP)'!C21</f>
        <v>Handling</v>
      </c>
      <c r="D21" s="34"/>
      <c r="E21" s="34"/>
      <c r="F21" s="34"/>
      <c r="G21" s="34"/>
      <c r="H21" s="34"/>
      <c r="I21" s="34"/>
      <c r="J21" s="34"/>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240</v>
      </c>
      <c r="M23" t="s">
        <v>852</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c r="L25" s="10" t="s">
        <v>241</v>
      </c>
      <c r="M25" s="51" t="s">
        <v>260</v>
      </c>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671</v>
      </c>
      <c r="D77" s="39"/>
      <c r="E77" s="39" t="s">
        <v>672</v>
      </c>
      <c r="F77" s="39"/>
      <c r="G77" s="39"/>
      <c r="H77" s="39"/>
      <c r="I77" s="40"/>
      <c r="J77" s="36"/>
    </row>
    <row r="78" spans="2:10" x14ac:dyDescent="0.25">
      <c r="B78" s="36"/>
      <c r="C78" s="41" t="s">
        <v>456</v>
      </c>
      <c r="D78" s="42"/>
      <c r="E78" s="42" t="s">
        <v>457</v>
      </c>
      <c r="F78" s="42"/>
      <c r="G78" s="42"/>
      <c r="H78" s="42"/>
      <c r="I78" s="43"/>
      <c r="J78" s="36"/>
    </row>
    <row r="79" spans="2:10" x14ac:dyDescent="0.25">
      <c r="B79" s="36"/>
      <c r="C79" s="41" t="s">
        <v>853</v>
      </c>
      <c r="D79" s="42"/>
      <c r="E79" s="42" t="s">
        <v>854</v>
      </c>
      <c r="F79" s="42"/>
      <c r="G79" s="42"/>
      <c r="H79" s="42"/>
      <c r="I79" s="43"/>
      <c r="J79" s="36"/>
    </row>
    <row r="80" spans="2:10" x14ac:dyDescent="0.25">
      <c r="B80" s="36"/>
      <c r="C80" s="41" t="s">
        <v>468</v>
      </c>
      <c r="D80" s="42"/>
      <c r="E80" s="42" t="s">
        <v>469</v>
      </c>
      <c r="F80" s="42"/>
      <c r="G80" s="42"/>
      <c r="H80" s="42"/>
      <c r="I80" s="43"/>
      <c r="J80" s="36"/>
    </row>
    <row r="81" spans="2:10" x14ac:dyDescent="0.25">
      <c r="B81" s="36"/>
      <c r="C81" s="41" t="s">
        <v>470</v>
      </c>
      <c r="D81" s="42"/>
      <c r="E81" s="42" t="s">
        <v>471</v>
      </c>
      <c r="F81" s="42"/>
      <c r="G81" s="42"/>
      <c r="H81" s="42"/>
      <c r="I81" s="43"/>
      <c r="J81" s="36"/>
    </row>
    <row r="82" spans="2:10" x14ac:dyDescent="0.25">
      <c r="B82" s="36"/>
      <c r="C82" s="41" t="s">
        <v>515</v>
      </c>
      <c r="D82" s="42"/>
      <c r="E82" s="42" t="s">
        <v>516</v>
      </c>
      <c r="F82" s="42"/>
      <c r="G82" s="42"/>
      <c r="H82" s="42"/>
      <c r="I82" s="43"/>
      <c r="J82" s="36"/>
    </row>
    <row r="83" spans="2:10" x14ac:dyDescent="0.25">
      <c r="B83" s="36"/>
      <c r="C83" s="41" t="s">
        <v>855</v>
      </c>
      <c r="D83" s="42"/>
      <c r="E83" s="42" t="s">
        <v>856</v>
      </c>
      <c r="F83" s="42"/>
      <c r="G83" s="42"/>
      <c r="H83" s="42"/>
      <c r="I83" s="43"/>
      <c r="J83" s="36"/>
    </row>
    <row r="84" spans="2:10" x14ac:dyDescent="0.25">
      <c r="B84" s="36"/>
      <c r="C84" s="41" t="s">
        <v>517</v>
      </c>
      <c r="D84" s="42"/>
      <c r="E84" s="42" t="s">
        <v>518</v>
      </c>
      <c r="F84" s="42"/>
      <c r="G84" s="42"/>
      <c r="H84" s="42"/>
      <c r="I84" s="43"/>
      <c r="J84" s="36"/>
    </row>
    <row r="85" spans="2:10" x14ac:dyDescent="0.25">
      <c r="B85" s="36"/>
      <c r="C85" s="41" t="s">
        <v>493</v>
      </c>
      <c r="D85" s="42"/>
      <c r="E85" s="42" t="s">
        <v>494</v>
      </c>
      <c r="F85" s="42"/>
      <c r="G85" s="42"/>
      <c r="H85" s="42"/>
      <c r="I85" s="43"/>
      <c r="J85" s="36"/>
    </row>
    <row r="86" spans="2:10" x14ac:dyDescent="0.25">
      <c r="B86" s="36"/>
      <c r="C86" s="41" t="s">
        <v>495</v>
      </c>
      <c r="D86" s="42"/>
      <c r="E86" s="42" t="s">
        <v>405</v>
      </c>
      <c r="F86" s="42"/>
      <c r="G86" s="42"/>
      <c r="H86" s="42"/>
      <c r="I86" s="43"/>
      <c r="J86" s="36"/>
    </row>
    <row r="87" spans="2:10" x14ac:dyDescent="0.25">
      <c r="B87" s="36"/>
      <c r="C87" s="41" t="s">
        <v>258</v>
      </c>
      <c r="D87" s="42"/>
      <c r="E87" s="42" t="s">
        <v>259</v>
      </c>
      <c r="F87" s="42"/>
      <c r="G87" s="42"/>
      <c r="H87" s="42"/>
      <c r="I87" s="43"/>
      <c r="J87" s="36"/>
    </row>
    <row r="88" spans="2:10" x14ac:dyDescent="0.25">
      <c r="B88" s="36"/>
      <c r="C88" s="41" t="s">
        <v>857</v>
      </c>
      <c r="D88" s="42"/>
      <c r="E88" s="42" t="s">
        <v>858</v>
      </c>
      <c r="F88" s="42"/>
      <c r="G88" s="42"/>
      <c r="H88" s="42"/>
      <c r="I88" s="43"/>
      <c r="J88" s="36"/>
    </row>
    <row r="89" spans="2:10" x14ac:dyDescent="0.25">
      <c r="B89" s="36"/>
      <c r="C89" s="44" t="s">
        <v>859</v>
      </c>
      <c r="D89" s="45"/>
      <c r="E89" s="45" t="s">
        <v>860</v>
      </c>
      <c r="F89" s="45"/>
      <c r="G89" s="45"/>
      <c r="H89" s="45"/>
      <c r="I89" s="46"/>
      <c r="J89" s="36"/>
    </row>
    <row r="90" spans="2:10" x14ac:dyDescent="0.25">
      <c r="B90" s="36"/>
      <c r="C90" s="36"/>
      <c r="D90" s="36"/>
      <c r="E90" s="36"/>
      <c r="F90" s="36"/>
      <c r="G90" s="36"/>
      <c r="H90" s="36"/>
      <c r="I90" s="36"/>
      <c r="J90" s="36"/>
    </row>
  </sheetData>
  <mergeCells count="19">
    <mergeCell ref="C38:I38"/>
    <mergeCell ref="C14:I14"/>
    <mergeCell ref="C22:I22"/>
    <mergeCell ref="C24:I24"/>
    <mergeCell ref="C30:I30"/>
    <mergeCell ref="C32:I32"/>
    <mergeCell ref="C72:F72"/>
    <mergeCell ref="H72:I72"/>
    <mergeCell ref="C40:I40"/>
    <mergeCell ref="C46:I46"/>
    <mergeCell ref="C48:I48"/>
    <mergeCell ref="C54:I54"/>
    <mergeCell ref="C56:I56"/>
    <mergeCell ref="C62:I62"/>
    <mergeCell ref="C64:I64"/>
    <mergeCell ref="C68:F68"/>
    <mergeCell ref="H68:I68"/>
    <mergeCell ref="C70:F70"/>
    <mergeCell ref="H70:I70"/>
  </mergeCells>
  <dataValidations count="6">
    <dataValidation allowBlank="1" showInputMessage="1" showErrorMessage="1" promptTitle="Handling in SE-SFL" sqref="L25" xr:uid="{3627DC11-34E9-45F8-B629-53A686918C31}"/>
    <dataValidation allowBlank="1" showInputMessage="1" showErrorMessage="1" promptTitle="Handling in SR-PSU" sqref="L23" xr:uid="{BDDC3E41-2437-4A12-BF39-3C628864FF85}"/>
    <dataValidation allowBlank="1" showInputMessage="1" showErrorMessage="1" promptTitle="Description in SR-Site" sqref="L7" xr:uid="{F197123D-DBF2-432E-B452-2B23B04AD91F}"/>
    <dataValidation allowBlank="1" showInputMessage="1" showErrorMessage="1" promptTitle="Handling in SR-Site" sqref="L16" xr:uid="{F6BB72C1-40AC-461C-92D8-BB4BA0A690E4}"/>
    <dataValidation allowBlank="1" showInputMessage="1" showErrorMessage="1" promptTitle="Description in SE-SFL" sqref="L11" xr:uid="{BA87A6F6-2073-4F88-8B0E-EA40E4D6294C}"/>
    <dataValidation allowBlank="1" showInputMessage="1" showErrorMessage="1" promptTitle="Description in SR-PSU" sqref="L9" xr:uid="{8473D8E0-9D38-4E79-A893-E430AC489E79}"/>
  </dataValidations>
  <pageMargins left="0.7" right="0.7" top="0.75" bottom="0.75" header="0.3" footer="0.3"/>
  <drawing r:id="rId1"/>
  <legacyDrawing r:id="rId2"/>
  <mc:AlternateContent>
    <mc:Choice Requires="x14">
      <controls>
        <mc:AlternateContent>
          <mc:Choice Requires="x14">
            <control shapeId="201729"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201730"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201731"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201732"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201733"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201734"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201735"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201736"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201737"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201738"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201739"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201740"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CD903-1FE9-4727-932B-519FAB09DB3C}">
  <dimension ref="B1:O107"/>
  <sheetViews>
    <sheetView zoomScale="80" zoomScaleNormal="80" workbookViewId="0">
      <selection activeCell="L68" sqref="L68"/>
    </sheetView>
  </sheetViews>
  <sheetFormatPr defaultRowHeight="15" x14ac:dyDescent="0.25"/>
  <cols>
    <col min="2" max="2" customWidth="true" width="4.0"/>
    <col min="3" max="3" customWidth="true" width="21.42578125"/>
    <col min="4" max="4" customWidth="true" width="6.5703125"/>
    <col min="5" max="5" customWidth="true" width="55.42578125"/>
    <col min="6" max="6" customWidth="true" width="5.28515625"/>
    <col min="7" max="8" customWidth="true" width="6.140625"/>
    <col min="9" max="9" customWidth="true" width="17.28515625"/>
    <col min="10" max="10" customWidth="true" width="3.28515625"/>
    <col min="12" max="12" customWidth="true" width="20.42578125"/>
  </cols>
  <sheetData>
    <row r="1" spans="2:15" x14ac:dyDescent="0.25">
      <c r="B1" s="27"/>
      <c r="C1" s="27"/>
      <c r="D1" s="27"/>
      <c r="E1" s="27"/>
      <c r="F1" s="27"/>
      <c r="G1" s="27"/>
      <c r="H1" s="27"/>
      <c r="I1" s="27"/>
      <c r="J1" s="27"/>
      <c r="L1" s="28" t="s">
        <v>101</v>
      </c>
      <c r="M1" s="28"/>
    </row>
    <row r="2" spans="2:15" x14ac:dyDescent="0.25">
      <c r="B2" s="27"/>
      <c r="C2" s="30" t="str">
        <f>'Template (FEP)'!C2</f>
        <v>FEP ID</v>
      </c>
      <c r="D2" s="27"/>
      <c r="E2" s="30" t="str">
        <f>'Template (FEP)'!E2</f>
        <v>FEP Name</v>
      </c>
      <c r="F2" s="27"/>
      <c r="G2" s="30" t="str">
        <f>'Template (FEP)'!G2</f>
        <v>FEP</v>
      </c>
      <c r="H2" s="27"/>
      <c r="I2" s="30" t="str">
        <f>'Template (FEP)'!I2</f>
        <v>Expert(s)</v>
      </c>
      <c r="J2" s="27"/>
    </row>
    <row r="3" spans="2:15" x14ac:dyDescent="0.25">
      <c r="B3" s="27"/>
      <c r="C3" s="31" t="str">
        <f>'PSAR SFK FEP list'!B14</f>
        <v>Ge06</v>
      </c>
      <c r="D3" s="27"/>
      <c r="E3" s="31" t="str">
        <f>'PSAR SFK FEP list'!C14</f>
        <v>Reactivation - Displacement along existing discontinuities</v>
      </c>
      <c r="F3" s="27"/>
      <c r="G3" s="32" t="s">
        <v>286</v>
      </c>
      <c r="H3" s="27"/>
      <c r="I3" s="32" t="s">
        <v>268</v>
      </c>
      <c r="J3" s="27"/>
    </row>
    <row r="4" spans="2:15" x14ac:dyDescent="0.25">
      <c r="B4" s="27"/>
      <c r="C4" s="27"/>
      <c r="D4" s="27"/>
      <c r="E4" s="27"/>
      <c r="F4" s="27"/>
      <c r="G4" s="27"/>
      <c r="H4" s="27"/>
      <c r="I4" s="32" t="s">
        <v>284</v>
      </c>
      <c r="J4" s="27"/>
    </row>
    <row r="5" spans="2:15" x14ac:dyDescent="0.25">
      <c r="B5" s="27"/>
      <c r="C5" s="30" t="str">
        <f>'Template (FEP)'!C5</f>
        <v>Main Category</v>
      </c>
      <c r="D5" s="27"/>
      <c r="E5" s="30" t="str">
        <f>'Template (FEP)'!E5</f>
        <v>System Component</v>
      </c>
      <c r="F5" s="27"/>
      <c r="G5" s="27"/>
      <c r="H5" s="27"/>
      <c r="I5" s="32" t="s">
        <v>285</v>
      </c>
      <c r="J5" s="27"/>
    </row>
    <row r="6" spans="2:15" x14ac:dyDescent="0.25">
      <c r="B6" s="27"/>
      <c r="C6" s="33" t="str">
        <f>'PSAR SFK FEP list'!F14</f>
        <v>Internal process</v>
      </c>
      <c r="D6" s="27"/>
      <c r="E6" s="33" t="str">
        <f>'PSAR SFK FEP list'!G14</f>
        <v>Geosphere</v>
      </c>
      <c r="F6" s="27"/>
      <c r="G6" s="27"/>
      <c r="H6" s="27"/>
      <c r="I6" s="27"/>
      <c r="J6" s="27"/>
    </row>
    <row r="7" spans="2:15" x14ac:dyDescent="0.25">
      <c r="B7" s="27"/>
      <c r="C7" s="27"/>
      <c r="D7" s="27"/>
      <c r="E7" s="27"/>
      <c r="F7" s="27"/>
      <c r="G7" s="27"/>
      <c r="H7" s="27"/>
      <c r="I7" s="27"/>
      <c r="J7" s="27"/>
      <c r="L7" s="10" t="s">
        <v>236</v>
      </c>
      <c r="M7" t="s">
        <v>879</v>
      </c>
    </row>
    <row r="8" spans="2:15" x14ac:dyDescent="0.25">
      <c r="B8" s="27"/>
      <c r="C8" s="30" t="str">
        <f>'Template (FEP)'!C8</f>
        <v>Sub Category 1</v>
      </c>
      <c r="D8" s="27"/>
      <c r="E8" s="30" t="str">
        <f>'Template (FEP)'!E8</f>
        <v>Sub Category 2</v>
      </c>
      <c r="F8" s="27"/>
      <c r="G8" s="27"/>
      <c r="H8" s="27"/>
      <c r="I8" s="27"/>
      <c r="J8" s="27"/>
      <c r="O8" s="47"/>
    </row>
    <row r="9" spans="2:15" x14ac:dyDescent="0.25">
      <c r="B9" s="27"/>
      <c r="C9" s="33">
        <f>'PSAR SFK FEP list'!H14</f>
        <v>0</v>
      </c>
      <c r="D9" s="27"/>
      <c r="E9" s="33">
        <f>'PSAR SFK FEP list'!I14</f>
        <v>0</v>
      </c>
      <c r="F9" s="27"/>
      <c r="G9" s="27"/>
      <c r="H9" s="27"/>
      <c r="I9" s="27"/>
      <c r="J9" s="27"/>
      <c r="L9" s="10" t="s">
        <v>237</v>
      </c>
      <c r="M9" t="s">
        <v>880</v>
      </c>
    </row>
    <row r="10" spans="2:15" x14ac:dyDescent="0.25">
      <c r="B10" s="27"/>
      <c r="C10" s="27"/>
      <c r="D10" s="27"/>
      <c r="E10" s="27"/>
      <c r="F10" s="27"/>
      <c r="G10" s="27"/>
      <c r="H10" s="27"/>
      <c r="I10" s="27"/>
      <c r="J10" s="27"/>
      <c r="L10" s="10"/>
      <c r="O10" s="47"/>
    </row>
    <row r="11" spans="2:15" x14ac:dyDescent="0.25">
      <c r="B11" s="34"/>
      <c r="C11" s="35"/>
      <c r="D11" s="34"/>
      <c r="E11" s="34"/>
      <c r="F11" s="34"/>
      <c r="G11" s="34"/>
      <c r="H11" s="34"/>
      <c r="I11" s="34"/>
      <c r="J11" s="34"/>
      <c r="L11" s="10" t="s">
        <v>238</v>
      </c>
      <c r="M11" s="51" t="s">
        <v>260</v>
      </c>
    </row>
    <row r="12" spans="2:15" x14ac:dyDescent="0.25">
      <c r="B12" s="27"/>
      <c r="C12" s="30" t="str">
        <f>'Template (FEP)'!C12</f>
        <v>Description</v>
      </c>
      <c r="D12" s="27"/>
      <c r="E12" s="27"/>
      <c r="F12" s="27"/>
      <c r="G12" s="27"/>
      <c r="H12" s="27"/>
      <c r="I12" s="27"/>
      <c r="J12" s="27"/>
      <c r="O12" s="47"/>
    </row>
    <row r="13" spans="2:15" x14ac:dyDescent="0.25">
      <c r="B13" s="34"/>
      <c r="C13" s="35"/>
      <c r="D13" s="34"/>
      <c r="E13" s="34"/>
      <c r="F13" s="34"/>
      <c r="G13" s="34"/>
      <c r="H13" s="34"/>
      <c r="I13" s="34"/>
      <c r="J13" s="34"/>
    </row>
    <row r="14" spans="2:15" ht="30" customHeight="1" x14ac:dyDescent="0.25">
      <c r="B14" s="34"/>
      <c r="C14" s="90"/>
      <c r="D14" s="91"/>
      <c r="E14" s="91"/>
      <c r="F14" s="91"/>
      <c r="G14" s="91"/>
      <c r="H14" s="91"/>
      <c r="I14" s="92"/>
      <c r="J14" s="34"/>
    </row>
    <row r="15" spans="2:15" x14ac:dyDescent="0.25">
      <c r="B15" s="34"/>
      <c r="C15" s="34"/>
      <c r="D15" s="34"/>
      <c r="E15" s="34"/>
      <c r="F15" s="34"/>
      <c r="G15" s="34"/>
      <c r="H15" s="34"/>
      <c r="I15" s="34"/>
      <c r="J15" s="34"/>
    </row>
    <row r="16" spans="2:15" x14ac:dyDescent="0.25">
      <c r="B16" s="27"/>
      <c r="C16" s="30" t="str">
        <f>'Template (FEP)'!C16</f>
        <v>Handling in the assessment</v>
      </c>
      <c r="D16" s="27"/>
      <c r="E16" s="27"/>
      <c r="F16" s="27"/>
      <c r="G16" s="27"/>
      <c r="H16" s="27"/>
      <c r="I16" s="27"/>
      <c r="J16" s="27"/>
      <c r="L16" s="10" t="s">
        <v>239</v>
      </c>
      <c r="M16" t="s">
        <v>882</v>
      </c>
      <c r="O16" s="47"/>
    </row>
    <row r="17" spans="2:15" x14ac:dyDescent="0.25">
      <c r="B17" s="34"/>
      <c r="C17" s="35"/>
      <c r="D17" s="34"/>
      <c r="E17" s="34"/>
      <c r="F17" s="34"/>
      <c r="G17" s="34"/>
      <c r="H17" s="34"/>
      <c r="I17" s="34"/>
      <c r="J17" s="34"/>
      <c r="M17" t="s">
        <v>883</v>
      </c>
    </row>
    <row r="18" spans="2:15" x14ac:dyDescent="0.25">
      <c r="B18" s="34"/>
      <c r="C18" s="35" t="str">
        <f>'Template (FEP)'!C18</f>
        <v>General (if same for before/after saturation and failed canister)</v>
      </c>
      <c r="D18" s="34"/>
      <c r="E18" s="34"/>
      <c r="F18" s="34"/>
      <c r="G18" s="34"/>
      <c r="H18" s="34"/>
      <c r="I18" s="34"/>
      <c r="J18" s="34"/>
      <c r="M18" t="s">
        <v>884</v>
      </c>
      <c r="O18" s="47"/>
    </row>
    <row r="19" spans="2:15" x14ac:dyDescent="0.25">
      <c r="B19" s="34"/>
      <c r="C19" s="34" t="str">
        <f>'Template (FEP)'!C19</f>
        <v>Considered</v>
      </c>
      <c r="D19" s="34" t="str">
        <f>'Template (FEP)'!D19</f>
        <v>Neglected</v>
      </c>
      <c r="E19" s="34"/>
      <c r="F19" s="34"/>
      <c r="G19" s="34"/>
      <c r="H19" s="34"/>
      <c r="I19" s="34"/>
      <c r="J19" s="34"/>
      <c r="M19" t="s">
        <v>885</v>
      </c>
    </row>
    <row r="20" spans="2:15" x14ac:dyDescent="0.25">
      <c r="B20" s="34"/>
      <c r="C20" s="81"/>
      <c r="D20" s="81"/>
      <c r="E20" s="34"/>
      <c r="F20" s="34"/>
      <c r="G20" s="50" t="b">
        <v>0</v>
      </c>
      <c r="H20" s="50" t="b">
        <v>0</v>
      </c>
      <c r="I20" s="34"/>
      <c r="J20" s="34"/>
      <c r="M20" t="s">
        <v>881</v>
      </c>
      <c r="O20" s="47"/>
    </row>
    <row r="21" spans="2:15" x14ac:dyDescent="0.25">
      <c r="B21" s="34"/>
      <c r="C21" s="34" t="str">
        <f>'Template (FEP)'!C21</f>
        <v>Handling</v>
      </c>
      <c r="D21" s="34"/>
      <c r="E21" s="34"/>
      <c r="F21" s="34"/>
      <c r="G21" s="34"/>
      <c r="H21" s="34"/>
      <c r="I21" s="34"/>
      <c r="J21" s="34"/>
    </row>
    <row r="22" spans="2:15" ht="30" customHeight="1" x14ac:dyDescent="0.25">
      <c r="B22" s="34"/>
      <c r="C22" s="90"/>
      <c r="D22" s="91"/>
      <c r="E22" s="91"/>
      <c r="F22" s="91"/>
      <c r="G22" s="91"/>
      <c r="H22" s="91"/>
      <c r="I22" s="92"/>
      <c r="J22" s="34"/>
      <c r="O22" s="47"/>
    </row>
    <row r="23" spans="2:15" x14ac:dyDescent="0.25">
      <c r="B23" s="34"/>
      <c r="C23" s="34" t="str">
        <f>'Template (FEP)'!C23</f>
        <v>Reasoning - if neglected</v>
      </c>
      <c r="D23" s="34"/>
      <c r="E23" s="34"/>
      <c r="F23" s="34"/>
      <c r="G23" s="34"/>
      <c r="H23" s="34"/>
      <c r="I23" s="34"/>
      <c r="J23" s="34"/>
      <c r="L23" s="10" t="s">
        <v>240</v>
      </c>
      <c r="M23" t="s">
        <v>886</v>
      </c>
    </row>
    <row r="24" spans="2:15" ht="30" customHeight="1" x14ac:dyDescent="0.25">
      <c r="B24" s="34"/>
      <c r="C24" s="90"/>
      <c r="D24" s="91"/>
      <c r="E24" s="91"/>
      <c r="F24" s="91"/>
      <c r="G24" s="91"/>
      <c r="H24" s="91"/>
      <c r="I24" s="92"/>
      <c r="J24" s="34"/>
      <c r="O24" s="47"/>
    </row>
    <row r="25" spans="2:15" x14ac:dyDescent="0.25">
      <c r="B25" s="34"/>
      <c r="C25" s="34"/>
      <c r="D25" s="34"/>
      <c r="E25" s="34"/>
      <c r="F25" s="34"/>
      <c r="G25" s="34"/>
      <c r="H25" s="34"/>
      <c r="I25" s="34"/>
      <c r="J25" s="34"/>
      <c r="L25" s="10" t="s">
        <v>241</v>
      </c>
      <c r="M25" s="51" t="s">
        <v>260</v>
      </c>
    </row>
    <row r="26" spans="2:15" x14ac:dyDescent="0.25">
      <c r="B26" s="34"/>
      <c r="C26" s="35" t="str">
        <f>'Template (FEP)'!C26</f>
        <v>Excavation/operation period</v>
      </c>
      <c r="D26" s="34"/>
      <c r="E26" s="34"/>
      <c r="F26" s="34"/>
      <c r="G26" s="34"/>
      <c r="H26" s="34"/>
      <c r="I26" s="34"/>
      <c r="J26" s="34"/>
      <c r="O26" s="47"/>
    </row>
    <row r="27" spans="2:15" x14ac:dyDescent="0.25">
      <c r="B27" s="34"/>
      <c r="C27" s="34" t="str">
        <f>'Template (FEP)'!C27</f>
        <v>Considered</v>
      </c>
      <c r="D27" s="34" t="str">
        <f>'Template (FEP)'!D27</f>
        <v>Neglected</v>
      </c>
      <c r="E27" s="34"/>
      <c r="F27" s="34"/>
      <c r="G27" s="34"/>
      <c r="H27" s="34"/>
      <c r="I27" s="34"/>
      <c r="J27" s="34"/>
    </row>
    <row r="28" spans="2:15" x14ac:dyDescent="0.25">
      <c r="B28" s="34"/>
      <c r="C28" s="81"/>
      <c r="D28" s="81"/>
      <c r="E28" s="34"/>
      <c r="F28" s="34"/>
      <c r="G28" s="50" t="b">
        <v>0</v>
      </c>
      <c r="H28" s="50" t="b">
        <v>0</v>
      </c>
      <c r="I28" s="34"/>
      <c r="J28" s="34"/>
      <c r="O28" s="47"/>
    </row>
    <row r="29" spans="2:15" x14ac:dyDescent="0.25">
      <c r="B29" s="34"/>
      <c r="C29" s="34" t="str">
        <f>'Template (FEP)'!C29</f>
        <v>Handling</v>
      </c>
      <c r="D29" s="34"/>
      <c r="E29" s="34"/>
      <c r="F29" s="34"/>
      <c r="G29" s="34"/>
      <c r="H29" s="34"/>
      <c r="I29" s="34"/>
      <c r="J29" s="34"/>
    </row>
    <row r="30" spans="2:15" ht="30" customHeight="1" x14ac:dyDescent="0.25">
      <c r="B30" s="34"/>
      <c r="C30" s="90"/>
      <c r="D30" s="91"/>
      <c r="E30" s="91"/>
      <c r="F30" s="91"/>
      <c r="G30" s="91"/>
      <c r="H30" s="91"/>
      <c r="I30" s="92"/>
      <c r="J30" s="34"/>
    </row>
    <row r="31" spans="2:15" x14ac:dyDescent="0.25">
      <c r="B31" s="34"/>
      <c r="C31" s="34" t="str">
        <f>'Template (FEP)'!C31</f>
        <v>Reasoning - if neglected</v>
      </c>
      <c r="D31" s="34"/>
      <c r="E31" s="34"/>
      <c r="F31" s="34"/>
      <c r="G31" s="34"/>
      <c r="H31" s="34"/>
      <c r="I31" s="34"/>
      <c r="J31" s="34"/>
    </row>
    <row r="32" spans="2:15"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861</v>
      </c>
      <c r="D77" s="39"/>
      <c r="E77" s="39" t="s">
        <v>811</v>
      </c>
      <c r="F77" s="39"/>
      <c r="G77" s="39"/>
      <c r="H77" s="39"/>
      <c r="I77" s="40"/>
      <c r="J77" s="36"/>
    </row>
    <row r="78" spans="2:10" x14ac:dyDescent="0.25">
      <c r="B78" s="36"/>
      <c r="C78" s="41" t="s">
        <v>862</v>
      </c>
      <c r="D78" s="42"/>
      <c r="E78" s="42" t="s">
        <v>811</v>
      </c>
      <c r="F78" s="42"/>
      <c r="G78" s="42"/>
      <c r="H78" s="42"/>
      <c r="I78" s="43"/>
      <c r="J78" s="36"/>
    </row>
    <row r="79" spans="2:10" x14ac:dyDescent="0.25">
      <c r="B79" s="36"/>
      <c r="C79" s="41" t="s">
        <v>863</v>
      </c>
      <c r="D79" s="42"/>
      <c r="E79" s="42" t="s">
        <v>722</v>
      </c>
      <c r="F79" s="42"/>
      <c r="G79" s="42"/>
      <c r="H79" s="42"/>
      <c r="I79" s="43"/>
      <c r="J79" s="36"/>
    </row>
    <row r="80" spans="2:10" x14ac:dyDescent="0.25">
      <c r="B80" s="36"/>
      <c r="C80" s="41" t="s">
        <v>660</v>
      </c>
      <c r="D80" s="42"/>
      <c r="E80" s="42" t="s">
        <v>514</v>
      </c>
      <c r="F80" s="42"/>
      <c r="G80" s="42"/>
      <c r="H80" s="42"/>
      <c r="I80" s="43"/>
      <c r="J80" s="36"/>
    </row>
    <row r="81" spans="2:10" x14ac:dyDescent="0.25">
      <c r="B81" s="36"/>
      <c r="C81" s="41" t="s">
        <v>671</v>
      </c>
      <c r="D81" s="42"/>
      <c r="E81" s="42" t="s">
        <v>672</v>
      </c>
      <c r="F81" s="42"/>
      <c r="G81" s="42"/>
      <c r="H81" s="42"/>
      <c r="I81" s="43"/>
      <c r="J81" s="36"/>
    </row>
    <row r="82" spans="2:10" x14ac:dyDescent="0.25">
      <c r="B82" s="36"/>
      <c r="C82" s="41" t="s">
        <v>864</v>
      </c>
      <c r="D82" s="42"/>
      <c r="E82" s="42" t="s">
        <v>811</v>
      </c>
      <c r="F82" s="42"/>
      <c r="G82" s="42"/>
      <c r="H82" s="42"/>
      <c r="I82" s="43"/>
      <c r="J82" s="36"/>
    </row>
    <row r="83" spans="2:10" x14ac:dyDescent="0.25">
      <c r="B83" s="36"/>
      <c r="C83" s="41" t="s">
        <v>456</v>
      </c>
      <c r="D83" s="42"/>
      <c r="E83" s="42" t="s">
        <v>457</v>
      </c>
      <c r="F83" s="42"/>
      <c r="G83" s="42"/>
      <c r="H83" s="42"/>
      <c r="I83" s="43"/>
      <c r="J83" s="36"/>
    </row>
    <row r="84" spans="2:10" x14ac:dyDescent="0.25">
      <c r="B84" s="36"/>
      <c r="C84" s="41" t="s">
        <v>865</v>
      </c>
      <c r="D84" s="42"/>
      <c r="E84" s="42" t="s">
        <v>722</v>
      </c>
      <c r="F84" s="42"/>
      <c r="G84" s="42"/>
      <c r="H84" s="42"/>
      <c r="I84" s="43"/>
      <c r="J84" s="36"/>
    </row>
    <row r="85" spans="2:10" x14ac:dyDescent="0.25">
      <c r="B85" s="36"/>
      <c r="C85" s="41" t="s">
        <v>853</v>
      </c>
      <c r="D85" s="42"/>
      <c r="E85" s="42" t="s">
        <v>854</v>
      </c>
      <c r="F85" s="42"/>
      <c r="G85" s="42"/>
      <c r="H85" s="42"/>
      <c r="I85" s="43"/>
      <c r="J85" s="36"/>
    </row>
    <row r="86" spans="2:10" x14ac:dyDescent="0.25">
      <c r="B86" s="36"/>
      <c r="C86" s="41" t="s">
        <v>866</v>
      </c>
      <c r="D86" s="42"/>
      <c r="E86" s="42" t="s">
        <v>867</v>
      </c>
      <c r="F86" s="42"/>
      <c r="G86" s="42"/>
      <c r="H86" s="42"/>
      <c r="I86" s="43"/>
      <c r="J86" s="36"/>
    </row>
    <row r="87" spans="2:10" x14ac:dyDescent="0.25">
      <c r="B87" s="36"/>
      <c r="C87" s="41" t="s">
        <v>460</v>
      </c>
      <c r="D87" s="42"/>
      <c r="E87" s="42" t="s">
        <v>461</v>
      </c>
      <c r="F87" s="42"/>
      <c r="G87" s="42"/>
      <c r="H87" s="42"/>
      <c r="I87" s="43"/>
      <c r="J87" s="36"/>
    </row>
    <row r="88" spans="2:10" x14ac:dyDescent="0.25">
      <c r="B88" s="36"/>
      <c r="C88" s="41" t="s">
        <v>868</v>
      </c>
      <c r="D88" s="42"/>
      <c r="E88" s="42" t="s">
        <v>869</v>
      </c>
      <c r="F88" s="42"/>
      <c r="G88" s="42"/>
      <c r="H88" s="42"/>
      <c r="I88" s="43"/>
      <c r="J88" s="36"/>
    </row>
    <row r="89" spans="2:10" x14ac:dyDescent="0.25">
      <c r="B89" s="36"/>
      <c r="C89" s="41" t="s">
        <v>468</v>
      </c>
      <c r="D89" s="42"/>
      <c r="E89" s="42" t="s">
        <v>469</v>
      </c>
      <c r="F89" s="42"/>
      <c r="G89" s="42"/>
      <c r="H89" s="42"/>
      <c r="I89" s="43"/>
      <c r="J89" s="36"/>
    </row>
    <row r="90" spans="2:10" x14ac:dyDescent="0.25">
      <c r="B90" s="36"/>
      <c r="C90" s="41" t="s">
        <v>721</v>
      </c>
      <c r="D90" s="42"/>
      <c r="E90" s="42" t="s">
        <v>722</v>
      </c>
      <c r="F90" s="42"/>
      <c r="G90" s="42"/>
      <c r="H90" s="42"/>
      <c r="I90" s="43"/>
      <c r="J90" s="36"/>
    </row>
    <row r="91" spans="2:10" x14ac:dyDescent="0.25">
      <c r="B91" s="36"/>
      <c r="C91" s="41" t="s">
        <v>470</v>
      </c>
      <c r="D91" s="42"/>
      <c r="E91" s="42" t="s">
        <v>471</v>
      </c>
      <c r="F91" s="42"/>
      <c r="G91" s="42"/>
      <c r="H91" s="42"/>
      <c r="I91" s="43"/>
      <c r="J91" s="36"/>
    </row>
    <row r="92" spans="2:10" x14ac:dyDescent="0.25">
      <c r="B92" s="36"/>
      <c r="C92" s="41" t="s">
        <v>870</v>
      </c>
      <c r="D92" s="42"/>
      <c r="E92" s="42" t="s">
        <v>811</v>
      </c>
      <c r="F92" s="42"/>
      <c r="G92" s="42"/>
      <c r="H92" s="42"/>
      <c r="I92" s="43"/>
      <c r="J92" s="36"/>
    </row>
    <row r="93" spans="2:10" x14ac:dyDescent="0.25">
      <c r="B93" s="36"/>
      <c r="C93" s="41" t="s">
        <v>733</v>
      </c>
      <c r="D93" s="42"/>
      <c r="E93" s="42" t="s">
        <v>514</v>
      </c>
      <c r="F93" s="42"/>
      <c r="G93" s="42"/>
      <c r="H93" s="42"/>
      <c r="I93" s="43"/>
      <c r="J93" s="36"/>
    </row>
    <row r="94" spans="2:10" x14ac:dyDescent="0.25">
      <c r="B94" s="36"/>
      <c r="C94" s="41" t="s">
        <v>757</v>
      </c>
      <c r="D94" s="42"/>
      <c r="E94" s="42" t="s">
        <v>758</v>
      </c>
      <c r="F94" s="42"/>
      <c r="G94" s="42"/>
      <c r="H94" s="42"/>
      <c r="I94" s="43"/>
      <c r="J94" s="36"/>
    </row>
    <row r="95" spans="2:10" x14ac:dyDescent="0.25">
      <c r="B95" s="36"/>
      <c r="C95" s="41" t="s">
        <v>871</v>
      </c>
      <c r="D95" s="42"/>
      <c r="E95" s="42" t="s">
        <v>872</v>
      </c>
      <c r="F95" s="42"/>
      <c r="G95" s="42"/>
      <c r="H95" s="42"/>
      <c r="I95" s="43"/>
      <c r="J95" s="36"/>
    </row>
    <row r="96" spans="2:10" x14ac:dyDescent="0.25">
      <c r="B96" s="36"/>
      <c r="C96" s="41" t="s">
        <v>482</v>
      </c>
      <c r="D96" s="42"/>
      <c r="E96" s="42" t="s">
        <v>483</v>
      </c>
      <c r="F96" s="42"/>
      <c r="G96" s="42"/>
      <c r="H96" s="42"/>
      <c r="I96" s="43"/>
      <c r="J96" s="36"/>
    </row>
    <row r="97" spans="2:10" x14ac:dyDescent="0.25">
      <c r="B97" s="36"/>
      <c r="C97" s="41" t="s">
        <v>517</v>
      </c>
      <c r="D97" s="42"/>
      <c r="E97" s="42" t="s">
        <v>518</v>
      </c>
      <c r="F97" s="42"/>
      <c r="G97" s="42"/>
      <c r="H97" s="42"/>
      <c r="I97" s="43"/>
      <c r="J97" s="36"/>
    </row>
    <row r="98" spans="2:10" x14ac:dyDescent="0.25">
      <c r="B98" s="36"/>
      <c r="C98" s="41" t="s">
        <v>873</v>
      </c>
      <c r="D98" s="42"/>
      <c r="E98" s="42" t="s">
        <v>874</v>
      </c>
      <c r="F98" s="42"/>
      <c r="G98" s="42"/>
      <c r="H98" s="42"/>
      <c r="I98" s="43"/>
      <c r="J98" s="36"/>
    </row>
    <row r="99" spans="2:10" x14ac:dyDescent="0.25">
      <c r="B99" s="36"/>
      <c r="C99" s="41" t="s">
        <v>777</v>
      </c>
      <c r="D99" s="42"/>
      <c r="E99" s="42" t="s">
        <v>722</v>
      </c>
      <c r="F99" s="42"/>
      <c r="G99" s="42"/>
      <c r="H99" s="42"/>
      <c r="I99" s="43"/>
      <c r="J99" s="36"/>
    </row>
    <row r="100" spans="2:10" x14ac:dyDescent="0.25">
      <c r="B100" s="36"/>
      <c r="C100" s="41" t="s">
        <v>778</v>
      </c>
      <c r="D100" s="42"/>
      <c r="E100" s="42" t="s">
        <v>514</v>
      </c>
      <c r="F100" s="42"/>
      <c r="G100" s="42"/>
      <c r="H100" s="42"/>
      <c r="I100" s="43"/>
      <c r="J100" s="36"/>
    </row>
    <row r="101" spans="2:10" x14ac:dyDescent="0.25">
      <c r="B101" s="36"/>
      <c r="C101" s="41" t="s">
        <v>491</v>
      </c>
      <c r="D101" s="42"/>
      <c r="E101" s="42" t="s">
        <v>492</v>
      </c>
      <c r="F101" s="42"/>
      <c r="G101" s="42"/>
      <c r="H101" s="42"/>
      <c r="I101" s="43"/>
      <c r="J101" s="36"/>
    </row>
    <row r="102" spans="2:10" x14ac:dyDescent="0.25">
      <c r="B102" s="36"/>
      <c r="C102" s="41" t="s">
        <v>493</v>
      </c>
      <c r="D102" s="42"/>
      <c r="E102" s="42" t="s">
        <v>494</v>
      </c>
      <c r="F102" s="42"/>
      <c r="G102" s="42"/>
      <c r="H102" s="42"/>
      <c r="I102" s="43"/>
      <c r="J102" s="36"/>
    </row>
    <row r="103" spans="2:10" x14ac:dyDescent="0.25">
      <c r="B103" s="36"/>
      <c r="C103" s="41" t="s">
        <v>495</v>
      </c>
      <c r="D103" s="42"/>
      <c r="E103" s="42" t="s">
        <v>405</v>
      </c>
      <c r="F103" s="42"/>
      <c r="G103" s="42"/>
      <c r="H103" s="42"/>
      <c r="I103" s="43"/>
      <c r="J103" s="36"/>
    </row>
    <row r="104" spans="2:10" x14ac:dyDescent="0.25">
      <c r="B104" s="36"/>
      <c r="C104" s="41" t="s">
        <v>875</v>
      </c>
      <c r="D104" s="42"/>
      <c r="E104" s="42" t="s">
        <v>876</v>
      </c>
      <c r="F104" s="42"/>
      <c r="G104" s="42"/>
      <c r="H104" s="42"/>
      <c r="I104" s="43"/>
      <c r="J104" s="36"/>
    </row>
    <row r="105" spans="2:10" x14ac:dyDescent="0.25">
      <c r="B105" s="36"/>
      <c r="C105" s="41" t="s">
        <v>877</v>
      </c>
      <c r="D105" s="42"/>
      <c r="E105" s="42" t="s">
        <v>878</v>
      </c>
      <c r="F105" s="42"/>
      <c r="G105" s="42"/>
      <c r="H105" s="42"/>
      <c r="I105" s="43"/>
      <c r="J105" s="36"/>
    </row>
    <row r="106" spans="2:10" x14ac:dyDescent="0.25">
      <c r="B106" s="36"/>
      <c r="C106" s="44" t="s">
        <v>857</v>
      </c>
      <c r="D106" s="45"/>
      <c r="E106" s="45" t="s">
        <v>858</v>
      </c>
      <c r="F106" s="45"/>
      <c r="G106" s="45"/>
      <c r="H106" s="45"/>
      <c r="I106" s="46"/>
      <c r="J106" s="36"/>
    </row>
    <row r="107" spans="2:10" x14ac:dyDescent="0.25">
      <c r="B107" s="36"/>
      <c r="C107" s="36"/>
      <c r="D107" s="36"/>
      <c r="E107" s="36"/>
      <c r="F107" s="36"/>
      <c r="G107" s="36"/>
      <c r="H107" s="36"/>
      <c r="I107" s="36"/>
      <c r="J107" s="36"/>
    </row>
  </sheetData>
  <mergeCells count="19">
    <mergeCell ref="C38:I38"/>
    <mergeCell ref="C14:I14"/>
    <mergeCell ref="C22:I22"/>
    <mergeCell ref="C24:I24"/>
    <mergeCell ref="C30:I30"/>
    <mergeCell ref="C32:I32"/>
    <mergeCell ref="C72:F72"/>
    <mergeCell ref="H72:I72"/>
    <mergeCell ref="C40:I40"/>
    <mergeCell ref="C46:I46"/>
    <mergeCell ref="C48:I48"/>
    <mergeCell ref="C54:I54"/>
    <mergeCell ref="C56:I56"/>
    <mergeCell ref="C62:I62"/>
    <mergeCell ref="C64:I64"/>
    <mergeCell ref="C68:F68"/>
    <mergeCell ref="H68:I68"/>
    <mergeCell ref="C70:F70"/>
    <mergeCell ref="H70:I70"/>
  </mergeCells>
  <dataValidations count="6">
    <dataValidation allowBlank="1" showInputMessage="1" showErrorMessage="1" promptTitle="Description in SR-PSU" sqref="L9" xr:uid="{471DF75E-1381-44BE-985F-BEBF08FA5FD4}"/>
    <dataValidation allowBlank="1" showInputMessage="1" showErrorMessage="1" promptTitle="Description in SE-SFL" sqref="L11" xr:uid="{CD0A5E23-CE4B-4C08-8455-07FBB9CB537A}"/>
    <dataValidation allowBlank="1" showInputMessage="1" showErrorMessage="1" promptTitle="Handling in SR-Site" sqref="L16" xr:uid="{DD952250-5AB9-4774-8CBC-6533F95C932D}"/>
    <dataValidation allowBlank="1" showInputMessage="1" showErrorMessage="1" promptTitle="Description in SR-Site" sqref="L7" xr:uid="{42ACB3F5-1D87-4EB4-A8FC-68A23E787BA0}"/>
    <dataValidation allowBlank="1" showInputMessage="1" showErrorMessage="1" promptTitle="Handling in SR-PSU" sqref="L23" xr:uid="{32353985-1BCF-454A-B7FF-B1DD51159509}"/>
    <dataValidation allowBlank="1" showInputMessage="1" showErrorMessage="1" promptTitle="Handling in SE-SFL" sqref="L25" xr:uid="{C5BDFB41-774C-4D38-8A9B-F2A3840E257A}"/>
  </dataValidations>
  <pageMargins left="0.7" right="0.7" top="0.75" bottom="0.75" header="0.3" footer="0.3"/>
  <drawing r:id="rId1"/>
  <legacyDrawing r:id="rId2"/>
  <mc:AlternateContent>
    <mc:Choice Requires="x14">
      <controls>
        <mc:AlternateContent>
          <mc:Choice Requires="x14">
            <control shapeId="232449"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232450"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232451"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232452"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232453"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232454"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232455"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232456"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232457"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232458"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232459"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232460"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DE74D-3CDF-41EF-A87F-6F8E0C4A2491}">
  <dimension ref="B1:O108"/>
  <sheetViews>
    <sheetView zoomScale="80" zoomScaleNormal="80" workbookViewId="0">
      <selection activeCell="N41" sqref="N41"/>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8" customWidth="true" width="6.140625"/>
    <col min="9" max="9" customWidth="true" width="17.28515625"/>
    <col min="10" max="10" customWidth="true" width="3.28515625"/>
    <col min="12" max="12" customWidth="true" width="20.42578125"/>
  </cols>
  <sheetData>
    <row r="1" spans="2:15" x14ac:dyDescent="0.25">
      <c r="B1" s="27"/>
      <c r="C1" s="27"/>
      <c r="D1" s="27"/>
      <c r="E1" s="27"/>
      <c r="F1" s="27"/>
      <c r="G1" s="27"/>
      <c r="H1" s="27"/>
      <c r="I1" s="27"/>
      <c r="J1" s="27"/>
      <c r="L1" s="28" t="s">
        <v>101</v>
      </c>
      <c r="M1" s="28"/>
    </row>
    <row r="2" spans="2:15" x14ac:dyDescent="0.25">
      <c r="B2" s="27"/>
      <c r="C2" s="30" t="str">
        <f>'Template (FEP)'!C2</f>
        <v>FEP ID</v>
      </c>
      <c r="D2" s="27"/>
      <c r="E2" s="30" t="str">
        <f>'Template (FEP)'!E2</f>
        <v>FEP Name</v>
      </c>
      <c r="F2" s="27"/>
      <c r="G2" s="30" t="str">
        <f>'Template (FEP)'!G2</f>
        <v>FEP</v>
      </c>
      <c r="H2" s="27"/>
      <c r="I2" s="30" t="str">
        <f>'Template (FEP)'!I2</f>
        <v>Expert(s)</v>
      </c>
      <c r="J2" s="27"/>
    </row>
    <row r="3" spans="2:15" x14ac:dyDescent="0.25">
      <c r="B3" s="27"/>
      <c r="C3" s="31" t="str">
        <f>'PSAR SFK FEP list'!B15</f>
        <v>Ge07</v>
      </c>
      <c r="D3" s="27"/>
      <c r="E3" s="31" t="str">
        <f>'PSAR SFK FEP list'!C15</f>
        <v>Fracturing</v>
      </c>
      <c r="F3" s="27"/>
      <c r="G3" s="32" t="s">
        <v>286</v>
      </c>
      <c r="H3" s="27"/>
      <c r="I3" s="32" t="s">
        <v>268</v>
      </c>
      <c r="J3" s="27"/>
    </row>
    <row r="4" spans="2:15" x14ac:dyDescent="0.25">
      <c r="B4" s="27"/>
      <c r="C4" s="27"/>
      <c r="D4" s="27"/>
      <c r="E4" s="27"/>
      <c r="F4" s="27"/>
      <c r="G4" s="27"/>
      <c r="H4" s="27"/>
      <c r="I4" s="32" t="s">
        <v>284</v>
      </c>
      <c r="J4" s="27"/>
    </row>
    <row r="5" spans="2:15" x14ac:dyDescent="0.25">
      <c r="B5" s="27"/>
      <c r="C5" s="30" t="str">
        <f>'Template (FEP)'!C5</f>
        <v>Main Category</v>
      </c>
      <c r="D5" s="27"/>
      <c r="E5" s="30" t="str">
        <f>'Template (FEP)'!E5</f>
        <v>System Component</v>
      </c>
      <c r="F5" s="27"/>
      <c r="G5" s="27"/>
      <c r="H5" s="27"/>
      <c r="I5" s="32" t="s">
        <v>285</v>
      </c>
      <c r="J5" s="27"/>
    </row>
    <row r="6" spans="2:15" x14ac:dyDescent="0.25">
      <c r="B6" s="27"/>
      <c r="C6" s="33" t="str">
        <f>'PSAR SFK FEP list'!F15</f>
        <v>Internal process</v>
      </c>
      <c r="D6" s="27"/>
      <c r="E6" s="33" t="str">
        <f>'PSAR SFK FEP list'!G15</f>
        <v>Geosphere</v>
      </c>
      <c r="F6" s="27"/>
      <c r="G6" s="27"/>
      <c r="H6" s="27"/>
      <c r="I6" s="27"/>
      <c r="J6" s="27"/>
    </row>
    <row r="7" spans="2:15" x14ac:dyDescent="0.25">
      <c r="B7" s="27"/>
      <c r="C7" s="27"/>
      <c r="D7" s="27"/>
      <c r="E7" s="27"/>
      <c r="F7" s="27"/>
      <c r="G7" s="27"/>
      <c r="H7" s="27"/>
      <c r="I7" s="27"/>
      <c r="J7" s="27"/>
      <c r="L7" s="10" t="s">
        <v>236</v>
      </c>
      <c r="M7" t="s">
        <v>900</v>
      </c>
    </row>
    <row r="8" spans="2:15" x14ac:dyDescent="0.25">
      <c r="B8" s="27"/>
      <c r="C8" s="30" t="str">
        <f>'Template (FEP)'!C8</f>
        <v>Sub Category 1</v>
      </c>
      <c r="D8" s="27"/>
      <c r="E8" s="30" t="str">
        <f>'Template (FEP)'!E8</f>
        <v>Sub Category 2</v>
      </c>
      <c r="F8" s="27"/>
      <c r="G8" s="27"/>
      <c r="H8" s="27"/>
      <c r="I8" s="27"/>
      <c r="J8" s="27"/>
      <c r="O8" s="47"/>
    </row>
    <row r="9" spans="2:15" x14ac:dyDescent="0.25">
      <c r="B9" s="27"/>
      <c r="C9" s="33">
        <f>'PSAR SFK FEP list'!H15</f>
        <v>0</v>
      </c>
      <c r="D9" s="27"/>
      <c r="E9" s="33">
        <f>'PSAR SFK FEP list'!I15</f>
        <v>0</v>
      </c>
      <c r="F9" s="27"/>
      <c r="G9" s="27"/>
      <c r="H9" s="27"/>
      <c r="I9" s="27"/>
      <c r="J9" s="27"/>
      <c r="L9" s="10" t="s">
        <v>237</v>
      </c>
      <c r="M9" t="s">
        <v>907</v>
      </c>
    </row>
    <row r="10" spans="2:15" x14ac:dyDescent="0.25">
      <c r="B10" s="27"/>
      <c r="C10" s="27"/>
      <c r="D10" s="27"/>
      <c r="E10" s="27"/>
      <c r="F10" s="27"/>
      <c r="G10" s="27"/>
      <c r="H10" s="27"/>
      <c r="I10" s="27"/>
      <c r="J10" s="27"/>
      <c r="L10" s="10"/>
      <c r="O10" s="47"/>
    </row>
    <row r="11" spans="2:15" x14ac:dyDescent="0.25">
      <c r="B11" s="34"/>
      <c r="C11" s="35"/>
      <c r="D11" s="34"/>
      <c r="E11" s="34"/>
      <c r="F11" s="34"/>
      <c r="G11" s="34"/>
      <c r="H11" s="34"/>
      <c r="I11" s="34"/>
      <c r="J11" s="34"/>
      <c r="L11" s="10" t="s">
        <v>238</v>
      </c>
      <c r="M11" s="51" t="s">
        <v>260</v>
      </c>
    </row>
    <row r="12" spans="2:15" x14ac:dyDescent="0.25">
      <c r="B12" s="27"/>
      <c r="C12" s="30" t="str">
        <f>'Template (FEP)'!C12</f>
        <v>Description</v>
      </c>
      <c r="D12" s="27"/>
      <c r="E12" s="27"/>
      <c r="F12" s="27"/>
      <c r="G12" s="27"/>
      <c r="H12" s="27"/>
      <c r="I12" s="27"/>
      <c r="J12" s="27"/>
      <c r="O12" s="47"/>
    </row>
    <row r="13" spans="2:15" x14ac:dyDescent="0.25">
      <c r="B13" s="34"/>
      <c r="C13" s="35"/>
      <c r="D13" s="34"/>
      <c r="E13" s="34"/>
      <c r="F13" s="34"/>
      <c r="G13" s="34"/>
      <c r="H13" s="34"/>
      <c r="I13" s="34"/>
      <c r="J13" s="34"/>
    </row>
    <row r="14" spans="2:15" ht="30" customHeight="1" x14ac:dyDescent="0.25">
      <c r="B14" s="34"/>
      <c r="C14" s="90"/>
      <c r="D14" s="91"/>
      <c r="E14" s="91"/>
      <c r="F14" s="91"/>
      <c r="G14" s="91"/>
      <c r="H14" s="91"/>
      <c r="I14" s="92"/>
      <c r="J14" s="34"/>
    </row>
    <row r="15" spans="2:15" x14ac:dyDescent="0.25">
      <c r="B15" s="34"/>
      <c r="C15" s="34"/>
      <c r="D15" s="34"/>
      <c r="E15" s="34"/>
      <c r="F15" s="34"/>
      <c r="G15" s="34"/>
      <c r="H15" s="34"/>
      <c r="I15" s="34"/>
      <c r="J15" s="34"/>
    </row>
    <row r="16" spans="2:15" x14ac:dyDescent="0.25">
      <c r="B16" s="27"/>
      <c r="C16" s="30" t="str">
        <f>'Template (FEP)'!C16</f>
        <v>Handling in the assessment</v>
      </c>
      <c r="D16" s="27"/>
      <c r="E16" s="27"/>
      <c r="F16" s="27"/>
      <c r="G16" s="27"/>
      <c r="H16" s="27"/>
      <c r="I16" s="27"/>
      <c r="J16" s="27"/>
      <c r="L16" s="10" t="s">
        <v>239</v>
      </c>
      <c r="M16" t="s">
        <v>901</v>
      </c>
    </row>
    <row r="17" spans="2:15" x14ac:dyDescent="0.25">
      <c r="B17" s="34"/>
      <c r="C17" s="35"/>
      <c r="D17" s="34"/>
      <c r="E17" s="34"/>
      <c r="F17" s="34"/>
      <c r="G17" s="34"/>
      <c r="H17" s="34"/>
      <c r="I17" s="34"/>
      <c r="J17" s="34"/>
      <c r="M17" t="s">
        <v>903</v>
      </c>
    </row>
    <row r="18" spans="2:15" x14ac:dyDescent="0.25">
      <c r="B18" s="34"/>
      <c r="C18" s="35" t="str">
        <f>'Template (FEP)'!C18</f>
        <v>General (if same for before/after saturation and failed canister)</v>
      </c>
      <c r="D18" s="34"/>
      <c r="E18" s="34"/>
      <c r="F18" s="34"/>
      <c r="G18" s="34"/>
      <c r="H18" s="34"/>
      <c r="I18" s="34"/>
      <c r="J18" s="34"/>
      <c r="M18" t="s">
        <v>904</v>
      </c>
      <c r="O18" s="47"/>
    </row>
    <row r="19" spans="2:15" x14ac:dyDescent="0.25">
      <c r="B19" s="34"/>
      <c r="C19" s="34" t="str">
        <f>'Template (FEP)'!C19</f>
        <v>Considered</v>
      </c>
      <c r="D19" s="34" t="str">
        <f>'Template (FEP)'!D19</f>
        <v>Neglected</v>
      </c>
      <c r="E19" s="34"/>
      <c r="F19" s="34"/>
      <c r="G19" s="34"/>
      <c r="H19" s="34"/>
      <c r="I19" s="34"/>
      <c r="J19" s="34"/>
      <c r="M19" t="s">
        <v>902</v>
      </c>
    </row>
    <row r="20" spans="2:15" x14ac:dyDescent="0.25">
      <c r="B20" s="34"/>
      <c r="C20" s="81"/>
      <c r="D20" s="81"/>
      <c r="E20" s="34"/>
      <c r="F20" s="34"/>
      <c r="G20" s="50" t="b">
        <v>0</v>
      </c>
      <c r="H20" s="50" t="b">
        <v>0</v>
      </c>
      <c r="I20" s="34"/>
      <c r="J20" s="34"/>
      <c r="M20" t="s">
        <v>905</v>
      </c>
      <c r="O20" s="47"/>
    </row>
    <row r="21" spans="2:15" x14ac:dyDescent="0.25">
      <c r="B21" s="34"/>
      <c r="C21" s="34" t="str">
        <f>'Template (FEP)'!C21</f>
        <v>Handling</v>
      </c>
      <c r="D21" s="34"/>
      <c r="E21" s="34"/>
      <c r="F21" s="34"/>
      <c r="G21" s="34"/>
      <c r="H21" s="34"/>
      <c r="I21" s="34"/>
      <c r="J21" s="34"/>
    </row>
    <row r="22" spans="2:15" ht="30" customHeight="1" x14ac:dyDescent="0.25">
      <c r="B22" s="34"/>
      <c r="C22" s="90"/>
      <c r="D22" s="91"/>
      <c r="E22" s="91"/>
      <c r="F22" s="91"/>
      <c r="G22" s="91"/>
      <c r="H22" s="91"/>
      <c r="I22" s="92"/>
      <c r="J22" s="34"/>
      <c r="O22" s="47"/>
    </row>
    <row r="23" spans="2:15" x14ac:dyDescent="0.25">
      <c r="B23" s="34"/>
      <c r="C23" s="34" t="str">
        <f>'Template (FEP)'!C23</f>
        <v>Reasoning - if neglected</v>
      </c>
      <c r="D23" s="34"/>
      <c r="E23" s="34"/>
      <c r="F23" s="34"/>
      <c r="G23" s="34"/>
      <c r="H23" s="34"/>
      <c r="I23" s="34"/>
      <c r="J23" s="34"/>
      <c r="L23" s="10" t="s">
        <v>240</v>
      </c>
      <c r="M23" t="s">
        <v>906</v>
      </c>
    </row>
    <row r="24" spans="2:15" ht="30" customHeight="1" x14ac:dyDescent="0.25">
      <c r="B24" s="34"/>
      <c r="C24" s="90"/>
      <c r="D24" s="91"/>
      <c r="E24" s="91"/>
      <c r="F24" s="91"/>
      <c r="G24" s="91"/>
      <c r="H24" s="91"/>
      <c r="I24" s="92"/>
      <c r="J24" s="34"/>
      <c r="O24" s="47"/>
    </row>
    <row r="25" spans="2:15" x14ac:dyDescent="0.25">
      <c r="B25" s="34"/>
      <c r="C25" s="34"/>
      <c r="D25" s="34"/>
      <c r="E25" s="34"/>
      <c r="F25" s="34"/>
      <c r="G25" s="34"/>
      <c r="H25" s="34"/>
      <c r="I25" s="34"/>
      <c r="J25" s="34"/>
      <c r="L25" s="10" t="s">
        <v>241</v>
      </c>
      <c r="M25" s="51" t="s">
        <v>260</v>
      </c>
    </row>
    <row r="26" spans="2:15" x14ac:dyDescent="0.25">
      <c r="B26" s="34"/>
      <c r="C26" s="35" t="str">
        <f>'Template (FEP)'!C26</f>
        <v>Excavation/operation period</v>
      </c>
      <c r="D26" s="34"/>
      <c r="E26" s="34"/>
      <c r="F26" s="34"/>
      <c r="G26" s="34"/>
      <c r="H26" s="34"/>
      <c r="I26" s="34"/>
      <c r="J26" s="34"/>
      <c r="O26" s="47"/>
    </row>
    <row r="27" spans="2:15" x14ac:dyDescent="0.25">
      <c r="B27" s="34"/>
      <c r="C27" s="34" t="str">
        <f>'Template (FEP)'!C27</f>
        <v>Considered</v>
      </c>
      <c r="D27" s="34" t="str">
        <f>'Template (FEP)'!D27</f>
        <v>Neglected</v>
      </c>
      <c r="E27" s="34"/>
      <c r="F27" s="34"/>
      <c r="G27" s="34"/>
      <c r="H27" s="34"/>
      <c r="I27" s="34"/>
      <c r="J27" s="34"/>
    </row>
    <row r="28" spans="2:15" x14ac:dyDescent="0.25">
      <c r="B28" s="34"/>
      <c r="C28" s="81"/>
      <c r="D28" s="81"/>
      <c r="E28" s="34"/>
      <c r="F28" s="34"/>
      <c r="G28" s="50" t="b">
        <v>0</v>
      </c>
      <c r="H28" s="50" t="b">
        <v>0</v>
      </c>
      <c r="I28" s="34"/>
      <c r="J28" s="34"/>
      <c r="O28" s="47"/>
    </row>
    <row r="29" spans="2:15" x14ac:dyDescent="0.25">
      <c r="B29" s="34"/>
      <c r="C29" s="34" t="str">
        <f>'Template (FEP)'!C29</f>
        <v>Handling</v>
      </c>
      <c r="D29" s="34"/>
      <c r="E29" s="34"/>
      <c r="F29" s="34"/>
      <c r="G29" s="34"/>
      <c r="H29" s="34"/>
      <c r="I29" s="34"/>
      <c r="J29" s="34"/>
    </row>
    <row r="30" spans="2:15" ht="30" customHeight="1" x14ac:dyDescent="0.25">
      <c r="B30" s="34"/>
      <c r="C30" s="90"/>
      <c r="D30" s="91"/>
      <c r="E30" s="91"/>
      <c r="F30" s="91"/>
      <c r="G30" s="91"/>
      <c r="H30" s="91"/>
      <c r="I30" s="92"/>
      <c r="J30" s="34"/>
      <c r="O30" s="47"/>
    </row>
    <row r="31" spans="2:15" x14ac:dyDescent="0.25">
      <c r="B31" s="34"/>
      <c r="C31" s="34" t="str">
        <f>'Template (FEP)'!C31</f>
        <v>Reasoning - if neglected</v>
      </c>
      <c r="D31" s="34"/>
      <c r="E31" s="34"/>
      <c r="F31" s="34"/>
      <c r="G31" s="34"/>
      <c r="H31" s="34"/>
      <c r="I31" s="34"/>
      <c r="J31" s="34"/>
    </row>
    <row r="32" spans="2:15"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887</v>
      </c>
      <c r="D77" s="39"/>
      <c r="E77" s="39" t="s">
        <v>888</v>
      </c>
      <c r="F77" s="39"/>
      <c r="G77" s="39"/>
      <c r="H77" s="39"/>
      <c r="I77" s="40"/>
      <c r="J77" s="36"/>
    </row>
    <row r="78" spans="2:10" x14ac:dyDescent="0.25">
      <c r="B78" s="36"/>
      <c r="C78" s="41" t="s">
        <v>444</v>
      </c>
      <c r="D78" s="42"/>
      <c r="E78" s="42" t="s">
        <v>445</v>
      </c>
      <c r="F78" s="42"/>
      <c r="G78" s="42"/>
      <c r="H78" s="42"/>
      <c r="I78" s="43"/>
      <c r="J78" s="36"/>
    </row>
    <row r="79" spans="2:10" x14ac:dyDescent="0.25">
      <c r="B79" s="36"/>
      <c r="C79" s="41" t="s">
        <v>446</v>
      </c>
      <c r="D79" s="42"/>
      <c r="E79" s="42" t="s">
        <v>447</v>
      </c>
      <c r="F79" s="42"/>
      <c r="G79" s="42"/>
      <c r="H79" s="42"/>
      <c r="I79" s="43"/>
      <c r="J79" s="36"/>
    </row>
    <row r="80" spans="2:10" x14ac:dyDescent="0.25">
      <c r="B80" s="36"/>
      <c r="C80" s="41" t="s">
        <v>862</v>
      </c>
      <c r="D80" s="42"/>
      <c r="E80" s="42" t="s">
        <v>811</v>
      </c>
      <c r="F80" s="42"/>
      <c r="G80" s="42"/>
      <c r="H80" s="42"/>
      <c r="I80" s="43"/>
      <c r="J80" s="36"/>
    </row>
    <row r="81" spans="2:10" x14ac:dyDescent="0.25">
      <c r="B81" s="36"/>
      <c r="C81" s="41" t="s">
        <v>660</v>
      </c>
      <c r="D81" s="42"/>
      <c r="E81" s="42" t="s">
        <v>514</v>
      </c>
      <c r="F81" s="42"/>
      <c r="G81" s="42"/>
      <c r="H81" s="42"/>
      <c r="I81" s="43"/>
      <c r="J81" s="36"/>
    </row>
    <row r="82" spans="2:10" x14ac:dyDescent="0.25">
      <c r="B82" s="36"/>
      <c r="C82" s="41" t="s">
        <v>671</v>
      </c>
      <c r="D82" s="42"/>
      <c r="E82" s="42" t="s">
        <v>672</v>
      </c>
      <c r="F82" s="42"/>
      <c r="G82" s="42"/>
      <c r="H82" s="42"/>
      <c r="I82" s="43"/>
      <c r="J82" s="36"/>
    </row>
    <row r="83" spans="2:10" x14ac:dyDescent="0.25">
      <c r="B83" s="36"/>
      <c r="C83" s="41" t="s">
        <v>889</v>
      </c>
      <c r="D83" s="42"/>
      <c r="E83" s="42" t="s">
        <v>890</v>
      </c>
      <c r="F83" s="42"/>
      <c r="G83" s="42"/>
      <c r="H83" s="42"/>
      <c r="I83" s="43"/>
      <c r="J83" s="36"/>
    </row>
    <row r="84" spans="2:10" x14ac:dyDescent="0.25">
      <c r="B84" s="36"/>
      <c r="C84" s="41" t="s">
        <v>454</v>
      </c>
      <c r="D84" s="42"/>
      <c r="E84" s="42" t="s">
        <v>455</v>
      </c>
      <c r="F84" s="42"/>
      <c r="G84" s="42"/>
      <c r="H84" s="42"/>
      <c r="I84" s="43"/>
      <c r="J84" s="36"/>
    </row>
    <row r="85" spans="2:10" x14ac:dyDescent="0.25">
      <c r="B85" s="36"/>
      <c r="C85" s="41" t="s">
        <v>891</v>
      </c>
      <c r="D85" s="42"/>
      <c r="E85" s="42" t="s">
        <v>892</v>
      </c>
      <c r="F85" s="42"/>
      <c r="G85" s="42"/>
      <c r="H85" s="42"/>
      <c r="I85" s="43"/>
      <c r="J85" s="36"/>
    </row>
    <row r="86" spans="2:10" x14ac:dyDescent="0.25">
      <c r="B86" s="36"/>
      <c r="C86" s="41" t="s">
        <v>458</v>
      </c>
      <c r="D86" s="42"/>
      <c r="E86" s="42" t="s">
        <v>459</v>
      </c>
      <c r="F86" s="42"/>
      <c r="G86" s="42"/>
      <c r="H86" s="42"/>
      <c r="I86" s="43"/>
      <c r="J86" s="36"/>
    </row>
    <row r="87" spans="2:10" x14ac:dyDescent="0.25">
      <c r="B87" s="36"/>
      <c r="C87" s="41" t="s">
        <v>866</v>
      </c>
      <c r="D87" s="42"/>
      <c r="E87" s="42" t="s">
        <v>867</v>
      </c>
      <c r="F87" s="42"/>
      <c r="G87" s="42"/>
      <c r="H87" s="42"/>
      <c r="I87" s="43"/>
      <c r="J87" s="36"/>
    </row>
    <row r="88" spans="2:10" x14ac:dyDescent="0.25">
      <c r="B88" s="36"/>
      <c r="C88" s="41" t="s">
        <v>710</v>
      </c>
      <c r="D88" s="42"/>
      <c r="E88" s="42" t="s">
        <v>711</v>
      </c>
      <c r="F88" s="42"/>
      <c r="G88" s="42"/>
      <c r="H88" s="42"/>
      <c r="I88" s="43"/>
      <c r="J88" s="36"/>
    </row>
    <row r="89" spans="2:10" x14ac:dyDescent="0.25">
      <c r="B89" s="36"/>
      <c r="C89" s="41" t="s">
        <v>468</v>
      </c>
      <c r="D89" s="42"/>
      <c r="E89" s="42" t="s">
        <v>469</v>
      </c>
      <c r="F89" s="42"/>
      <c r="G89" s="42"/>
      <c r="H89" s="42"/>
      <c r="I89" s="43"/>
      <c r="J89" s="36"/>
    </row>
    <row r="90" spans="2:10" x14ac:dyDescent="0.25">
      <c r="B90" s="36"/>
      <c r="C90" s="41" t="s">
        <v>470</v>
      </c>
      <c r="D90" s="42"/>
      <c r="E90" s="42" t="s">
        <v>471</v>
      </c>
      <c r="F90" s="42"/>
      <c r="G90" s="42"/>
      <c r="H90" s="42"/>
      <c r="I90" s="43"/>
      <c r="J90" s="36"/>
    </row>
    <row r="91" spans="2:10" x14ac:dyDescent="0.25">
      <c r="B91" s="36"/>
      <c r="C91" s="41" t="s">
        <v>893</v>
      </c>
      <c r="D91" s="42"/>
      <c r="E91" s="42" t="s">
        <v>455</v>
      </c>
      <c r="F91" s="42"/>
      <c r="G91" s="42"/>
      <c r="H91" s="42"/>
      <c r="I91" s="43"/>
      <c r="J91" s="36"/>
    </row>
    <row r="92" spans="2:10" x14ac:dyDescent="0.25">
      <c r="B92" s="36"/>
      <c r="C92" s="41" t="s">
        <v>733</v>
      </c>
      <c r="D92" s="42"/>
      <c r="E92" s="42" t="s">
        <v>514</v>
      </c>
      <c r="F92" s="42"/>
      <c r="G92" s="42"/>
      <c r="H92" s="42"/>
      <c r="I92" s="43"/>
      <c r="J92" s="36"/>
    </row>
    <row r="93" spans="2:10" x14ac:dyDescent="0.25">
      <c r="B93" s="36"/>
      <c r="C93" s="41" t="s">
        <v>474</v>
      </c>
      <c r="D93" s="42"/>
      <c r="E93" s="42" t="s">
        <v>475</v>
      </c>
      <c r="F93" s="42"/>
      <c r="G93" s="42"/>
      <c r="H93" s="42"/>
      <c r="I93" s="43"/>
      <c r="J93" s="36"/>
    </row>
    <row r="94" spans="2:10" x14ac:dyDescent="0.25">
      <c r="B94" s="36"/>
      <c r="C94" s="41" t="s">
        <v>482</v>
      </c>
      <c r="D94" s="42"/>
      <c r="E94" s="42" t="s">
        <v>483</v>
      </c>
      <c r="F94" s="42"/>
      <c r="G94" s="42"/>
      <c r="H94" s="42"/>
      <c r="I94" s="43"/>
      <c r="J94" s="36"/>
    </row>
    <row r="95" spans="2:10" x14ac:dyDescent="0.25">
      <c r="B95" s="36"/>
      <c r="C95" s="41" t="s">
        <v>894</v>
      </c>
      <c r="D95" s="42"/>
      <c r="E95" s="42" t="s">
        <v>895</v>
      </c>
      <c r="F95" s="42"/>
      <c r="G95" s="42"/>
      <c r="H95" s="42"/>
      <c r="I95" s="43"/>
      <c r="J95" s="36"/>
    </row>
    <row r="96" spans="2:10" x14ac:dyDescent="0.25">
      <c r="B96" s="36"/>
      <c r="C96" s="41" t="s">
        <v>484</v>
      </c>
      <c r="D96" s="42"/>
      <c r="E96" s="42" t="s">
        <v>485</v>
      </c>
      <c r="F96" s="42"/>
      <c r="G96" s="42"/>
      <c r="H96" s="42"/>
      <c r="I96" s="43"/>
      <c r="J96" s="36"/>
    </row>
    <row r="97" spans="2:10" x14ac:dyDescent="0.25">
      <c r="B97" s="36"/>
      <c r="C97" s="41" t="s">
        <v>487</v>
      </c>
      <c r="D97" s="42"/>
      <c r="E97" s="42" t="s">
        <v>455</v>
      </c>
      <c r="F97" s="42"/>
      <c r="G97" s="42"/>
      <c r="H97" s="42"/>
      <c r="I97" s="43"/>
      <c r="J97" s="36"/>
    </row>
    <row r="98" spans="2:10" x14ac:dyDescent="0.25">
      <c r="B98" s="36"/>
      <c r="C98" s="41" t="s">
        <v>488</v>
      </c>
      <c r="D98" s="42"/>
      <c r="E98" s="42" t="s">
        <v>489</v>
      </c>
      <c r="F98" s="42"/>
      <c r="G98" s="42"/>
      <c r="H98" s="42"/>
      <c r="I98" s="43"/>
      <c r="J98" s="36"/>
    </row>
    <row r="99" spans="2:10" x14ac:dyDescent="0.25">
      <c r="B99" s="36"/>
      <c r="C99" s="41" t="s">
        <v>777</v>
      </c>
      <c r="D99" s="42"/>
      <c r="E99" s="42" t="s">
        <v>722</v>
      </c>
      <c r="F99" s="42"/>
      <c r="G99" s="42"/>
      <c r="H99" s="42"/>
      <c r="I99" s="43"/>
      <c r="J99" s="36"/>
    </row>
    <row r="100" spans="2:10" x14ac:dyDescent="0.25">
      <c r="B100" s="36"/>
      <c r="C100" s="41" t="s">
        <v>778</v>
      </c>
      <c r="D100" s="42"/>
      <c r="E100" s="42" t="s">
        <v>514</v>
      </c>
      <c r="F100" s="42"/>
      <c r="G100" s="42"/>
      <c r="H100" s="42"/>
      <c r="I100" s="43"/>
      <c r="J100" s="36"/>
    </row>
    <row r="101" spans="2:10" x14ac:dyDescent="0.25">
      <c r="B101" s="36"/>
      <c r="C101" s="41" t="s">
        <v>493</v>
      </c>
      <c r="D101" s="42"/>
      <c r="E101" s="42" t="s">
        <v>494</v>
      </c>
      <c r="F101" s="42"/>
      <c r="G101" s="42"/>
      <c r="H101" s="42"/>
      <c r="I101" s="43"/>
      <c r="J101" s="36"/>
    </row>
    <row r="102" spans="2:10" x14ac:dyDescent="0.25">
      <c r="B102" s="36"/>
      <c r="C102" s="41" t="s">
        <v>495</v>
      </c>
      <c r="D102" s="42"/>
      <c r="E102" s="42" t="s">
        <v>405</v>
      </c>
      <c r="F102" s="42"/>
      <c r="G102" s="42"/>
      <c r="H102" s="42"/>
      <c r="I102" s="43"/>
      <c r="J102" s="36"/>
    </row>
    <row r="103" spans="2:10" x14ac:dyDescent="0.25">
      <c r="B103" s="36"/>
      <c r="C103" s="41" t="s">
        <v>896</v>
      </c>
      <c r="D103" s="42"/>
      <c r="E103" s="42" t="s">
        <v>897</v>
      </c>
      <c r="F103" s="42"/>
      <c r="G103" s="42"/>
      <c r="H103" s="42"/>
      <c r="I103" s="43"/>
      <c r="J103" s="36"/>
    </row>
    <row r="104" spans="2:10" x14ac:dyDescent="0.25">
      <c r="B104" s="36"/>
      <c r="C104" s="41" t="s">
        <v>500</v>
      </c>
      <c r="D104" s="42"/>
      <c r="E104" s="42" t="s">
        <v>501</v>
      </c>
      <c r="F104" s="42"/>
      <c r="G104" s="42"/>
      <c r="H104" s="42"/>
      <c r="I104" s="43"/>
      <c r="J104" s="36"/>
    </row>
    <row r="105" spans="2:10" x14ac:dyDescent="0.25">
      <c r="B105" s="36"/>
      <c r="C105" s="41" t="s">
        <v>502</v>
      </c>
      <c r="D105" s="42"/>
      <c r="E105" s="42" t="s">
        <v>503</v>
      </c>
      <c r="F105" s="42"/>
      <c r="G105" s="42"/>
      <c r="H105" s="42"/>
      <c r="I105" s="43"/>
      <c r="J105" s="36"/>
    </row>
    <row r="106" spans="2:10" x14ac:dyDescent="0.25">
      <c r="B106" s="36"/>
      <c r="C106" s="41" t="s">
        <v>898</v>
      </c>
      <c r="D106" s="42"/>
      <c r="E106" s="42" t="s">
        <v>899</v>
      </c>
      <c r="F106" s="42"/>
      <c r="G106" s="42"/>
      <c r="H106" s="42"/>
      <c r="I106" s="43"/>
      <c r="J106" s="36"/>
    </row>
    <row r="107" spans="2:10" x14ac:dyDescent="0.25">
      <c r="B107" s="36"/>
      <c r="C107" s="44" t="s">
        <v>857</v>
      </c>
      <c r="D107" s="45"/>
      <c r="E107" s="45" t="s">
        <v>858</v>
      </c>
      <c r="F107" s="45"/>
      <c r="G107" s="45"/>
      <c r="H107" s="45"/>
      <c r="I107" s="46"/>
      <c r="J107" s="36"/>
    </row>
    <row r="108" spans="2:10" x14ac:dyDescent="0.25">
      <c r="B108" s="36"/>
      <c r="C108" s="36"/>
      <c r="D108" s="36"/>
      <c r="E108" s="36"/>
      <c r="F108" s="36"/>
      <c r="G108" s="36"/>
      <c r="H108" s="36"/>
      <c r="I108" s="36"/>
      <c r="J108" s="36"/>
    </row>
  </sheetData>
  <mergeCells count="19">
    <mergeCell ref="C38:I38"/>
    <mergeCell ref="C14:I14"/>
    <mergeCell ref="C22:I22"/>
    <mergeCell ref="C24:I24"/>
    <mergeCell ref="C30:I30"/>
    <mergeCell ref="C32:I32"/>
    <mergeCell ref="C72:F72"/>
    <mergeCell ref="H72:I72"/>
    <mergeCell ref="C40:I40"/>
    <mergeCell ref="C46:I46"/>
    <mergeCell ref="C48:I48"/>
    <mergeCell ref="C54:I54"/>
    <mergeCell ref="C56:I56"/>
    <mergeCell ref="C62:I62"/>
    <mergeCell ref="C64:I64"/>
    <mergeCell ref="C68:F68"/>
    <mergeCell ref="H68:I68"/>
    <mergeCell ref="C70:F70"/>
    <mergeCell ref="H70:I70"/>
  </mergeCells>
  <dataValidations disablePrompts="1" count="6">
    <dataValidation allowBlank="1" showInputMessage="1" showErrorMessage="1" promptTitle="Handling in SE-SFL" sqref="L25" xr:uid="{CFEBC080-B5A0-44A3-8D1B-62C59F1A940E}"/>
    <dataValidation allowBlank="1" showInputMessage="1" showErrorMessage="1" promptTitle="Handling in SR-PSU" sqref="L23" xr:uid="{B9B20039-255C-49BF-959D-80DF0E2200B6}"/>
    <dataValidation allowBlank="1" showInputMessage="1" showErrorMessage="1" promptTitle="Description in SR-Site" sqref="L7" xr:uid="{16064D8D-3A7B-46B7-B3DA-B4B416CF8A06}"/>
    <dataValidation allowBlank="1" showInputMessage="1" showErrorMessage="1" promptTitle="Handling in SR-Site" sqref="L16" xr:uid="{5D378D89-4569-4FFB-A871-3972AB6F5505}"/>
    <dataValidation allowBlank="1" showInputMessage="1" showErrorMessage="1" promptTitle="Description in SE-SFL" sqref="L11" xr:uid="{16EA7DBA-6E7D-4D04-A46D-8A927E633308}"/>
    <dataValidation allowBlank="1" showInputMessage="1" showErrorMessage="1" promptTitle="Description in SR-PSU" sqref="L9" xr:uid="{F867BFDF-FD2B-49D7-83EB-10A5478D575E}"/>
  </dataValidations>
  <pageMargins left="0.7" right="0.7" top="0.75" bottom="0.75" header="0.3" footer="0.3"/>
  <drawing r:id="rId1"/>
  <legacyDrawing r:id="rId2"/>
  <mc:AlternateContent>
    <mc:Choice Requires="x14">
      <controls>
        <mc:AlternateContent>
          <mc:Choice Requires="x14">
            <control shapeId="233473"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233474"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233475"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233476"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233477"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233478"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233479"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233480"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233481"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233482"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233483"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233484"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8143D-DEE0-4DCA-AEFF-8DAE796DA4C2}">
  <dimension ref="B1:M85"/>
  <sheetViews>
    <sheetView zoomScale="80" zoomScaleNormal="80" workbookViewId="0">
      <selection activeCell="L13" sqref="L13"/>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8" customWidth="true" width="6.140625"/>
    <col min="9" max="9" customWidth="true" width="17.28515625"/>
    <col min="10" max="10" customWidth="true" width="3.28515625"/>
    <col min="12" max="12" customWidth="true" width="20.42578125"/>
  </cols>
  <sheetData>
    <row r="1" spans="2:13" x14ac:dyDescent="0.25">
      <c r="B1" s="27"/>
      <c r="C1" s="27"/>
      <c r="D1" s="27"/>
      <c r="E1" s="27"/>
      <c r="F1" s="27"/>
      <c r="G1" s="27"/>
      <c r="H1" s="27"/>
      <c r="I1" s="27"/>
      <c r="J1" s="27"/>
      <c r="L1" s="28" t="s">
        <v>101</v>
      </c>
      <c r="M1" s="28"/>
    </row>
    <row r="2" spans="2:13" x14ac:dyDescent="0.25">
      <c r="B2" s="27"/>
      <c r="C2" s="30" t="str">
        <f>'Template (FEP)'!C2</f>
        <v>FEP ID</v>
      </c>
      <c r="D2" s="27"/>
      <c r="E2" s="30" t="str">
        <f>'Template (FEP)'!E2</f>
        <v>FEP Name</v>
      </c>
      <c r="F2" s="27"/>
      <c r="G2" s="30" t="str">
        <f>'Template (FEP)'!G2</f>
        <v>FEP</v>
      </c>
      <c r="H2" s="27"/>
      <c r="I2" s="30" t="str">
        <f>'Template (FEP)'!I2</f>
        <v>Expert(s)</v>
      </c>
      <c r="J2" s="27"/>
    </row>
    <row r="3" spans="2:13" x14ac:dyDescent="0.25">
      <c r="B3" s="27"/>
      <c r="C3" s="31" t="str">
        <f>'PSAR SFK FEP list'!B16</f>
        <v>Ge08</v>
      </c>
      <c r="D3" s="27"/>
      <c r="E3" s="31" t="str">
        <f>'PSAR SFK FEP list'!C16</f>
        <v>Creep</v>
      </c>
      <c r="F3" s="27"/>
      <c r="G3" s="32" t="s">
        <v>286</v>
      </c>
      <c r="H3" s="27"/>
      <c r="I3" s="32" t="s">
        <v>268</v>
      </c>
      <c r="J3" s="27"/>
    </row>
    <row r="4" spans="2:13" x14ac:dyDescent="0.25">
      <c r="B4" s="27"/>
      <c r="C4" s="27"/>
      <c r="D4" s="27"/>
      <c r="E4" s="27"/>
      <c r="F4" s="27"/>
      <c r="G4" s="27"/>
      <c r="H4" s="27"/>
      <c r="I4" s="32" t="s">
        <v>284</v>
      </c>
      <c r="J4" s="27"/>
    </row>
    <row r="5" spans="2:13" x14ac:dyDescent="0.25">
      <c r="B5" s="27"/>
      <c r="C5" s="30" t="str">
        <f>'Template (FEP)'!C5</f>
        <v>Main Category</v>
      </c>
      <c r="D5" s="27"/>
      <c r="E5" s="30" t="str">
        <f>'Template (FEP)'!E5</f>
        <v>System Component</v>
      </c>
      <c r="F5" s="27"/>
      <c r="G5" s="27"/>
      <c r="H5" s="27"/>
      <c r="I5" s="32" t="s">
        <v>285</v>
      </c>
      <c r="J5" s="27"/>
    </row>
    <row r="6" spans="2:13" x14ac:dyDescent="0.25">
      <c r="B6" s="27"/>
      <c r="C6" s="33" t="str">
        <f>'PSAR SFK FEP list'!F16</f>
        <v>Internal process</v>
      </c>
      <c r="D6" s="27"/>
      <c r="E6" s="33" t="str">
        <f>'PSAR SFK FEP list'!G16</f>
        <v>Geosphere</v>
      </c>
      <c r="F6" s="27"/>
      <c r="G6" s="27"/>
      <c r="H6" s="27"/>
      <c r="I6" s="27"/>
      <c r="J6" s="27"/>
    </row>
    <row r="7" spans="2:13" x14ac:dyDescent="0.25">
      <c r="B7" s="27"/>
      <c r="C7" s="27"/>
      <c r="D7" s="27"/>
      <c r="E7" s="27"/>
      <c r="F7" s="27"/>
      <c r="G7" s="27"/>
      <c r="H7" s="27"/>
      <c r="I7" s="27"/>
      <c r="J7" s="27"/>
      <c r="L7" s="10" t="s">
        <v>236</v>
      </c>
      <c r="M7" t="s">
        <v>908</v>
      </c>
    </row>
    <row r="8" spans="2:13" x14ac:dyDescent="0.25">
      <c r="B8" s="27"/>
      <c r="C8" s="30" t="str">
        <f>'Template (FEP)'!C8</f>
        <v>Sub Category 1</v>
      </c>
      <c r="D8" s="27"/>
      <c r="E8" s="30" t="str">
        <f>'Template (FEP)'!E8</f>
        <v>Sub Category 2</v>
      </c>
      <c r="F8" s="27"/>
      <c r="G8" s="27"/>
      <c r="H8" s="27"/>
      <c r="I8" s="27"/>
      <c r="J8" s="27"/>
    </row>
    <row r="9" spans="2:13" x14ac:dyDescent="0.25">
      <c r="B9" s="27"/>
      <c r="C9" s="33">
        <f>'PSAR SFK FEP list'!H16</f>
        <v>0</v>
      </c>
      <c r="D9" s="27"/>
      <c r="E9" s="33">
        <f>'PSAR SFK FEP list'!I16</f>
        <v>0</v>
      </c>
      <c r="F9" s="27"/>
      <c r="G9" s="27"/>
      <c r="H9" s="27"/>
      <c r="I9" s="27"/>
      <c r="J9" s="27"/>
      <c r="L9" s="10" t="s">
        <v>237</v>
      </c>
      <c r="M9" s="51" t="s">
        <v>265</v>
      </c>
    </row>
    <row r="10" spans="2:13" x14ac:dyDescent="0.25">
      <c r="B10" s="27"/>
      <c r="C10" s="27"/>
      <c r="D10" s="27"/>
      <c r="E10" s="27"/>
      <c r="F10" s="27"/>
      <c r="G10" s="27"/>
      <c r="H10" s="27"/>
      <c r="I10" s="27"/>
      <c r="J10" s="27"/>
      <c r="L10" s="10"/>
    </row>
    <row r="11" spans="2:13" x14ac:dyDescent="0.25">
      <c r="B11" s="34"/>
      <c r="C11" s="35"/>
      <c r="D11" s="34"/>
      <c r="E11" s="34"/>
      <c r="F11" s="34"/>
      <c r="G11" s="34"/>
      <c r="H11" s="34"/>
      <c r="I11" s="34"/>
      <c r="J11" s="34"/>
      <c r="L11" s="10" t="s">
        <v>238</v>
      </c>
      <c r="M11" s="51" t="s">
        <v>265</v>
      </c>
    </row>
    <row r="12" spans="2:13" x14ac:dyDescent="0.25">
      <c r="B12" s="27"/>
      <c r="C12" s="30" t="str">
        <f>'Template (FEP)'!C12</f>
        <v>Description</v>
      </c>
      <c r="D12" s="27"/>
      <c r="E12" s="27"/>
      <c r="F12" s="27"/>
      <c r="G12" s="27"/>
      <c r="H12" s="27"/>
      <c r="I12" s="27"/>
      <c r="J12" s="27"/>
    </row>
    <row r="13" spans="2:13" x14ac:dyDescent="0.25">
      <c r="B13" s="34"/>
      <c r="C13" s="35"/>
      <c r="D13" s="34"/>
      <c r="E13" s="34"/>
      <c r="F13" s="34"/>
      <c r="G13" s="34"/>
      <c r="H13" s="34"/>
      <c r="I13" s="34"/>
      <c r="J13" s="34"/>
    </row>
    <row r="14" spans="2:13" ht="30" customHeight="1" x14ac:dyDescent="0.25">
      <c r="B14" s="34"/>
      <c r="C14" s="90"/>
      <c r="D14" s="91"/>
      <c r="E14" s="91"/>
      <c r="F14" s="91"/>
      <c r="G14" s="91"/>
      <c r="H14" s="91"/>
      <c r="I14" s="92"/>
      <c r="J14" s="34"/>
    </row>
    <row r="15" spans="2:13" x14ac:dyDescent="0.25">
      <c r="B15" s="34"/>
      <c r="C15" s="34"/>
      <c r="D15" s="34"/>
      <c r="E15" s="34"/>
      <c r="F15" s="34"/>
      <c r="G15" s="34"/>
      <c r="H15" s="34"/>
      <c r="I15" s="34"/>
      <c r="J15" s="34"/>
    </row>
    <row r="16" spans="2:13" x14ac:dyDescent="0.25">
      <c r="B16" s="27"/>
      <c r="C16" s="30" t="str">
        <f>'Template (FEP)'!C16</f>
        <v>Handling in the assessment</v>
      </c>
      <c r="D16" s="27"/>
      <c r="E16" s="27"/>
      <c r="F16" s="27"/>
      <c r="G16" s="27"/>
      <c r="H16" s="27"/>
      <c r="I16" s="27"/>
      <c r="J16" s="27"/>
      <c r="L16" s="10" t="s">
        <v>239</v>
      </c>
      <c r="M16" t="s">
        <v>913</v>
      </c>
    </row>
    <row r="17" spans="2:13" x14ac:dyDescent="0.25">
      <c r="B17" s="34"/>
      <c r="C17" s="35"/>
      <c r="D17" s="34"/>
      <c r="E17" s="34"/>
      <c r="F17" s="34"/>
      <c r="G17" s="34"/>
      <c r="H17" s="34"/>
      <c r="I17" s="34"/>
      <c r="J17" s="34"/>
      <c r="M17" t="s">
        <v>912</v>
      </c>
    </row>
    <row r="18" spans="2:13" x14ac:dyDescent="0.25">
      <c r="B18" s="34"/>
      <c r="C18" s="35" t="str">
        <f>'Template (FEP)'!C18</f>
        <v>General (if same for before/after saturation and failed canister)</v>
      </c>
      <c r="D18" s="34"/>
      <c r="E18" s="34"/>
      <c r="F18" s="34"/>
      <c r="G18" s="34"/>
      <c r="H18" s="34"/>
      <c r="I18" s="34"/>
      <c r="J18" s="34"/>
      <c r="M18" t="s">
        <v>911</v>
      </c>
    </row>
    <row r="19" spans="2:13" x14ac:dyDescent="0.25">
      <c r="B19" s="34"/>
      <c r="C19" s="34" t="str">
        <f>'Template (FEP)'!C19</f>
        <v>Considered</v>
      </c>
      <c r="D19" s="34" t="str">
        <f>'Template (FEP)'!D19</f>
        <v>Neglected</v>
      </c>
      <c r="E19" s="34"/>
      <c r="F19" s="34"/>
      <c r="G19" s="34"/>
      <c r="H19" s="34"/>
      <c r="I19" s="34"/>
      <c r="J19" s="34"/>
      <c r="M19" t="s">
        <v>910</v>
      </c>
    </row>
    <row r="20" spans="2:13" x14ac:dyDescent="0.25">
      <c r="B20" s="34"/>
      <c r="C20" s="81"/>
      <c r="D20" s="81"/>
      <c r="E20" s="34"/>
      <c r="F20" s="34"/>
      <c r="G20" s="50" t="b">
        <v>0</v>
      </c>
      <c r="H20" s="50" t="b">
        <v>0</v>
      </c>
      <c r="I20" s="34"/>
      <c r="J20" s="34"/>
      <c r="M20" t="s">
        <v>909</v>
      </c>
    </row>
    <row r="21" spans="2:13" x14ac:dyDescent="0.25">
      <c r="B21" s="34"/>
      <c r="C21" s="34" t="str">
        <f>'Template (FEP)'!C21</f>
        <v>Handling</v>
      </c>
      <c r="D21" s="34"/>
      <c r="E21" s="34"/>
      <c r="F21" s="34"/>
      <c r="G21" s="34"/>
      <c r="H21" s="34"/>
      <c r="I21" s="34"/>
      <c r="J21" s="34"/>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240</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c r="L25" s="10" t="s">
        <v>241</v>
      </c>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887</v>
      </c>
      <c r="D77" s="39"/>
      <c r="E77" s="39" t="s">
        <v>888</v>
      </c>
      <c r="F77" s="39"/>
      <c r="G77" s="39"/>
      <c r="H77" s="39"/>
      <c r="I77" s="40"/>
      <c r="J77" s="36"/>
    </row>
    <row r="78" spans="2:10" x14ac:dyDescent="0.25">
      <c r="B78" s="36"/>
      <c r="C78" s="41" t="s">
        <v>889</v>
      </c>
      <c r="D78" s="42"/>
      <c r="E78" s="42" t="s">
        <v>890</v>
      </c>
      <c r="F78" s="42"/>
      <c r="G78" s="42"/>
      <c r="H78" s="42"/>
      <c r="I78" s="43"/>
      <c r="J78" s="36"/>
    </row>
    <row r="79" spans="2:10" x14ac:dyDescent="0.25">
      <c r="B79" s="36"/>
      <c r="C79" s="41" t="s">
        <v>511</v>
      </c>
      <c r="D79" s="42"/>
      <c r="E79" s="42" t="s">
        <v>512</v>
      </c>
      <c r="F79" s="42"/>
      <c r="G79" s="42"/>
      <c r="H79" s="42"/>
      <c r="I79" s="43"/>
      <c r="J79" s="36"/>
    </row>
    <row r="80" spans="2:10" x14ac:dyDescent="0.25">
      <c r="B80" s="36"/>
      <c r="C80" s="41" t="s">
        <v>868</v>
      </c>
      <c r="D80" s="42"/>
      <c r="E80" s="42" t="s">
        <v>869</v>
      </c>
      <c r="F80" s="42"/>
      <c r="G80" s="42"/>
      <c r="H80" s="42"/>
      <c r="I80" s="43"/>
      <c r="J80" s="36"/>
    </row>
    <row r="81" spans="2:10" x14ac:dyDescent="0.25">
      <c r="B81" s="36"/>
      <c r="C81" s="41" t="s">
        <v>923</v>
      </c>
      <c r="D81" s="42"/>
      <c r="E81" s="42" t="s">
        <v>924</v>
      </c>
      <c r="F81" s="42"/>
      <c r="G81" s="42"/>
      <c r="H81" s="42"/>
      <c r="I81" s="43"/>
      <c r="J81" s="36"/>
    </row>
    <row r="82" spans="2:10" x14ac:dyDescent="0.25">
      <c r="B82" s="36"/>
      <c r="C82" s="41" t="s">
        <v>484</v>
      </c>
      <c r="D82" s="42"/>
      <c r="E82" s="42" t="s">
        <v>485</v>
      </c>
      <c r="F82" s="42"/>
      <c r="G82" s="42"/>
      <c r="H82" s="42"/>
      <c r="I82" s="43"/>
      <c r="J82" s="36"/>
    </row>
    <row r="83" spans="2:10" x14ac:dyDescent="0.25">
      <c r="B83" s="36"/>
      <c r="C83" s="41" t="s">
        <v>925</v>
      </c>
      <c r="D83" s="42"/>
      <c r="E83" s="42" t="s">
        <v>926</v>
      </c>
      <c r="F83" s="42"/>
      <c r="G83" s="42"/>
      <c r="H83" s="42"/>
      <c r="I83" s="43"/>
      <c r="J83" s="36"/>
    </row>
    <row r="84" spans="2:10" x14ac:dyDescent="0.25">
      <c r="B84" s="36"/>
      <c r="C84" s="44" t="s">
        <v>898</v>
      </c>
      <c r="D84" s="45"/>
      <c r="E84" s="45" t="s">
        <v>899</v>
      </c>
      <c r="F84" s="45"/>
      <c r="G84" s="45"/>
      <c r="H84" s="45"/>
      <c r="I84" s="46"/>
      <c r="J84" s="36"/>
    </row>
    <row r="85" spans="2:10" x14ac:dyDescent="0.25">
      <c r="B85" s="36"/>
      <c r="C85" s="36"/>
      <c r="D85" s="36"/>
      <c r="E85" s="36"/>
      <c r="F85" s="36"/>
      <c r="G85" s="36"/>
      <c r="H85" s="36"/>
      <c r="I85" s="36"/>
      <c r="J85" s="36"/>
    </row>
  </sheetData>
  <mergeCells count="19">
    <mergeCell ref="C38:I38"/>
    <mergeCell ref="C14:I14"/>
    <mergeCell ref="C22:I22"/>
    <mergeCell ref="C24:I24"/>
    <mergeCell ref="C30:I30"/>
    <mergeCell ref="C32:I32"/>
    <mergeCell ref="C72:F72"/>
    <mergeCell ref="H72:I72"/>
    <mergeCell ref="C40:I40"/>
    <mergeCell ref="C46:I46"/>
    <mergeCell ref="C48:I48"/>
    <mergeCell ref="C54:I54"/>
    <mergeCell ref="C56:I56"/>
    <mergeCell ref="C62:I62"/>
    <mergeCell ref="C64:I64"/>
    <mergeCell ref="C68:F68"/>
    <mergeCell ref="H68:I68"/>
    <mergeCell ref="C70:F70"/>
    <mergeCell ref="H70:I70"/>
  </mergeCells>
  <dataValidations count="6">
    <dataValidation allowBlank="1" showInputMessage="1" showErrorMessage="1" promptTitle="Description in SR-PSU" sqref="L9" xr:uid="{E8BA12D6-4783-4B4D-81E7-85DAEC34456A}"/>
    <dataValidation allowBlank="1" showInputMessage="1" showErrorMessage="1" promptTitle="Description in SE-SFL" sqref="L11" xr:uid="{C43C8E60-A4EA-4803-8F7B-C74FD09E4D18}"/>
    <dataValidation allowBlank="1" showInputMessage="1" showErrorMessage="1" promptTitle="Handling in SR-Site" sqref="L16" xr:uid="{D96CB229-A005-4C0D-8340-1F4649D4E78A}"/>
    <dataValidation allowBlank="1" showInputMessage="1" showErrorMessage="1" promptTitle="Description in SR-Site" sqref="L7" xr:uid="{11D4BF3D-FDD6-4BF0-8B2A-A8F09CFEF046}"/>
    <dataValidation allowBlank="1" showInputMessage="1" showErrorMessage="1" promptTitle="Handling in SR-PSU" sqref="L23" xr:uid="{C893A645-F12C-4AA8-A2C3-0D2C3F8B01F4}"/>
    <dataValidation allowBlank="1" showInputMessage="1" showErrorMessage="1" promptTitle="Handling in SE-SFL" sqref="L25" xr:uid="{FABE3B19-9524-4028-AC4F-8A414B7594BD}"/>
  </dataValidations>
  <pageMargins left="0.7" right="0.7" top="0.75" bottom="0.75" header="0.3" footer="0.3"/>
  <drawing r:id="rId1"/>
  <legacyDrawing r:id="rId2"/>
  <mc:AlternateContent>
    <mc:Choice Requires="x14">
      <controls>
        <mc:AlternateContent>
          <mc:Choice Requires="x14">
            <control shapeId="234497"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234498"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234499"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234500"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234501"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234502"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234503"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234504"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234505"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234506"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234507"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234508"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86B9E-FE84-417D-8154-9623883DDE7D}">
  <dimension ref="B1:M82"/>
  <sheetViews>
    <sheetView zoomScale="80" zoomScaleNormal="80" workbookViewId="0">
      <selection activeCell="E71" sqref="E71"/>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8" customWidth="true" width="6.140625"/>
    <col min="9" max="9" customWidth="true" width="17.28515625"/>
    <col min="10" max="10" customWidth="true" width="3.28515625"/>
    <col min="12" max="12" customWidth="true" width="20.42578125"/>
  </cols>
  <sheetData>
    <row r="1" spans="2:13" x14ac:dyDescent="0.25">
      <c r="B1" s="27"/>
      <c r="C1" s="27"/>
      <c r="D1" s="27"/>
      <c r="E1" s="27"/>
      <c r="F1" s="27"/>
      <c r="G1" s="27"/>
      <c r="H1" s="27"/>
      <c r="I1" s="27"/>
      <c r="J1" s="27"/>
      <c r="L1" s="28" t="s">
        <v>101</v>
      </c>
      <c r="M1" s="28"/>
    </row>
    <row r="2" spans="2:13" x14ac:dyDescent="0.25">
      <c r="B2" s="27"/>
      <c r="C2" s="30" t="str">
        <f>'Template (FEP)'!C2</f>
        <v>FEP ID</v>
      </c>
      <c r="D2" s="27"/>
      <c r="E2" s="30" t="str">
        <f>'Template (FEP)'!E2</f>
        <v>FEP Name</v>
      </c>
      <c r="F2" s="27"/>
      <c r="G2" s="30" t="str">
        <f>'Template (FEP)'!G2</f>
        <v>FEP</v>
      </c>
      <c r="H2" s="27"/>
      <c r="I2" s="30" t="str">
        <f>'Template (FEP)'!I2</f>
        <v>Expert(s)</v>
      </c>
      <c r="J2" s="27"/>
    </row>
    <row r="3" spans="2:13" x14ac:dyDescent="0.25">
      <c r="B3" s="27"/>
      <c r="C3" s="31" t="str">
        <f>'PSAR SFK FEP list'!B17</f>
        <v>Ge09</v>
      </c>
      <c r="D3" s="27"/>
      <c r="E3" s="31" t="str">
        <f>'PSAR SFK FEP list'!C17</f>
        <v>Surface weathering and erosion</v>
      </c>
      <c r="F3" s="27"/>
      <c r="G3" s="32" t="s">
        <v>286</v>
      </c>
      <c r="H3" s="27"/>
      <c r="I3" s="32" t="s">
        <v>268</v>
      </c>
      <c r="J3" s="27"/>
    </row>
    <row r="4" spans="2:13" x14ac:dyDescent="0.25">
      <c r="B4" s="27"/>
      <c r="C4" s="27"/>
      <c r="D4" s="27"/>
      <c r="E4" s="27"/>
      <c r="F4" s="27"/>
      <c r="G4" s="27"/>
      <c r="H4" s="27"/>
      <c r="I4" s="32" t="s">
        <v>284</v>
      </c>
      <c r="J4" s="27"/>
    </row>
    <row r="5" spans="2:13" x14ac:dyDescent="0.25">
      <c r="B5" s="27"/>
      <c r="C5" s="30" t="str">
        <f>'Template (FEP)'!C5</f>
        <v>Main Category</v>
      </c>
      <c r="D5" s="27"/>
      <c r="E5" s="30" t="str">
        <f>'Template (FEP)'!E5</f>
        <v>System Component</v>
      </c>
      <c r="F5" s="27"/>
      <c r="G5" s="27"/>
      <c r="H5" s="27"/>
      <c r="I5" s="32" t="s">
        <v>285</v>
      </c>
      <c r="J5" s="27"/>
    </row>
    <row r="6" spans="2:13" x14ac:dyDescent="0.25">
      <c r="B6" s="27"/>
      <c r="C6" s="33" t="str">
        <f>'PSAR SFK FEP list'!F17</f>
        <v>Internal process</v>
      </c>
      <c r="D6" s="27"/>
      <c r="E6" s="33" t="str">
        <f>'PSAR SFK FEP list'!G17</f>
        <v>Geosphere</v>
      </c>
      <c r="F6" s="27"/>
      <c r="G6" s="27"/>
      <c r="H6" s="27"/>
      <c r="I6" s="27"/>
      <c r="J6" s="27"/>
    </row>
    <row r="7" spans="2:13" x14ac:dyDescent="0.25">
      <c r="B7" s="27"/>
      <c r="C7" s="27"/>
      <c r="D7" s="27"/>
      <c r="E7" s="27"/>
      <c r="F7" s="27"/>
      <c r="G7" s="27"/>
      <c r="H7" s="27"/>
      <c r="I7" s="27"/>
      <c r="J7" s="27"/>
      <c r="L7" s="10" t="s">
        <v>236</v>
      </c>
      <c r="M7" t="s">
        <v>914</v>
      </c>
    </row>
    <row r="8" spans="2:13" x14ac:dyDescent="0.25">
      <c r="B8" s="27"/>
      <c r="C8" s="30" t="str">
        <f>'Template (FEP)'!C8</f>
        <v>Sub Category 1</v>
      </c>
      <c r="D8" s="27"/>
      <c r="E8" s="30" t="str">
        <f>'Template (FEP)'!E8</f>
        <v>Sub Category 2</v>
      </c>
      <c r="F8" s="27"/>
      <c r="G8" s="27"/>
      <c r="H8" s="27"/>
      <c r="I8" s="27"/>
      <c r="J8" s="27"/>
    </row>
    <row r="9" spans="2:13" x14ac:dyDescent="0.25">
      <c r="B9" s="27"/>
      <c r="C9" s="33">
        <f>'PSAR SFK FEP list'!H17</f>
        <v>0</v>
      </c>
      <c r="D9" s="27"/>
      <c r="E9" s="33">
        <f>'PSAR SFK FEP list'!I17</f>
        <v>0</v>
      </c>
      <c r="F9" s="27"/>
      <c r="G9" s="27"/>
      <c r="H9" s="27"/>
      <c r="I9" s="27"/>
      <c r="J9" s="27"/>
      <c r="L9" s="10" t="s">
        <v>237</v>
      </c>
      <c r="M9" s="51" t="s">
        <v>265</v>
      </c>
    </row>
    <row r="10" spans="2:13" x14ac:dyDescent="0.25">
      <c r="B10" s="27"/>
      <c r="C10" s="27"/>
      <c r="D10" s="27"/>
      <c r="E10" s="27"/>
      <c r="F10" s="27"/>
      <c r="G10" s="27"/>
      <c r="H10" s="27"/>
      <c r="I10" s="27"/>
      <c r="J10" s="27"/>
      <c r="L10" s="10"/>
    </row>
    <row r="11" spans="2:13" x14ac:dyDescent="0.25">
      <c r="B11" s="34"/>
      <c r="C11" s="35"/>
      <c r="D11" s="34"/>
      <c r="E11" s="34"/>
      <c r="F11" s="34"/>
      <c r="G11" s="34"/>
      <c r="H11" s="34"/>
      <c r="I11" s="34"/>
      <c r="J11" s="34"/>
      <c r="L11" s="10" t="s">
        <v>238</v>
      </c>
      <c r="M11" s="51" t="s">
        <v>265</v>
      </c>
    </row>
    <row r="12" spans="2:13" x14ac:dyDescent="0.25">
      <c r="B12" s="27"/>
      <c r="C12" s="30" t="str">
        <f>'Template (FEP)'!C12</f>
        <v>Description</v>
      </c>
      <c r="D12" s="27"/>
      <c r="E12" s="27"/>
      <c r="F12" s="27"/>
      <c r="G12" s="27"/>
      <c r="H12" s="27"/>
      <c r="I12" s="27"/>
      <c r="J12" s="27"/>
    </row>
    <row r="13" spans="2:13" x14ac:dyDescent="0.25">
      <c r="B13" s="34"/>
      <c r="C13" s="35"/>
      <c r="D13" s="34"/>
      <c r="E13" s="34"/>
      <c r="F13" s="34"/>
      <c r="G13" s="34"/>
      <c r="H13" s="34"/>
      <c r="I13" s="34"/>
      <c r="J13" s="34"/>
    </row>
    <row r="14" spans="2:13" ht="30" customHeight="1" x14ac:dyDescent="0.25">
      <c r="B14" s="34"/>
      <c r="C14" s="90"/>
      <c r="D14" s="91"/>
      <c r="E14" s="91"/>
      <c r="F14" s="91"/>
      <c r="G14" s="91"/>
      <c r="H14" s="91"/>
      <c r="I14" s="92"/>
      <c r="J14" s="34"/>
    </row>
    <row r="15" spans="2:13" x14ac:dyDescent="0.25">
      <c r="B15" s="34"/>
      <c r="C15" s="34"/>
      <c r="D15" s="34"/>
      <c r="E15" s="34"/>
      <c r="F15" s="34"/>
      <c r="G15" s="34"/>
      <c r="H15" s="34"/>
      <c r="I15" s="34"/>
      <c r="J15" s="34"/>
    </row>
    <row r="16" spans="2:13" x14ac:dyDescent="0.25">
      <c r="B16" s="27"/>
      <c r="C16" s="30" t="str">
        <f>'Template (FEP)'!C16</f>
        <v>Handling in the assessment</v>
      </c>
      <c r="D16" s="27"/>
      <c r="E16" s="27"/>
      <c r="F16" s="27"/>
      <c r="G16" s="27"/>
      <c r="H16" s="27"/>
      <c r="I16" s="27"/>
      <c r="J16" s="27"/>
      <c r="L16" s="10" t="s">
        <v>239</v>
      </c>
      <c r="M16" t="s">
        <v>915</v>
      </c>
    </row>
    <row r="17" spans="2:13" x14ac:dyDescent="0.25">
      <c r="B17" s="34"/>
      <c r="C17" s="35"/>
      <c r="D17" s="34"/>
      <c r="E17" s="34"/>
      <c r="F17" s="34"/>
      <c r="G17" s="34"/>
      <c r="H17" s="34"/>
      <c r="I17" s="34"/>
      <c r="J17" s="34"/>
    </row>
    <row r="18" spans="2:13" x14ac:dyDescent="0.25">
      <c r="B18" s="34"/>
      <c r="C18" s="35" t="str">
        <f>'Template (FEP)'!C18</f>
        <v>General (if same for before/after saturation and failed canister)</v>
      </c>
      <c r="D18" s="34"/>
      <c r="E18" s="34"/>
      <c r="F18" s="34"/>
      <c r="G18" s="34"/>
      <c r="H18" s="34"/>
      <c r="I18" s="34"/>
      <c r="J18" s="34"/>
    </row>
    <row r="19" spans="2:13" x14ac:dyDescent="0.25">
      <c r="B19" s="34"/>
      <c r="C19" s="34" t="str">
        <f>'Template (FEP)'!C19</f>
        <v>Considered</v>
      </c>
      <c r="D19" s="34" t="str">
        <f>'Template (FEP)'!D19</f>
        <v>Neglected</v>
      </c>
      <c r="E19" s="34"/>
      <c r="F19" s="34"/>
      <c r="G19" s="34"/>
      <c r="H19" s="34"/>
      <c r="I19" s="34"/>
      <c r="J19" s="34"/>
    </row>
    <row r="20" spans="2:13" x14ac:dyDescent="0.25">
      <c r="B20" s="34"/>
      <c r="C20" s="81"/>
      <c r="D20" s="81"/>
      <c r="E20" s="34"/>
      <c r="F20" s="34"/>
      <c r="G20" s="50" t="b">
        <v>0</v>
      </c>
      <c r="H20" s="50" t="b">
        <v>0</v>
      </c>
      <c r="I20" s="34"/>
      <c r="J20" s="34"/>
    </row>
    <row r="21" spans="2:13" x14ac:dyDescent="0.25">
      <c r="B21" s="34"/>
      <c r="C21" s="34" t="str">
        <f>'Template (FEP)'!C21</f>
        <v>Handling</v>
      </c>
      <c r="D21" s="34"/>
      <c r="E21" s="34"/>
      <c r="F21" s="34"/>
      <c r="G21" s="34"/>
      <c r="H21" s="34"/>
      <c r="I21" s="34"/>
      <c r="J21" s="34"/>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240</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c r="L25" s="10" t="s">
        <v>241</v>
      </c>
      <c r="M25" s="51"/>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56" t="s">
        <v>927</v>
      </c>
      <c r="D77" s="39"/>
      <c r="E77" s="39"/>
      <c r="F77" s="39"/>
      <c r="G77" s="39"/>
      <c r="H77" s="39"/>
      <c r="I77" s="40"/>
      <c r="J77" s="36"/>
    </row>
    <row r="78" spans="2:10" x14ac:dyDescent="0.25">
      <c r="B78" s="36"/>
      <c r="C78" s="41"/>
      <c r="D78" s="42"/>
      <c r="E78" s="42"/>
      <c r="F78" s="42"/>
      <c r="G78" s="42"/>
      <c r="H78" s="42"/>
      <c r="I78" s="43"/>
      <c r="J78" s="36"/>
    </row>
    <row r="79" spans="2:10" x14ac:dyDescent="0.25">
      <c r="B79" s="36"/>
      <c r="C79" s="41"/>
      <c r="D79" s="42"/>
      <c r="E79" s="42"/>
      <c r="F79" s="42"/>
      <c r="G79" s="42"/>
      <c r="H79" s="42"/>
      <c r="I79" s="43"/>
      <c r="J79" s="36"/>
    </row>
    <row r="80" spans="2:10" x14ac:dyDescent="0.25">
      <c r="B80" s="36"/>
      <c r="C80" s="41"/>
      <c r="D80" s="42"/>
      <c r="E80" s="42"/>
      <c r="F80" s="42"/>
      <c r="G80" s="42"/>
      <c r="H80" s="42"/>
      <c r="I80" s="43"/>
      <c r="J80" s="36"/>
    </row>
    <row r="81" spans="2:10" x14ac:dyDescent="0.25">
      <c r="B81" s="36"/>
      <c r="C81" s="44"/>
      <c r="D81" s="45"/>
      <c r="E81" s="45"/>
      <c r="F81" s="45"/>
      <c r="G81" s="45"/>
      <c r="H81" s="45"/>
      <c r="I81" s="46"/>
      <c r="J81" s="36"/>
    </row>
    <row r="82" spans="2:10" x14ac:dyDescent="0.25">
      <c r="B82" s="36"/>
      <c r="C82" s="36"/>
      <c r="D82" s="36"/>
      <c r="E82" s="36"/>
      <c r="F82" s="36"/>
      <c r="G82" s="36"/>
      <c r="H82" s="36"/>
      <c r="I82" s="36"/>
      <c r="J82" s="36"/>
    </row>
  </sheetData>
  <mergeCells count="19">
    <mergeCell ref="C38:I38"/>
    <mergeCell ref="C14:I14"/>
    <mergeCell ref="C22:I22"/>
    <mergeCell ref="C24:I24"/>
    <mergeCell ref="C30:I30"/>
    <mergeCell ref="C32:I32"/>
    <mergeCell ref="C72:F72"/>
    <mergeCell ref="H72:I72"/>
    <mergeCell ref="C40:I40"/>
    <mergeCell ref="C46:I46"/>
    <mergeCell ref="C48:I48"/>
    <mergeCell ref="C54:I54"/>
    <mergeCell ref="C56:I56"/>
    <mergeCell ref="C62:I62"/>
    <mergeCell ref="C64:I64"/>
    <mergeCell ref="C68:F68"/>
    <mergeCell ref="H68:I68"/>
    <mergeCell ref="C70:F70"/>
    <mergeCell ref="H70:I70"/>
  </mergeCells>
  <dataValidations count="6">
    <dataValidation allowBlank="1" showInputMessage="1" showErrorMessage="1" promptTitle="Handling in SE-SFL" sqref="L25" xr:uid="{098C8E26-F051-49A2-8F8E-61D23B2CC984}"/>
    <dataValidation allowBlank="1" showInputMessage="1" showErrorMessage="1" promptTitle="Handling in SR-PSU" sqref="L23" xr:uid="{DBE10500-9C19-48CE-B151-F795D1F2399C}"/>
    <dataValidation allowBlank="1" showInputMessage="1" showErrorMessage="1" promptTitle="Description in SR-Site" sqref="L7" xr:uid="{AF814E97-244E-42FD-8666-CEFDF7DFA796}"/>
    <dataValidation allowBlank="1" showInputMessage="1" showErrorMessage="1" promptTitle="Handling in SR-Site" sqref="L16" xr:uid="{8F1914C0-8AA1-4740-B0C0-7CA213100210}"/>
    <dataValidation allowBlank="1" showInputMessage="1" showErrorMessage="1" promptTitle="Description in SE-SFL" sqref="L11" xr:uid="{502886F1-FC62-4E42-A9B0-D71CD36AF67E}"/>
    <dataValidation allowBlank="1" showInputMessage="1" showErrorMessage="1" promptTitle="Description in SR-PSU" sqref="L9" xr:uid="{4A10DCC4-C203-495C-94D7-30FCBF25A57C}"/>
  </dataValidations>
  <pageMargins left="0.7" right="0.7" top="0.75" bottom="0.75" header="0.3" footer="0.3"/>
  <drawing r:id="rId1"/>
  <legacyDrawing r:id="rId2"/>
  <mc:AlternateContent>
    <mc:Choice Requires="x14">
      <controls>
        <mc:AlternateContent>
          <mc:Choice Requires="x14">
            <control shapeId="235521"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235522"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235523"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235524"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235525"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235526"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235527"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235528"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235529"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235530"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235531"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235532"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F839D-2021-47C6-9CC6-8890F2CF7D43}">
  <dimension ref="B1:N79"/>
  <sheetViews>
    <sheetView zoomScale="80" zoomScaleNormal="80" workbookViewId="0">
      <selection activeCell="K62" sqref="K62"/>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8" customWidth="true" width="6.140625"/>
    <col min="9" max="9" customWidth="true" width="17.28515625"/>
    <col min="10" max="10" customWidth="true" width="3.28515625"/>
    <col min="12" max="12" customWidth="true" width="20.42578125"/>
  </cols>
  <sheetData>
    <row r="1" spans="2:14" x14ac:dyDescent="0.25">
      <c r="B1" s="27"/>
      <c r="C1" s="27"/>
      <c r="D1" s="27"/>
      <c r="E1" s="27"/>
      <c r="F1" s="27"/>
      <c r="G1" s="27"/>
      <c r="H1" s="27"/>
      <c r="I1" s="27"/>
      <c r="J1" s="27"/>
      <c r="L1" s="28" t="s">
        <v>101</v>
      </c>
      <c r="M1" s="28"/>
    </row>
    <row r="2" spans="2:14" x14ac:dyDescent="0.25">
      <c r="B2" s="27"/>
      <c r="C2" s="30" t="str">
        <f>'Template (FEP)'!C2</f>
        <v>FEP ID</v>
      </c>
      <c r="D2" s="27"/>
      <c r="E2" s="30" t="str">
        <f>'Template (FEP)'!E2</f>
        <v>FEP Name</v>
      </c>
      <c r="F2" s="27"/>
      <c r="G2" s="30" t="str">
        <f>'Template (FEP)'!G2</f>
        <v>FEP</v>
      </c>
      <c r="H2" s="27"/>
      <c r="I2" s="30" t="str">
        <f>'Template (FEP)'!I2</f>
        <v>Expert(s)</v>
      </c>
      <c r="J2" s="27"/>
    </row>
    <row r="3" spans="2:14" x14ac:dyDescent="0.25">
      <c r="B3" s="27"/>
      <c r="C3" s="31" t="str">
        <f>'PSAR SFK FEP list'!B18</f>
        <v>Ge10</v>
      </c>
      <c r="D3" s="27"/>
      <c r="E3" s="31" t="str">
        <f>'PSAR SFK FEP list'!C18</f>
        <v>Erosion/sedimentation in fractures</v>
      </c>
      <c r="F3" s="27"/>
      <c r="G3" s="32" t="s">
        <v>286</v>
      </c>
      <c r="H3" s="27"/>
      <c r="I3" s="32" t="s">
        <v>268</v>
      </c>
      <c r="J3" s="27"/>
    </row>
    <row r="4" spans="2:14" x14ac:dyDescent="0.25">
      <c r="B4" s="27"/>
      <c r="C4" s="27"/>
      <c r="D4" s="27"/>
      <c r="E4" s="27"/>
      <c r="F4" s="27"/>
      <c r="G4" s="27"/>
      <c r="H4" s="27"/>
      <c r="I4" s="32" t="s">
        <v>284</v>
      </c>
      <c r="J4" s="27"/>
    </row>
    <row r="5" spans="2:14" x14ac:dyDescent="0.25">
      <c r="B5" s="27"/>
      <c r="C5" s="30" t="str">
        <f>'Template (FEP)'!C5</f>
        <v>Main Category</v>
      </c>
      <c r="D5" s="27"/>
      <c r="E5" s="30" t="str">
        <f>'Template (FEP)'!E5</f>
        <v>System Component</v>
      </c>
      <c r="F5" s="27"/>
      <c r="G5" s="27"/>
      <c r="H5" s="27"/>
      <c r="I5" s="32" t="s">
        <v>285</v>
      </c>
      <c r="J5" s="27"/>
    </row>
    <row r="6" spans="2:14" x14ac:dyDescent="0.25">
      <c r="B6" s="27"/>
      <c r="C6" s="33" t="str">
        <f>'PSAR SFK FEP list'!F18</f>
        <v>Internal process</v>
      </c>
      <c r="D6" s="27"/>
      <c r="E6" s="33" t="str">
        <f>'PSAR SFK FEP list'!G18</f>
        <v>Geosphere</v>
      </c>
      <c r="F6" s="27"/>
      <c r="G6" s="27"/>
      <c r="H6" s="27"/>
      <c r="I6" s="27"/>
      <c r="J6" s="27"/>
    </row>
    <row r="7" spans="2:14" x14ac:dyDescent="0.25">
      <c r="B7" s="27"/>
      <c r="C7" s="27"/>
      <c r="D7" s="27"/>
      <c r="E7" s="27"/>
      <c r="F7" s="27"/>
      <c r="G7" s="27"/>
      <c r="H7" s="27"/>
      <c r="I7" s="27"/>
      <c r="J7" s="27"/>
      <c r="L7" s="10" t="s">
        <v>236</v>
      </c>
      <c r="M7" t="s">
        <v>918</v>
      </c>
    </row>
    <row r="8" spans="2:14" x14ac:dyDescent="0.25">
      <c r="B8" s="27"/>
      <c r="C8" s="30" t="str">
        <f>'Template (FEP)'!C8</f>
        <v>Sub Category 1</v>
      </c>
      <c r="D8" s="27"/>
      <c r="E8" s="30" t="str">
        <f>'Template (FEP)'!E8</f>
        <v>Sub Category 2</v>
      </c>
      <c r="F8" s="27"/>
      <c r="G8" s="27"/>
      <c r="H8" s="27"/>
      <c r="I8" s="27"/>
      <c r="J8" s="27"/>
    </row>
    <row r="9" spans="2:14" x14ac:dyDescent="0.25">
      <c r="B9" s="27"/>
      <c r="C9" s="33">
        <f>'PSAR SFK FEP list'!H18</f>
        <v>0</v>
      </c>
      <c r="D9" s="27"/>
      <c r="E9" s="33">
        <f>'PSAR SFK FEP list'!I18</f>
        <v>0</v>
      </c>
      <c r="F9" s="27"/>
      <c r="G9" s="27"/>
      <c r="H9" s="27"/>
      <c r="I9" s="27"/>
      <c r="J9" s="27"/>
      <c r="L9" s="10" t="s">
        <v>237</v>
      </c>
      <c r="M9" t="s">
        <v>313</v>
      </c>
      <c r="N9" t="s">
        <v>916</v>
      </c>
    </row>
    <row r="10" spans="2:14" x14ac:dyDescent="0.25">
      <c r="B10" s="27"/>
      <c r="C10" s="27"/>
      <c r="D10" s="27"/>
      <c r="E10" s="27"/>
      <c r="F10" s="27"/>
      <c r="G10" s="27"/>
      <c r="H10" s="27"/>
      <c r="I10" s="27"/>
      <c r="J10" s="27"/>
      <c r="L10" s="10"/>
    </row>
    <row r="11" spans="2:14" x14ac:dyDescent="0.25">
      <c r="B11" s="34"/>
      <c r="C11" s="35"/>
      <c r="D11" s="34"/>
      <c r="E11" s="34"/>
      <c r="F11" s="34"/>
      <c r="G11" s="34"/>
      <c r="H11" s="34"/>
      <c r="I11" s="34"/>
      <c r="J11" s="34"/>
      <c r="L11" s="10" t="s">
        <v>238</v>
      </c>
      <c r="M11" s="51" t="s">
        <v>260</v>
      </c>
    </row>
    <row r="12" spans="2:14" x14ac:dyDescent="0.25">
      <c r="B12" s="27"/>
      <c r="C12" s="30" t="str">
        <f>'Template (FEP)'!C12</f>
        <v>Description</v>
      </c>
      <c r="D12" s="27"/>
      <c r="E12" s="27"/>
      <c r="F12" s="27"/>
      <c r="G12" s="27"/>
      <c r="H12" s="27"/>
      <c r="I12" s="27"/>
      <c r="J12" s="27"/>
    </row>
    <row r="13" spans="2:14" x14ac:dyDescent="0.25">
      <c r="B13" s="34"/>
      <c r="C13" s="35"/>
      <c r="D13" s="34"/>
      <c r="E13" s="34"/>
      <c r="F13" s="34"/>
      <c r="G13" s="34"/>
      <c r="H13" s="34"/>
      <c r="I13" s="34"/>
      <c r="J13" s="34"/>
    </row>
    <row r="14" spans="2:14" ht="30" customHeight="1" x14ac:dyDescent="0.25">
      <c r="B14" s="34"/>
      <c r="C14" s="90"/>
      <c r="D14" s="91"/>
      <c r="E14" s="91"/>
      <c r="F14" s="91"/>
      <c r="G14" s="91"/>
      <c r="H14" s="91"/>
      <c r="I14" s="92"/>
      <c r="J14" s="34"/>
    </row>
    <row r="15" spans="2:14" x14ac:dyDescent="0.25">
      <c r="B15" s="34"/>
      <c r="C15" s="34"/>
      <c r="D15" s="34"/>
      <c r="E15" s="34"/>
      <c r="F15" s="34"/>
      <c r="G15" s="34"/>
      <c r="H15" s="34"/>
      <c r="I15" s="34"/>
      <c r="J15" s="34"/>
    </row>
    <row r="16" spans="2:14" x14ac:dyDescent="0.25">
      <c r="B16" s="27"/>
      <c r="C16" s="30" t="str">
        <f>'Template (FEP)'!C16</f>
        <v>Handling in the assessment</v>
      </c>
      <c r="D16" s="27"/>
      <c r="E16" s="27"/>
      <c r="F16" s="27"/>
      <c r="G16" s="27"/>
      <c r="H16" s="27"/>
      <c r="I16" s="27"/>
      <c r="J16" s="27"/>
      <c r="L16" s="10" t="s">
        <v>239</v>
      </c>
      <c r="M16" t="s">
        <v>919</v>
      </c>
    </row>
    <row r="17" spans="2:13" x14ac:dyDescent="0.25">
      <c r="B17" s="34"/>
      <c r="C17" s="35"/>
      <c r="D17" s="34"/>
      <c r="E17" s="34"/>
      <c r="F17" s="34"/>
      <c r="G17" s="34"/>
      <c r="H17" s="34"/>
      <c r="I17" s="34"/>
      <c r="J17" s="34"/>
      <c r="M17" t="s">
        <v>920</v>
      </c>
    </row>
    <row r="18" spans="2:13" x14ac:dyDescent="0.25">
      <c r="B18" s="34"/>
      <c r="C18" s="35" t="str">
        <f>'Template (FEP)'!C18</f>
        <v>General (if same for before/after saturation and failed canister)</v>
      </c>
      <c r="D18" s="34"/>
      <c r="E18" s="34"/>
      <c r="F18" s="34"/>
      <c r="G18" s="34"/>
      <c r="H18" s="34"/>
      <c r="I18" s="34"/>
      <c r="J18" s="34"/>
      <c r="M18" t="s">
        <v>922</v>
      </c>
    </row>
    <row r="19" spans="2:13" x14ac:dyDescent="0.25">
      <c r="B19" s="34"/>
      <c r="C19" s="34" t="str">
        <f>'Template (FEP)'!C19</f>
        <v>Considered</v>
      </c>
      <c r="D19" s="34" t="str">
        <f>'Template (FEP)'!D19</f>
        <v>Neglected</v>
      </c>
      <c r="E19" s="34"/>
      <c r="F19" s="34"/>
      <c r="G19" s="34"/>
      <c r="H19" s="34"/>
      <c r="I19" s="34"/>
      <c r="J19" s="34"/>
      <c r="M19" t="s">
        <v>921</v>
      </c>
    </row>
    <row r="20" spans="2:13" x14ac:dyDescent="0.25">
      <c r="B20" s="34"/>
      <c r="C20" s="81"/>
      <c r="D20" s="81"/>
      <c r="E20" s="34"/>
      <c r="F20" s="34"/>
      <c r="G20" s="50" t="b">
        <v>0</v>
      </c>
      <c r="H20" s="50" t="b">
        <v>0</v>
      </c>
      <c r="I20" s="34"/>
      <c r="J20" s="34"/>
      <c r="M20" t="s">
        <v>822</v>
      </c>
    </row>
    <row r="21" spans="2:13" x14ac:dyDescent="0.25">
      <c r="B21" s="34"/>
      <c r="C21" s="34" t="str">
        <f>'Template (FEP)'!C21</f>
        <v>Handling</v>
      </c>
      <c r="D21" s="34"/>
      <c r="E21" s="34"/>
      <c r="F21" s="34"/>
      <c r="G21" s="34"/>
      <c r="H21" s="34"/>
      <c r="I21" s="34"/>
      <c r="J21" s="34"/>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240</v>
      </c>
      <c r="M23" t="s">
        <v>917</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c r="L25" s="10" t="s">
        <v>241</v>
      </c>
      <c r="M25" s="51" t="s">
        <v>260</v>
      </c>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650</v>
      </c>
      <c r="D77" s="39"/>
      <c r="E77" s="39" t="s">
        <v>651</v>
      </c>
      <c r="F77" s="39"/>
      <c r="G77" s="39"/>
      <c r="H77" s="39"/>
      <c r="I77" s="40"/>
      <c r="J77" s="36"/>
    </row>
    <row r="78" spans="2:10" x14ac:dyDescent="0.25">
      <c r="B78" s="36"/>
      <c r="C78" s="44" t="s">
        <v>928</v>
      </c>
      <c r="D78" s="45"/>
      <c r="E78" s="45" t="s">
        <v>929</v>
      </c>
      <c r="F78" s="45"/>
      <c r="G78" s="45"/>
      <c r="H78" s="45"/>
      <c r="I78" s="46"/>
      <c r="J78" s="36"/>
    </row>
    <row r="79" spans="2:10" x14ac:dyDescent="0.25">
      <c r="B79" s="36"/>
      <c r="C79" s="36"/>
      <c r="D79" s="36"/>
      <c r="E79" s="36"/>
      <c r="F79" s="36"/>
      <c r="G79" s="36"/>
      <c r="H79" s="36"/>
      <c r="I79" s="36"/>
      <c r="J79" s="36"/>
    </row>
  </sheetData>
  <mergeCells count="19">
    <mergeCell ref="C38:I38"/>
    <mergeCell ref="C14:I14"/>
    <mergeCell ref="C22:I22"/>
    <mergeCell ref="C24:I24"/>
    <mergeCell ref="C30:I30"/>
    <mergeCell ref="C32:I32"/>
    <mergeCell ref="C72:F72"/>
    <mergeCell ref="H72:I72"/>
    <mergeCell ref="C40:I40"/>
    <mergeCell ref="C46:I46"/>
    <mergeCell ref="C48:I48"/>
    <mergeCell ref="C54:I54"/>
    <mergeCell ref="C56:I56"/>
    <mergeCell ref="C62:I62"/>
    <mergeCell ref="C64:I64"/>
    <mergeCell ref="C68:F68"/>
    <mergeCell ref="H68:I68"/>
    <mergeCell ref="C70:F70"/>
    <mergeCell ref="H70:I70"/>
  </mergeCells>
  <dataValidations count="6">
    <dataValidation allowBlank="1" showInputMessage="1" showErrorMessage="1" promptTitle="Description in SR-PSU" sqref="L9" xr:uid="{CBDF3461-1A50-48B8-8269-5B7031F475E9}"/>
    <dataValidation allowBlank="1" showInputMessage="1" showErrorMessage="1" promptTitle="Description in SE-SFL" sqref="L11" xr:uid="{BB26FCE8-ACC7-428D-AEE0-8C8984D4B0F3}"/>
    <dataValidation allowBlank="1" showInputMessage="1" showErrorMessage="1" promptTitle="Handling in SR-Site" sqref="L16" xr:uid="{421A936F-52A0-42D6-9DDD-3B9838D945EF}"/>
    <dataValidation allowBlank="1" showInputMessage="1" showErrorMessage="1" promptTitle="Description in SR-Site" sqref="L7" xr:uid="{46FAF76A-97E2-4DD0-AABF-D8C492627E52}"/>
    <dataValidation allowBlank="1" showInputMessage="1" showErrorMessage="1" promptTitle="Handling in SR-PSU" sqref="L23" xr:uid="{909E6BB5-B969-43F5-A88A-58256A915CD6}"/>
    <dataValidation allowBlank="1" showInputMessage="1" showErrorMessage="1" promptTitle="Handling in SE-SFL" sqref="L25" xr:uid="{06693A89-FE53-4790-82BE-4E2B35F9C7F2}"/>
  </dataValidations>
  <pageMargins left="0.7" right="0.7" top="0.75" bottom="0.75" header="0.3" footer="0.3"/>
  <drawing r:id="rId1"/>
  <legacyDrawing r:id="rId2"/>
  <mc:AlternateContent>
    <mc:Choice Requires="x14">
      <controls>
        <mc:AlternateContent>
          <mc:Choice Requires="x14">
            <control shapeId="236545"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236546"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236547"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236548"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236549"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236550"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236551"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236552"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236553"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236554"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236555"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236556"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1D866-BAEC-42A5-9FAB-5EC955D74232}">
  <dimension ref="B1:N144"/>
  <sheetViews>
    <sheetView zoomScale="80" zoomScaleNormal="80" workbookViewId="0">
      <selection activeCell="K74" sqref="K74"/>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8" customWidth="true" width="6.140625"/>
    <col min="9" max="9" customWidth="true" width="17.28515625"/>
    <col min="10" max="10" customWidth="true" width="3.28515625"/>
    <col min="12" max="12" customWidth="true" width="20.42578125"/>
  </cols>
  <sheetData>
    <row r="1" spans="2:14" x14ac:dyDescent="0.25">
      <c r="B1" s="27"/>
      <c r="C1" s="27"/>
      <c r="D1" s="27"/>
      <c r="E1" s="27"/>
      <c r="F1" s="27"/>
      <c r="G1" s="27"/>
      <c r="H1" s="27"/>
      <c r="I1" s="27"/>
      <c r="J1" s="27"/>
      <c r="L1" s="28" t="s">
        <v>101</v>
      </c>
      <c r="M1" s="28"/>
    </row>
    <row r="2" spans="2:14" x14ac:dyDescent="0.25">
      <c r="B2" s="27"/>
      <c r="C2" s="30" t="str">
        <f>'Template (FEP)'!C2</f>
        <v>FEP ID</v>
      </c>
      <c r="D2" s="27"/>
      <c r="E2" s="30" t="str">
        <f>'Template (FEP)'!E2</f>
        <v>FEP Name</v>
      </c>
      <c r="F2" s="27"/>
      <c r="G2" s="30" t="str">
        <f>'Template (FEP)'!G2</f>
        <v>FEP</v>
      </c>
      <c r="H2" s="27"/>
      <c r="I2" s="30" t="str">
        <f>'Template (FEP)'!I2</f>
        <v>Expert(s)</v>
      </c>
      <c r="J2" s="27"/>
    </row>
    <row r="3" spans="2:14" x14ac:dyDescent="0.25">
      <c r="B3" s="27"/>
      <c r="C3" s="31" t="str">
        <f>'PSAR SFK FEP list'!B19</f>
        <v>Ge11</v>
      </c>
      <c r="D3" s="27"/>
      <c r="E3" s="31" t="str">
        <f>'PSAR SFK FEP list'!C19</f>
        <v>Advective transport/mixing of dissolved species</v>
      </c>
      <c r="F3" s="27"/>
      <c r="G3" s="32" t="s">
        <v>286</v>
      </c>
      <c r="H3" s="27"/>
      <c r="I3" s="32" t="s">
        <v>268</v>
      </c>
      <c r="J3" s="27"/>
    </row>
    <row r="4" spans="2:14" x14ac:dyDescent="0.25">
      <c r="B4" s="27"/>
      <c r="C4" s="27"/>
      <c r="D4" s="27"/>
      <c r="E4" s="27"/>
      <c r="F4" s="27"/>
      <c r="G4" s="27"/>
      <c r="H4" s="27"/>
      <c r="I4" s="32" t="s">
        <v>284</v>
      </c>
      <c r="J4" s="27"/>
    </row>
    <row r="5" spans="2:14" x14ac:dyDescent="0.25">
      <c r="B5" s="27"/>
      <c r="C5" s="30" t="str">
        <f>'Template (FEP)'!C5</f>
        <v>Main Category</v>
      </c>
      <c r="D5" s="27"/>
      <c r="E5" s="30" t="str">
        <f>'Template (FEP)'!E5</f>
        <v>System Component</v>
      </c>
      <c r="F5" s="27"/>
      <c r="G5" s="27"/>
      <c r="H5" s="27"/>
      <c r="I5" s="32" t="s">
        <v>285</v>
      </c>
      <c r="J5" s="27"/>
    </row>
    <row r="6" spans="2:14" x14ac:dyDescent="0.25">
      <c r="B6" s="27"/>
      <c r="C6" s="33" t="str">
        <f>'PSAR SFK FEP list'!F19</f>
        <v>Internal process</v>
      </c>
      <c r="D6" s="27"/>
      <c r="E6" s="33" t="str">
        <f>'PSAR SFK FEP list'!G19</f>
        <v>Geosphere</v>
      </c>
      <c r="F6" s="27"/>
      <c r="G6" s="27"/>
      <c r="H6" s="27"/>
      <c r="I6" s="27"/>
      <c r="J6" s="27"/>
    </row>
    <row r="7" spans="2:14" x14ac:dyDescent="0.25">
      <c r="B7" s="27"/>
      <c r="C7" s="27"/>
      <c r="D7" s="27"/>
      <c r="E7" s="27"/>
      <c r="F7" s="27"/>
      <c r="G7" s="27"/>
      <c r="H7" s="27"/>
      <c r="I7" s="27"/>
      <c r="J7" s="27"/>
      <c r="L7" s="10" t="s">
        <v>236</v>
      </c>
      <c r="M7" t="s">
        <v>971</v>
      </c>
    </row>
    <row r="8" spans="2:14" x14ac:dyDescent="0.25">
      <c r="B8" s="27"/>
      <c r="C8" s="30" t="str">
        <f>'Template (FEP)'!C8</f>
        <v>Sub Category 1</v>
      </c>
      <c r="D8" s="27"/>
      <c r="E8" s="30" t="str">
        <f>'Template (FEP)'!E8</f>
        <v>Sub Category 2</v>
      </c>
      <c r="F8" s="27"/>
      <c r="G8" s="27"/>
      <c r="H8" s="27"/>
      <c r="I8" s="27"/>
      <c r="J8" s="27"/>
    </row>
    <row r="9" spans="2:14" x14ac:dyDescent="0.25">
      <c r="B9" s="27"/>
      <c r="C9" s="33">
        <f>'PSAR SFK FEP list'!H19</f>
        <v>0</v>
      </c>
      <c r="D9" s="27"/>
      <c r="E9" s="33">
        <f>'PSAR SFK FEP list'!I19</f>
        <v>0</v>
      </c>
      <c r="F9" s="27"/>
      <c r="G9" s="27"/>
      <c r="H9" s="27"/>
      <c r="I9" s="27"/>
      <c r="J9" s="27"/>
      <c r="L9" s="10" t="s">
        <v>237</v>
      </c>
      <c r="M9" t="s">
        <v>316</v>
      </c>
      <c r="N9" t="s">
        <v>972</v>
      </c>
    </row>
    <row r="10" spans="2:14" x14ac:dyDescent="0.25">
      <c r="B10" s="27"/>
      <c r="C10" s="27"/>
      <c r="D10" s="27"/>
      <c r="E10" s="27"/>
      <c r="F10" s="27"/>
      <c r="G10" s="27"/>
      <c r="H10" s="27"/>
      <c r="I10" s="27"/>
      <c r="J10" s="27"/>
      <c r="L10" s="10"/>
    </row>
    <row r="11" spans="2:14" x14ac:dyDescent="0.25">
      <c r="B11" s="34"/>
      <c r="C11" s="35"/>
      <c r="D11" s="34"/>
      <c r="E11" s="34"/>
      <c r="F11" s="34"/>
      <c r="G11" s="34"/>
      <c r="H11" s="34"/>
      <c r="I11" s="34"/>
      <c r="J11" s="34"/>
      <c r="L11" s="10" t="s">
        <v>238</v>
      </c>
      <c r="M11" s="51" t="s">
        <v>260</v>
      </c>
    </row>
    <row r="12" spans="2:14" x14ac:dyDescent="0.25">
      <c r="B12" s="27"/>
      <c r="C12" s="30" t="str">
        <f>'Template (FEP)'!C12</f>
        <v>Description</v>
      </c>
      <c r="D12" s="27"/>
      <c r="E12" s="27"/>
      <c r="F12" s="27"/>
      <c r="G12" s="27"/>
      <c r="H12" s="27"/>
      <c r="I12" s="27"/>
      <c r="J12" s="27"/>
    </row>
    <row r="13" spans="2:14" x14ac:dyDescent="0.25">
      <c r="B13" s="34"/>
      <c r="C13" s="35"/>
      <c r="D13" s="34"/>
      <c r="E13" s="34"/>
      <c r="F13" s="34"/>
      <c r="G13" s="34"/>
      <c r="H13" s="34"/>
      <c r="I13" s="34"/>
      <c r="J13" s="34"/>
    </row>
    <row r="14" spans="2:14" ht="30" customHeight="1" x14ac:dyDescent="0.25">
      <c r="B14" s="34"/>
      <c r="C14" s="90"/>
      <c r="D14" s="91"/>
      <c r="E14" s="91"/>
      <c r="F14" s="91"/>
      <c r="G14" s="91"/>
      <c r="H14" s="91"/>
      <c r="I14" s="92"/>
      <c r="J14" s="34"/>
    </row>
    <row r="15" spans="2:14" x14ac:dyDescent="0.25">
      <c r="B15" s="34"/>
      <c r="C15" s="34"/>
      <c r="D15" s="34"/>
      <c r="E15" s="34"/>
      <c r="F15" s="34"/>
      <c r="G15" s="34"/>
      <c r="H15" s="34"/>
      <c r="I15" s="34"/>
      <c r="J15" s="34"/>
    </row>
    <row r="16" spans="2:14" x14ac:dyDescent="0.25">
      <c r="B16" s="27"/>
      <c r="C16" s="30" t="str">
        <f>'Template (FEP)'!C16</f>
        <v>Handling in the assessment</v>
      </c>
      <c r="D16" s="27"/>
      <c r="E16" s="27"/>
      <c r="F16" s="27"/>
      <c r="G16" s="27"/>
      <c r="H16" s="27"/>
      <c r="I16" s="27"/>
      <c r="J16" s="27"/>
      <c r="L16" s="10" t="s">
        <v>239</v>
      </c>
      <c r="M16" t="s">
        <v>974</v>
      </c>
    </row>
    <row r="17" spans="2:13" x14ac:dyDescent="0.25">
      <c r="B17" s="34"/>
      <c r="C17" s="35"/>
      <c r="D17" s="34"/>
      <c r="E17" s="34"/>
      <c r="F17" s="34"/>
      <c r="G17" s="34"/>
      <c r="H17" s="34"/>
      <c r="I17" s="34"/>
      <c r="J17" s="34"/>
      <c r="M17" t="s">
        <v>975</v>
      </c>
    </row>
    <row r="18" spans="2:13" x14ac:dyDescent="0.25">
      <c r="B18" s="34"/>
      <c r="C18" s="35" t="str">
        <f>'Template (FEP)'!C18</f>
        <v>General (if same for before/after saturation and failed canister)</v>
      </c>
      <c r="D18" s="34"/>
      <c r="E18" s="34"/>
      <c r="F18" s="34"/>
      <c r="G18" s="34"/>
      <c r="H18" s="34"/>
      <c r="I18" s="34"/>
      <c r="J18" s="34"/>
      <c r="M18" t="s">
        <v>976</v>
      </c>
    </row>
    <row r="19" spans="2:13" x14ac:dyDescent="0.25">
      <c r="B19" s="34"/>
      <c r="C19" s="34" t="str">
        <f>'Template (FEP)'!C19</f>
        <v>Considered</v>
      </c>
      <c r="D19" s="34" t="str">
        <f>'Template (FEP)'!D19</f>
        <v>Neglected</v>
      </c>
      <c r="E19" s="34"/>
      <c r="F19" s="34"/>
      <c r="G19" s="34"/>
      <c r="H19" s="34"/>
      <c r="I19" s="34"/>
      <c r="J19" s="34"/>
      <c r="M19" t="s">
        <v>977</v>
      </c>
    </row>
    <row r="20" spans="2:13" x14ac:dyDescent="0.25">
      <c r="B20" s="34"/>
      <c r="C20" s="81"/>
      <c r="D20" s="81"/>
      <c r="E20" s="34"/>
      <c r="F20" s="34"/>
      <c r="G20" s="50" t="b">
        <v>0</v>
      </c>
      <c r="H20" s="50" t="b">
        <v>0</v>
      </c>
      <c r="I20" s="34"/>
      <c r="J20" s="34"/>
      <c r="M20" t="s">
        <v>822</v>
      </c>
    </row>
    <row r="21" spans="2:13" x14ac:dyDescent="0.25">
      <c r="B21" s="34"/>
      <c r="C21" s="34" t="str">
        <f>'Template (FEP)'!C21</f>
        <v>Handling</v>
      </c>
      <c r="D21" s="34"/>
      <c r="E21" s="34"/>
      <c r="F21" s="34"/>
      <c r="G21" s="34"/>
      <c r="H21" s="34"/>
      <c r="I21" s="34"/>
      <c r="J21" s="34"/>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240</v>
      </c>
      <c r="M23" t="s">
        <v>973</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c r="L25" s="10" t="s">
        <v>241</v>
      </c>
      <c r="M25" s="51" t="s">
        <v>260</v>
      </c>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930</v>
      </c>
      <c r="D77" s="39"/>
      <c r="E77" s="39" t="s">
        <v>802</v>
      </c>
      <c r="F77" s="39"/>
      <c r="G77" s="39"/>
      <c r="H77" s="39"/>
      <c r="I77" s="40"/>
      <c r="J77" s="36"/>
    </row>
    <row r="78" spans="2:10" x14ac:dyDescent="0.25">
      <c r="B78" s="36"/>
      <c r="C78" s="41" t="s">
        <v>931</v>
      </c>
      <c r="D78" s="42"/>
      <c r="E78" s="42" t="s">
        <v>932</v>
      </c>
      <c r="F78" s="42"/>
      <c r="G78" s="42"/>
      <c r="H78" s="42"/>
      <c r="I78" s="43"/>
      <c r="J78" s="36"/>
    </row>
    <row r="79" spans="2:10" x14ac:dyDescent="0.25">
      <c r="B79" s="36"/>
      <c r="C79" s="41" t="s">
        <v>645</v>
      </c>
      <c r="D79" s="42"/>
      <c r="E79" s="42" t="s">
        <v>539</v>
      </c>
      <c r="F79" s="42"/>
      <c r="G79" s="42"/>
      <c r="H79" s="42"/>
      <c r="I79" s="43"/>
      <c r="J79" s="36"/>
    </row>
    <row r="80" spans="2:10" x14ac:dyDescent="0.25">
      <c r="B80" s="36"/>
      <c r="C80" s="41" t="s">
        <v>933</v>
      </c>
      <c r="D80" s="42"/>
      <c r="E80" s="42" t="s">
        <v>802</v>
      </c>
      <c r="F80" s="42"/>
      <c r="G80" s="42"/>
      <c r="H80" s="42"/>
      <c r="I80" s="43"/>
      <c r="J80" s="36"/>
    </row>
    <row r="81" spans="2:10" x14ac:dyDescent="0.25">
      <c r="B81" s="36"/>
      <c r="C81" s="41" t="s">
        <v>934</v>
      </c>
      <c r="D81" s="42"/>
      <c r="E81" s="42" t="s">
        <v>932</v>
      </c>
      <c r="F81" s="42"/>
      <c r="G81" s="42"/>
      <c r="H81" s="42"/>
      <c r="I81" s="43"/>
      <c r="J81" s="36"/>
    </row>
    <row r="82" spans="2:10" x14ac:dyDescent="0.25">
      <c r="B82" s="36"/>
      <c r="C82" s="41" t="s">
        <v>538</v>
      </c>
      <c r="D82" s="42"/>
      <c r="E82" s="42" t="s">
        <v>539</v>
      </c>
      <c r="F82" s="42"/>
      <c r="G82" s="42"/>
      <c r="H82" s="42"/>
      <c r="I82" s="43"/>
      <c r="J82" s="36"/>
    </row>
    <row r="83" spans="2:10" x14ac:dyDescent="0.25">
      <c r="B83" s="36"/>
      <c r="C83" s="41" t="s">
        <v>540</v>
      </c>
      <c r="D83" s="42"/>
      <c r="E83" s="42" t="s">
        <v>541</v>
      </c>
      <c r="F83" s="42"/>
      <c r="G83" s="42"/>
      <c r="H83" s="42"/>
      <c r="I83" s="43"/>
      <c r="J83" s="36"/>
    </row>
    <row r="84" spans="2:10" x14ac:dyDescent="0.25">
      <c r="B84" s="36"/>
      <c r="C84" s="41" t="s">
        <v>935</v>
      </c>
      <c r="D84" s="42"/>
      <c r="E84" s="42" t="s">
        <v>936</v>
      </c>
      <c r="F84" s="42"/>
      <c r="G84" s="42"/>
      <c r="H84" s="42"/>
      <c r="I84" s="43"/>
      <c r="J84" s="36"/>
    </row>
    <row r="85" spans="2:10" x14ac:dyDescent="0.25">
      <c r="B85" s="36"/>
      <c r="C85" s="41" t="s">
        <v>937</v>
      </c>
      <c r="D85" s="42"/>
      <c r="E85" s="42" t="s">
        <v>938</v>
      </c>
      <c r="F85" s="42"/>
      <c r="G85" s="42"/>
      <c r="H85" s="42"/>
      <c r="I85" s="43"/>
      <c r="J85" s="36"/>
    </row>
    <row r="86" spans="2:10" x14ac:dyDescent="0.25">
      <c r="B86" s="36"/>
      <c r="C86" s="41" t="s">
        <v>677</v>
      </c>
      <c r="D86" s="42"/>
      <c r="E86" s="42" t="s">
        <v>678</v>
      </c>
      <c r="F86" s="42"/>
      <c r="G86" s="42"/>
      <c r="H86" s="42"/>
      <c r="I86" s="43"/>
      <c r="J86" s="36"/>
    </row>
    <row r="87" spans="2:10" x14ac:dyDescent="0.25">
      <c r="B87" s="36"/>
      <c r="C87" s="41" t="s">
        <v>544</v>
      </c>
      <c r="D87" s="42"/>
      <c r="E87" s="42" t="s">
        <v>545</v>
      </c>
      <c r="F87" s="42"/>
      <c r="G87" s="42"/>
      <c r="H87" s="42"/>
      <c r="I87" s="43"/>
      <c r="J87" s="36"/>
    </row>
    <row r="88" spans="2:10" x14ac:dyDescent="0.25">
      <c r="B88" s="36"/>
      <c r="C88" s="41" t="s">
        <v>939</v>
      </c>
      <c r="D88" s="42"/>
      <c r="E88" s="42" t="s">
        <v>940</v>
      </c>
      <c r="F88" s="42"/>
      <c r="G88" s="42"/>
      <c r="H88" s="42"/>
      <c r="I88" s="43"/>
      <c r="J88" s="36"/>
    </row>
    <row r="89" spans="2:10" x14ac:dyDescent="0.25">
      <c r="B89" s="36"/>
      <c r="C89" s="41" t="s">
        <v>546</v>
      </c>
      <c r="D89" s="42"/>
      <c r="E89" s="42" t="s">
        <v>547</v>
      </c>
      <c r="F89" s="42"/>
      <c r="G89" s="42"/>
      <c r="H89" s="42"/>
      <c r="I89" s="43"/>
      <c r="J89" s="36"/>
    </row>
    <row r="90" spans="2:10" x14ac:dyDescent="0.25">
      <c r="B90" s="36"/>
      <c r="C90" s="41" t="s">
        <v>248</v>
      </c>
      <c r="D90" s="42"/>
      <c r="E90" s="42" t="s">
        <v>249</v>
      </c>
      <c r="F90" s="42"/>
      <c r="G90" s="42"/>
      <c r="H90" s="42"/>
      <c r="I90" s="43"/>
      <c r="J90" s="36"/>
    </row>
    <row r="91" spans="2:10" x14ac:dyDescent="0.25">
      <c r="B91" s="36"/>
      <c r="C91" s="41" t="s">
        <v>550</v>
      </c>
      <c r="D91" s="42"/>
      <c r="E91" s="42" t="s">
        <v>551</v>
      </c>
      <c r="F91" s="42"/>
      <c r="G91" s="42"/>
      <c r="H91" s="42"/>
      <c r="I91" s="43"/>
      <c r="J91" s="36"/>
    </row>
    <row r="92" spans="2:10" x14ac:dyDescent="0.25">
      <c r="B92" s="36"/>
      <c r="C92" s="41" t="s">
        <v>606</v>
      </c>
      <c r="D92" s="42"/>
      <c r="E92" s="42" t="s">
        <v>607</v>
      </c>
      <c r="F92" s="42"/>
      <c r="G92" s="42"/>
      <c r="H92" s="42"/>
      <c r="I92" s="43"/>
      <c r="J92" s="36"/>
    </row>
    <row r="93" spans="2:10" x14ac:dyDescent="0.25">
      <c r="B93" s="36"/>
      <c r="C93" s="41" t="s">
        <v>632</v>
      </c>
      <c r="D93" s="42"/>
      <c r="E93" s="42" t="s">
        <v>633</v>
      </c>
      <c r="F93" s="42"/>
      <c r="G93" s="42"/>
      <c r="H93" s="42"/>
      <c r="I93" s="43"/>
      <c r="J93" s="36"/>
    </row>
    <row r="94" spans="2:10" x14ac:dyDescent="0.25">
      <c r="B94" s="36"/>
      <c r="C94" s="41" t="s">
        <v>526</v>
      </c>
      <c r="D94" s="42"/>
      <c r="E94" s="42" t="s">
        <v>527</v>
      </c>
      <c r="F94" s="42"/>
      <c r="G94" s="42"/>
      <c r="H94" s="42"/>
      <c r="I94" s="43"/>
      <c r="J94" s="36"/>
    </row>
    <row r="95" spans="2:10" x14ac:dyDescent="0.25">
      <c r="B95" s="36"/>
      <c r="C95" s="41" t="s">
        <v>556</v>
      </c>
      <c r="D95" s="42"/>
      <c r="E95" s="42" t="s">
        <v>557</v>
      </c>
      <c r="F95" s="42"/>
      <c r="G95" s="42"/>
      <c r="H95" s="42"/>
      <c r="I95" s="43"/>
      <c r="J95" s="36"/>
    </row>
    <row r="96" spans="2:10" x14ac:dyDescent="0.25">
      <c r="B96" s="36"/>
      <c r="C96" s="41" t="s">
        <v>723</v>
      </c>
      <c r="D96" s="42"/>
      <c r="E96" s="42" t="s">
        <v>724</v>
      </c>
      <c r="F96" s="42"/>
      <c r="G96" s="42"/>
      <c r="H96" s="42"/>
      <c r="I96" s="43"/>
      <c r="J96" s="36"/>
    </row>
    <row r="97" spans="2:10" x14ac:dyDescent="0.25">
      <c r="B97" s="36"/>
      <c r="C97" s="41" t="s">
        <v>941</v>
      </c>
      <c r="D97" s="42"/>
      <c r="E97" s="42" t="s">
        <v>932</v>
      </c>
      <c r="F97" s="42"/>
      <c r="G97" s="42"/>
      <c r="H97" s="42"/>
      <c r="I97" s="43"/>
      <c r="J97" s="36"/>
    </row>
    <row r="98" spans="2:10" x14ac:dyDescent="0.25">
      <c r="B98" s="36"/>
      <c r="C98" s="41" t="s">
        <v>528</v>
      </c>
      <c r="D98" s="42"/>
      <c r="E98" s="42" t="s">
        <v>523</v>
      </c>
      <c r="F98" s="42"/>
      <c r="G98" s="42"/>
      <c r="H98" s="42"/>
      <c r="I98" s="43"/>
      <c r="J98" s="36"/>
    </row>
    <row r="99" spans="2:10" x14ac:dyDescent="0.25">
      <c r="B99" s="36"/>
      <c r="C99" s="41" t="s">
        <v>569</v>
      </c>
      <c r="D99" s="42"/>
      <c r="E99" s="42" t="s">
        <v>570</v>
      </c>
      <c r="F99" s="42"/>
      <c r="G99" s="42"/>
      <c r="H99" s="42"/>
      <c r="I99" s="43"/>
      <c r="J99" s="36"/>
    </row>
    <row r="100" spans="2:10" x14ac:dyDescent="0.25">
      <c r="B100" s="36"/>
      <c r="C100" s="41" t="s">
        <v>531</v>
      </c>
      <c r="D100" s="42"/>
      <c r="E100" s="42" t="s">
        <v>523</v>
      </c>
      <c r="F100" s="42"/>
      <c r="G100" s="42"/>
      <c r="H100" s="42"/>
      <c r="I100" s="43"/>
      <c r="J100" s="36"/>
    </row>
    <row r="101" spans="2:10" x14ac:dyDescent="0.25">
      <c r="B101" s="36"/>
      <c r="C101" s="41" t="s">
        <v>573</v>
      </c>
      <c r="D101" s="42"/>
      <c r="E101" s="42" t="s">
        <v>570</v>
      </c>
      <c r="F101" s="42"/>
      <c r="G101" s="42"/>
      <c r="H101" s="42"/>
      <c r="I101" s="43"/>
      <c r="J101" s="36"/>
    </row>
    <row r="102" spans="2:10" x14ac:dyDescent="0.25">
      <c r="B102" s="36"/>
      <c r="C102" s="41" t="s">
        <v>533</v>
      </c>
      <c r="D102" s="42"/>
      <c r="E102" s="42" t="s">
        <v>523</v>
      </c>
      <c r="F102" s="42"/>
      <c r="G102" s="42"/>
      <c r="H102" s="42"/>
      <c r="I102" s="43"/>
      <c r="J102" s="36"/>
    </row>
    <row r="103" spans="2:10" x14ac:dyDescent="0.25">
      <c r="B103" s="36"/>
      <c r="C103" s="41" t="s">
        <v>575</v>
      </c>
      <c r="D103" s="42"/>
      <c r="E103" s="42" t="s">
        <v>576</v>
      </c>
      <c r="F103" s="42"/>
      <c r="G103" s="42"/>
      <c r="H103" s="42"/>
      <c r="I103" s="43"/>
      <c r="J103" s="36"/>
    </row>
    <row r="104" spans="2:10" x14ac:dyDescent="0.25">
      <c r="B104" s="36"/>
      <c r="C104" s="41" t="s">
        <v>942</v>
      </c>
      <c r="D104" s="42"/>
      <c r="E104" s="42" t="s">
        <v>943</v>
      </c>
      <c r="F104" s="42"/>
      <c r="G104" s="42"/>
      <c r="H104" s="42"/>
      <c r="I104" s="43"/>
      <c r="J104" s="36"/>
    </row>
    <row r="105" spans="2:10" x14ac:dyDescent="0.25">
      <c r="B105" s="36"/>
      <c r="C105" s="41" t="s">
        <v>577</v>
      </c>
      <c r="D105" s="42"/>
      <c r="E105" s="42" t="s">
        <v>578</v>
      </c>
      <c r="F105" s="42"/>
      <c r="G105" s="42"/>
      <c r="H105" s="42"/>
      <c r="I105" s="43"/>
      <c r="J105" s="36"/>
    </row>
    <row r="106" spans="2:10" x14ac:dyDescent="0.25">
      <c r="B106" s="36"/>
      <c r="C106" s="41" t="s">
        <v>944</v>
      </c>
      <c r="D106" s="42"/>
      <c r="E106" s="42" t="s">
        <v>932</v>
      </c>
      <c r="F106" s="42"/>
      <c r="G106" s="42"/>
      <c r="H106" s="42"/>
      <c r="I106" s="43"/>
      <c r="J106" s="36"/>
    </row>
    <row r="107" spans="2:10" x14ac:dyDescent="0.25">
      <c r="B107" s="36"/>
      <c r="C107" s="41" t="s">
        <v>522</v>
      </c>
      <c r="D107" s="42"/>
      <c r="E107" s="42" t="s">
        <v>523</v>
      </c>
      <c r="F107" s="42"/>
      <c r="G107" s="42"/>
      <c r="H107" s="42"/>
      <c r="I107" s="43"/>
      <c r="J107" s="36"/>
    </row>
    <row r="108" spans="2:10" x14ac:dyDescent="0.25">
      <c r="B108" s="36"/>
      <c r="C108" s="41" t="s">
        <v>945</v>
      </c>
      <c r="D108" s="42"/>
      <c r="E108" s="42" t="s">
        <v>946</v>
      </c>
      <c r="F108" s="42"/>
      <c r="G108" s="42"/>
      <c r="H108" s="42"/>
      <c r="I108" s="43"/>
      <c r="J108" s="36"/>
    </row>
    <row r="109" spans="2:10" x14ac:dyDescent="0.25">
      <c r="B109" s="36"/>
      <c r="C109" s="41" t="s">
        <v>534</v>
      </c>
      <c r="D109" s="42"/>
      <c r="E109" s="42" t="s">
        <v>535</v>
      </c>
      <c r="F109" s="42"/>
      <c r="G109" s="42"/>
      <c r="H109" s="42"/>
      <c r="I109" s="43"/>
      <c r="J109" s="36"/>
    </row>
    <row r="110" spans="2:10" x14ac:dyDescent="0.25">
      <c r="B110" s="36"/>
      <c r="C110" s="41" t="s">
        <v>792</v>
      </c>
      <c r="D110" s="42"/>
      <c r="E110" s="42" t="s">
        <v>580</v>
      </c>
      <c r="F110" s="42"/>
      <c r="G110" s="42"/>
      <c r="H110" s="42"/>
      <c r="I110" s="43"/>
      <c r="J110" s="36"/>
    </row>
    <row r="111" spans="2:10" x14ac:dyDescent="0.25">
      <c r="B111" s="36"/>
      <c r="C111" s="41" t="s">
        <v>421</v>
      </c>
      <c r="D111" s="42"/>
      <c r="E111" s="42" t="s">
        <v>422</v>
      </c>
      <c r="F111" s="42"/>
      <c r="G111" s="42"/>
      <c r="H111" s="42"/>
      <c r="I111" s="43"/>
      <c r="J111" s="36"/>
    </row>
    <row r="112" spans="2:10" x14ac:dyDescent="0.25">
      <c r="B112" s="36"/>
      <c r="C112" s="41" t="s">
        <v>579</v>
      </c>
      <c r="D112" s="42"/>
      <c r="E112" s="42" t="s">
        <v>580</v>
      </c>
      <c r="F112" s="42"/>
      <c r="G112" s="42"/>
      <c r="H112" s="42"/>
      <c r="I112" s="43"/>
      <c r="J112" s="36"/>
    </row>
    <row r="113" spans="2:10" x14ac:dyDescent="0.25">
      <c r="B113" s="36"/>
      <c r="C113" s="41" t="s">
        <v>947</v>
      </c>
      <c r="D113" s="42"/>
      <c r="E113" s="42" t="s">
        <v>948</v>
      </c>
      <c r="F113" s="42"/>
      <c r="G113" s="42"/>
      <c r="H113" s="42"/>
      <c r="I113" s="43"/>
      <c r="J113" s="36"/>
    </row>
    <row r="114" spans="2:10" x14ac:dyDescent="0.25">
      <c r="B114" s="36"/>
      <c r="C114" s="41" t="s">
        <v>423</v>
      </c>
      <c r="D114" s="42"/>
      <c r="E114" s="42" t="s">
        <v>424</v>
      </c>
      <c r="F114" s="42"/>
      <c r="G114" s="42"/>
      <c r="H114" s="42"/>
      <c r="I114" s="43"/>
      <c r="J114" s="36"/>
    </row>
    <row r="115" spans="2:10" x14ac:dyDescent="0.25">
      <c r="B115" s="36"/>
      <c r="C115" s="41" t="s">
        <v>425</v>
      </c>
      <c r="D115" s="42"/>
      <c r="E115" s="42" t="s">
        <v>426</v>
      </c>
      <c r="F115" s="42"/>
      <c r="G115" s="42"/>
      <c r="H115" s="42"/>
      <c r="I115" s="43"/>
      <c r="J115" s="36"/>
    </row>
    <row r="116" spans="2:10" x14ac:dyDescent="0.25">
      <c r="B116" s="36"/>
      <c r="C116" s="41" t="s">
        <v>949</v>
      </c>
      <c r="D116" s="42"/>
      <c r="E116" s="42" t="s">
        <v>950</v>
      </c>
      <c r="F116" s="42"/>
      <c r="G116" s="42"/>
      <c r="H116" s="42"/>
      <c r="I116" s="43"/>
      <c r="J116" s="36"/>
    </row>
    <row r="117" spans="2:10" x14ac:dyDescent="0.25">
      <c r="B117" s="36"/>
      <c r="C117" s="41" t="s">
        <v>951</v>
      </c>
      <c r="D117" s="42"/>
      <c r="E117" s="42" t="s">
        <v>263</v>
      </c>
      <c r="F117" s="42"/>
      <c r="G117" s="42"/>
      <c r="H117" s="42"/>
      <c r="I117" s="43"/>
      <c r="J117" s="36"/>
    </row>
    <row r="118" spans="2:10" x14ac:dyDescent="0.25">
      <c r="B118" s="36"/>
      <c r="C118" s="41" t="s">
        <v>952</v>
      </c>
      <c r="D118" s="42"/>
      <c r="E118" s="42" t="s">
        <v>467</v>
      </c>
      <c r="F118" s="42"/>
      <c r="G118" s="42"/>
      <c r="H118" s="42"/>
      <c r="I118" s="43"/>
      <c r="J118" s="36"/>
    </row>
    <row r="119" spans="2:10" x14ac:dyDescent="0.25">
      <c r="B119" s="36"/>
      <c r="C119" s="41" t="s">
        <v>402</v>
      </c>
      <c r="D119" s="42"/>
      <c r="E119" s="42" t="s">
        <v>403</v>
      </c>
      <c r="F119" s="42"/>
      <c r="G119" s="42"/>
      <c r="H119" s="42"/>
      <c r="I119" s="43"/>
      <c r="J119" s="36"/>
    </row>
    <row r="120" spans="2:10" x14ac:dyDescent="0.25">
      <c r="B120" s="36"/>
      <c r="C120" s="41" t="s">
        <v>953</v>
      </c>
      <c r="D120" s="42"/>
      <c r="E120" s="42" t="s">
        <v>954</v>
      </c>
      <c r="F120" s="42"/>
      <c r="G120" s="42"/>
      <c r="H120" s="42"/>
      <c r="I120" s="43"/>
      <c r="J120" s="36"/>
    </row>
    <row r="121" spans="2:10" x14ac:dyDescent="0.25">
      <c r="B121" s="36"/>
      <c r="C121" s="41" t="s">
        <v>955</v>
      </c>
      <c r="D121" s="42"/>
      <c r="E121" s="42" t="s">
        <v>263</v>
      </c>
      <c r="F121" s="42"/>
      <c r="G121" s="42"/>
      <c r="H121" s="42"/>
      <c r="I121" s="43"/>
      <c r="J121" s="36"/>
    </row>
    <row r="122" spans="2:10" x14ac:dyDescent="0.25">
      <c r="B122" s="36"/>
      <c r="C122" s="41" t="s">
        <v>677</v>
      </c>
      <c r="D122" s="42"/>
      <c r="E122" s="42" t="s">
        <v>678</v>
      </c>
      <c r="F122" s="42"/>
      <c r="G122" s="42"/>
      <c r="H122" s="42"/>
      <c r="I122" s="43"/>
      <c r="J122" s="36"/>
    </row>
    <row r="123" spans="2:10" x14ac:dyDescent="0.25">
      <c r="B123" s="36"/>
      <c r="C123" s="41" t="s">
        <v>956</v>
      </c>
      <c r="D123" s="42"/>
      <c r="E123" s="42" t="s">
        <v>467</v>
      </c>
      <c r="F123" s="42"/>
      <c r="G123" s="42"/>
      <c r="H123" s="42"/>
      <c r="I123" s="43"/>
      <c r="J123" s="36"/>
    </row>
    <row r="124" spans="2:10" x14ac:dyDescent="0.25">
      <c r="B124" s="36"/>
      <c r="C124" s="41" t="s">
        <v>550</v>
      </c>
      <c r="D124" s="42"/>
      <c r="E124" s="42" t="s">
        <v>551</v>
      </c>
      <c r="F124" s="42"/>
      <c r="G124" s="42"/>
      <c r="H124" s="42"/>
      <c r="I124" s="43"/>
      <c r="J124" s="36"/>
    </row>
    <row r="125" spans="2:10" x14ac:dyDescent="0.25">
      <c r="B125" s="36"/>
      <c r="C125" s="41" t="s">
        <v>957</v>
      </c>
      <c r="D125" s="42"/>
      <c r="E125" s="42" t="s">
        <v>958</v>
      </c>
      <c r="F125" s="42"/>
      <c r="G125" s="42"/>
      <c r="H125" s="42"/>
      <c r="I125" s="43"/>
      <c r="J125" s="36"/>
    </row>
    <row r="126" spans="2:10" x14ac:dyDescent="0.25">
      <c r="B126" s="36"/>
      <c r="C126" s="41" t="s">
        <v>464</v>
      </c>
      <c r="D126" s="42"/>
      <c r="E126" s="42" t="s">
        <v>465</v>
      </c>
      <c r="F126" s="42"/>
      <c r="G126" s="42"/>
      <c r="H126" s="42"/>
      <c r="I126" s="43"/>
      <c r="J126" s="36"/>
    </row>
    <row r="127" spans="2:10" x14ac:dyDescent="0.25">
      <c r="B127" s="36"/>
      <c r="C127" s="41" t="s">
        <v>959</v>
      </c>
      <c r="D127" s="42"/>
      <c r="E127" s="42" t="s">
        <v>960</v>
      </c>
      <c r="F127" s="42"/>
      <c r="G127" s="42"/>
      <c r="H127" s="42"/>
      <c r="I127" s="43"/>
      <c r="J127" s="36"/>
    </row>
    <row r="128" spans="2:10" x14ac:dyDescent="0.25">
      <c r="B128" s="36"/>
      <c r="C128" s="41" t="s">
        <v>466</v>
      </c>
      <c r="D128" s="42"/>
      <c r="E128" s="42" t="s">
        <v>467</v>
      </c>
      <c r="F128" s="42"/>
      <c r="G128" s="42"/>
      <c r="H128" s="42"/>
      <c r="I128" s="43"/>
      <c r="J128" s="36"/>
    </row>
    <row r="129" spans="2:10" x14ac:dyDescent="0.25">
      <c r="B129" s="36"/>
      <c r="C129" s="41" t="s">
        <v>961</v>
      </c>
      <c r="D129" s="42"/>
      <c r="E129" s="42" t="s">
        <v>962</v>
      </c>
      <c r="F129" s="42"/>
      <c r="G129" s="42"/>
      <c r="H129" s="42"/>
      <c r="I129" s="43"/>
      <c r="J129" s="36"/>
    </row>
    <row r="130" spans="2:10" x14ac:dyDescent="0.25">
      <c r="B130" s="36"/>
      <c r="C130" s="41" t="s">
        <v>476</v>
      </c>
      <c r="D130" s="42"/>
      <c r="E130" s="42" t="s">
        <v>467</v>
      </c>
      <c r="F130" s="42"/>
      <c r="G130" s="42"/>
      <c r="H130" s="42"/>
      <c r="I130" s="43"/>
      <c r="J130" s="36"/>
    </row>
    <row r="131" spans="2:10" x14ac:dyDescent="0.25">
      <c r="B131" s="36"/>
      <c r="C131" s="41" t="s">
        <v>963</v>
      </c>
      <c r="D131" s="42"/>
      <c r="E131" s="42" t="s">
        <v>964</v>
      </c>
      <c r="F131" s="42"/>
      <c r="G131" s="42"/>
      <c r="H131" s="42"/>
      <c r="I131" s="43"/>
      <c r="J131" s="36"/>
    </row>
    <row r="132" spans="2:10" x14ac:dyDescent="0.25">
      <c r="B132" s="36"/>
      <c r="C132" s="41" t="s">
        <v>477</v>
      </c>
      <c r="D132" s="42"/>
      <c r="E132" s="42" t="s">
        <v>467</v>
      </c>
      <c r="F132" s="42"/>
      <c r="G132" s="42"/>
      <c r="H132" s="42"/>
      <c r="I132" s="43"/>
      <c r="J132" s="36"/>
    </row>
    <row r="133" spans="2:10" x14ac:dyDescent="0.25">
      <c r="B133" s="36"/>
      <c r="C133" s="41" t="s">
        <v>965</v>
      </c>
      <c r="D133" s="42"/>
      <c r="E133" s="42" t="s">
        <v>263</v>
      </c>
      <c r="F133" s="42"/>
      <c r="G133" s="42"/>
      <c r="H133" s="42"/>
      <c r="I133" s="43"/>
      <c r="J133" s="36"/>
    </row>
    <row r="134" spans="2:10" x14ac:dyDescent="0.25">
      <c r="B134" s="36"/>
      <c r="C134" s="41" t="s">
        <v>966</v>
      </c>
      <c r="D134" s="42"/>
      <c r="E134" s="42" t="s">
        <v>467</v>
      </c>
      <c r="F134" s="42"/>
      <c r="G134" s="42"/>
      <c r="H134" s="42"/>
      <c r="I134" s="43"/>
      <c r="J134" s="36"/>
    </row>
    <row r="135" spans="2:10" x14ac:dyDescent="0.25">
      <c r="B135" s="36"/>
      <c r="C135" s="41" t="s">
        <v>413</v>
      </c>
      <c r="D135" s="42"/>
      <c r="E135" s="42" t="s">
        <v>414</v>
      </c>
      <c r="F135" s="42"/>
      <c r="G135" s="42"/>
      <c r="H135" s="42"/>
      <c r="I135" s="43"/>
      <c r="J135" s="36"/>
    </row>
    <row r="136" spans="2:10" x14ac:dyDescent="0.25">
      <c r="B136" s="36"/>
      <c r="C136" s="41" t="s">
        <v>967</v>
      </c>
      <c r="D136" s="42"/>
      <c r="E136" s="42" t="s">
        <v>968</v>
      </c>
      <c r="F136" s="42"/>
      <c r="G136" s="42"/>
      <c r="H136" s="42"/>
      <c r="I136" s="43"/>
      <c r="J136" s="36"/>
    </row>
    <row r="137" spans="2:10" x14ac:dyDescent="0.25">
      <c r="B137" s="36"/>
      <c r="C137" s="41" t="s">
        <v>486</v>
      </c>
      <c r="D137" s="42"/>
      <c r="E137" s="42" t="s">
        <v>263</v>
      </c>
      <c r="F137" s="42"/>
      <c r="G137" s="42"/>
      <c r="H137" s="42"/>
      <c r="I137" s="43"/>
      <c r="J137" s="36"/>
    </row>
    <row r="138" spans="2:10" x14ac:dyDescent="0.25">
      <c r="B138" s="36"/>
      <c r="C138" s="41" t="s">
        <v>775</v>
      </c>
      <c r="D138" s="42"/>
      <c r="E138" s="42" t="s">
        <v>678</v>
      </c>
      <c r="F138" s="42"/>
      <c r="G138" s="42"/>
      <c r="H138" s="42"/>
      <c r="I138" s="43"/>
      <c r="J138" s="36"/>
    </row>
    <row r="139" spans="2:10" x14ac:dyDescent="0.25">
      <c r="B139" s="36"/>
      <c r="C139" s="41" t="s">
        <v>490</v>
      </c>
      <c r="D139" s="42"/>
      <c r="E139" s="42" t="s">
        <v>467</v>
      </c>
      <c r="F139" s="42"/>
      <c r="G139" s="42"/>
      <c r="H139" s="42"/>
      <c r="I139" s="43"/>
      <c r="J139" s="36"/>
    </row>
    <row r="140" spans="2:10" x14ac:dyDescent="0.25">
      <c r="B140" s="36"/>
      <c r="C140" s="41" t="s">
        <v>969</v>
      </c>
      <c r="D140" s="42"/>
      <c r="E140" s="42" t="s">
        <v>960</v>
      </c>
      <c r="F140" s="42"/>
      <c r="G140" s="42"/>
      <c r="H140" s="42"/>
      <c r="I140" s="43"/>
      <c r="J140" s="36"/>
    </row>
    <row r="141" spans="2:10" x14ac:dyDescent="0.25">
      <c r="B141" s="36"/>
      <c r="C141" s="41" t="s">
        <v>506</v>
      </c>
      <c r="D141" s="42"/>
      <c r="E141" s="42" t="s">
        <v>263</v>
      </c>
      <c r="F141" s="42"/>
      <c r="G141" s="42"/>
      <c r="H141" s="42"/>
      <c r="I141" s="43"/>
      <c r="J141" s="36"/>
    </row>
    <row r="142" spans="2:10" x14ac:dyDescent="0.25">
      <c r="B142" s="36"/>
      <c r="C142" s="41" t="s">
        <v>507</v>
      </c>
      <c r="D142" s="42"/>
      <c r="E142" s="42" t="s">
        <v>467</v>
      </c>
      <c r="F142" s="42"/>
      <c r="G142" s="42"/>
      <c r="H142" s="42"/>
      <c r="I142" s="43"/>
      <c r="J142" s="36"/>
    </row>
    <row r="143" spans="2:10" x14ac:dyDescent="0.25">
      <c r="B143" s="36"/>
      <c r="C143" s="44" t="s">
        <v>970</v>
      </c>
      <c r="D143" s="45"/>
      <c r="E143" s="45" t="s">
        <v>960</v>
      </c>
      <c r="F143" s="45"/>
      <c r="G143" s="45"/>
      <c r="H143" s="45"/>
      <c r="I143" s="46"/>
      <c r="J143" s="36"/>
    </row>
    <row r="144" spans="2:10" x14ac:dyDescent="0.25">
      <c r="B144" s="36"/>
      <c r="C144" s="36"/>
      <c r="D144" s="36"/>
      <c r="E144" s="36"/>
      <c r="F144" s="36"/>
      <c r="G144" s="36"/>
      <c r="H144" s="36"/>
      <c r="I144" s="36"/>
      <c r="J144" s="36"/>
    </row>
  </sheetData>
  <mergeCells count="19">
    <mergeCell ref="C38:I38"/>
    <mergeCell ref="C14:I14"/>
    <mergeCell ref="C22:I22"/>
    <mergeCell ref="C24:I24"/>
    <mergeCell ref="C30:I30"/>
    <mergeCell ref="C32:I32"/>
    <mergeCell ref="C72:F72"/>
    <mergeCell ref="H72:I72"/>
    <mergeCell ref="C40:I40"/>
    <mergeCell ref="C46:I46"/>
    <mergeCell ref="C48:I48"/>
    <mergeCell ref="C54:I54"/>
    <mergeCell ref="C56:I56"/>
    <mergeCell ref="C62:I62"/>
    <mergeCell ref="C64:I64"/>
    <mergeCell ref="C68:F68"/>
    <mergeCell ref="H68:I68"/>
    <mergeCell ref="C70:F70"/>
    <mergeCell ref="H70:I70"/>
  </mergeCells>
  <dataValidations count="6">
    <dataValidation allowBlank="1" showInputMessage="1" showErrorMessage="1" promptTitle="Handling in SE-SFL" sqref="L25" xr:uid="{FB98B387-3A56-401D-AF67-425BFDF143C1}"/>
    <dataValidation allowBlank="1" showInputMessage="1" showErrorMessage="1" promptTitle="Handling in SR-PSU" sqref="L23" xr:uid="{29969AC0-D389-41B7-9F6B-9EFC05BEBFDD}"/>
    <dataValidation allowBlank="1" showInputMessage="1" showErrorMessage="1" promptTitle="Description in SR-Site" sqref="L7" xr:uid="{43D0B533-0AAA-4B26-9711-6248EDF5D261}"/>
    <dataValidation allowBlank="1" showInputMessage="1" showErrorMessage="1" promptTitle="Handling in SR-Site" sqref="L16" xr:uid="{96DBCFA4-8E27-48FF-AC17-50662A12F8C0}"/>
    <dataValidation allowBlank="1" showInputMessage="1" showErrorMessage="1" promptTitle="Description in SE-SFL" sqref="L11" xr:uid="{75CDE07F-69ED-42A6-A41F-876A855F9B65}"/>
    <dataValidation allowBlank="1" showInputMessage="1" showErrorMessage="1" promptTitle="Description in SR-PSU" sqref="L9" xr:uid="{0B5640AA-05EF-45C0-9BAC-1AF98C5F29F4}"/>
  </dataValidations>
  <pageMargins left="0.7" right="0.7" top="0.75" bottom="0.75" header="0.3" footer="0.3"/>
  <drawing r:id="rId1"/>
  <legacyDrawing r:id="rId2"/>
  <mc:AlternateContent>
    <mc:Choice Requires="x14">
      <controls>
        <mc:AlternateContent>
          <mc:Choice Requires="x14">
            <control shapeId="237569"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237570"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237571"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237572"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237573"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237574"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237575"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237576"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237577"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237578"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237579"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237580"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15D4C-958F-4288-A037-831C908AEE13}">
  <dimension ref="B1:N104"/>
  <sheetViews>
    <sheetView zoomScale="80" zoomScaleNormal="80" workbookViewId="0">
      <selection activeCell="M80" sqref="M80"/>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8" customWidth="true" width="6.140625"/>
    <col min="9" max="9" customWidth="true" width="17.28515625"/>
    <col min="10" max="10" customWidth="true" width="3.28515625"/>
    <col min="12" max="12" customWidth="true" width="20.42578125"/>
  </cols>
  <sheetData>
    <row r="1" spans="2:14" x14ac:dyDescent="0.25">
      <c r="B1" s="27"/>
      <c r="C1" s="27"/>
      <c r="D1" s="27"/>
      <c r="E1" s="27"/>
      <c r="F1" s="27"/>
      <c r="G1" s="27"/>
      <c r="H1" s="27"/>
      <c r="I1" s="27"/>
      <c r="J1" s="27"/>
      <c r="L1" s="28" t="s">
        <v>101</v>
      </c>
      <c r="M1" s="28"/>
    </row>
    <row r="2" spans="2:14" x14ac:dyDescent="0.25">
      <c r="B2" s="27"/>
      <c r="C2" s="30" t="str">
        <f>'Template (FEP)'!C2</f>
        <v>FEP ID</v>
      </c>
      <c r="D2" s="27"/>
      <c r="E2" s="30" t="str">
        <f>'Template (FEP)'!E2</f>
        <v>FEP Name</v>
      </c>
      <c r="F2" s="27"/>
      <c r="G2" s="30" t="str">
        <f>'Template (FEP)'!G2</f>
        <v>FEP</v>
      </c>
      <c r="H2" s="27"/>
      <c r="I2" s="30" t="str">
        <f>'Template (FEP)'!I2</f>
        <v>Expert(s)</v>
      </c>
      <c r="J2" s="27"/>
    </row>
    <row r="3" spans="2:14" x14ac:dyDescent="0.25">
      <c r="B3" s="27"/>
      <c r="C3" s="31" t="str">
        <f>'PSAR SFK FEP list'!B20</f>
        <v>Ge12</v>
      </c>
      <c r="D3" s="27"/>
      <c r="E3" s="31" t="str">
        <f>'PSAR SFK FEP list'!C20</f>
        <v>Diffusive transport of dissolved species in fractures and rock matrix</v>
      </c>
      <c r="F3" s="27"/>
      <c r="G3" s="32" t="s">
        <v>286</v>
      </c>
      <c r="H3" s="27"/>
      <c r="I3" s="32" t="s">
        <v>268</v>
      </c>
      <c r="J3" s="27"/>
    </row>
    <row r="4" spans="2:14" x14ac:dyDescent="0.25">
      <c r="B4" s="27"/>
      <c r="C4" s="27"/>
      <c r="D4" s="27"/>
      <c r="E4" s="27"/>
      <c r="F4" s="27"/>
      <c r="G4" s="27"/>
      <c r="H4" s="27"/>
      <c r="I4" s="32" t="s">
        <v>284</v>
      </c>
      <c r="J4" s="27"/>
    </row>
    <row r="5" spans="2:14" x14ac:dyDescent="0.25">
      <c r="B5" s="27"/>
      <c r="C5" s="30" t="str">
        <f>'Template (FEP)'!C5</f>
        <v>Main Category</v>
      </c>
      <c r="D5" s="27"/>
      <c r="E5" s="30" t="str">
        <f>'Template (FEP)'!E5</f>
        <v>System Component</v>
      </c>
      <c r="F5" s="27"/>
      <c r="G5" s="27"/>
      <c r="H5" s="27"/>
      <c r="I5" s="32" t="s">
        <v>285</v>
      </c>
      <c r="J5" s="27"/>
    </row>
    <row r="6" spans="2:14" x14ac:dyDescent="0.25">
      <c r="B6" s="27"/>
      <c r="C6" s="33" t="str">
        <f>'PSAR SFK FEP list'!F20</f>
        <v>Internal process</v>
      </c>
      <c r="D6" s="27"/>
      <c r="E6" s="33" t="str">
        <f>'PSAR SFK FEP list'!G20</f>
        <v>Geosphere</v>
      </c>
      <c r="F6" s="27"/>
      <c r="G6" s="27"/>
      <c r="H6" s="27"/>
      <c r="I6" s="27"/>
      <c r="J6" s="27"/>
    </row>
    <row r="7" spans="2:14" x14ac:dyDescent="0.25">
      <c r="B7" s="27"/>
      <c r="C7" s="27"/>
      <c r="D7" s="27"/>
      <c r="E7" s="27"/>
      <c r="F7" s="27"/>
      <c r="G7" s="27"/>
      <c r="H7" s="27"/>
      <c r="I7" s="27"/>
      <c r="J7" s="27"/>
      <c r="L7" s="10" t="s">
        <v>236</v>
      </c>
      <c r="M7" t="s">
        <v>979</v>
      </c>
    </row>
    <row r="8" spans="2:14" x14ac:dyDescent="0.25">
      <c r="B8" s="27"/>
      <c r="C8" s="30" t="str">
        <f>'Template (FEP)'!C8</f>
        <v>Sub Category 1</v>
      </c>
      <c r="D8" s="27"/>
      <c r="E8" s="30" t="str">
        <f>'Template (FEP)'!E8</f>
        <v>Sub Category 2</v>
      </c>
      <c r="F8" s="27"/>
      <c r="G8" s="27"/>
      <c r="H8" s="27"/>
      <c r="I8" s="27"/>
      <c r="J8" s="27"/>
    </row>
    <row r="9" spans="2:14" x14ac:dyDescent="0.25">
      <c r="B9" s="27"/>
      <c r="C9" s="33">
        <f>'PSAR SFK FEP list'!H20</f>
        <v>0</v>
      </c>
      <c r="D9" s="27"/>
      <c r="E9" s="33">
        <f>'PSAR SFK FEP list'!I20</f>
        <v>0</v>
      </c>
      <c r="F9" s="27"/>
      <c r="G9" s="27"/>
      <c r="H9" s="27"/>
      <c r="I9" s="27"/>
      <c r="J9" s="27"/>
      <c r="L9" s="10" t="s">
        <v>237</v>
      </c>
      <c r="M9" t="s">
        <v>319</v>
      </c>
      <c r="N9" t="s">
        <v>984</v>
      </c>
    </row>
    <row r="10" spans="2:14" x14ac:dyDescent="0.25">
      <c r="B10" s="27"/>
      <c r="C10" s="27"/>
      <c r="D10" s="27"/>
      <c r="E10" s="27"/>
      <c r="F10" s="27"/>
      <c r="G10" s="27"/>
      <c r="H10" s="27"/>
      <c r="I10" s="27"/>
      <c r="J10" s="27"/>
      <c r="L10" s="10"/>
    </row>
    <row r="11" spans="2:14" x14ac:dyDescent="0.25">
      <c r="B11" s="34"/>
      <c r="C11" s="35"/>
      <c r="D11" s="34"/>
      <c r="E11" s="34"/>
      <c r="F11" s="34"/>
      <c r="G11" s="34"/>
      <c r="H11" s="34"/>
      <c r="I11" s="34"/>
      <c r="J11" s="34"/>
      <c r="L11" s="10" t="s">
        <v>238</v>
      </c>
      <c r="M11" s="51" t="s">
        <v>260</v>
      </c>
    </row>
    <row r="12" spans="2:14" x14ac:dyDescent="0.25">
      <c r="B12" s="27"/>
      <c r="C12" s="30" t="str">
        <f>'Template (FEP)'!C12</f>
        <v>Description</v>
      </c>
      <c r="D12" s="27"/>
      <c r="E12" s="27"/>
      <c r="F12" s="27"/>
      <c r="G12" s="27"/>
      <c r="H12" s="27"/>
      <c r="I12" s="27"/>
      <c r="J12" s="27"/>
    </row>
    <row r="13" spans="2:14" x14ac:dyDescent="0.25">
      <c r="B13" s="34"/>
      <c r="C13" s="35"/>
      <c r="D13" s="34"/>
      <c r="E13" s="34"/>
      <c r="F13" s="34"/>
      <c r="G13" s="34"/>
      <c r="H13" s="34"/>
      <c r="I13" s="34"/>
      <c r="J13" s="34"/>
    </row>
    <row r="14" spans="2:14" ht="30" customHeight="1" x14ac:dyDescent="0.25">
      <c r="B14" s="34"/>
      <c r="C14" s="90"/>
      <c r="D14" s="91"/>
      <c r="E14" s="91"/>
      <c r="F14" s="91"/>
      <c r="G14" s="91"/>
      <c r="H14" s="91"/>
      <c r="I14" s="92"/>
      <c r="J14" s="34"/>
    </row>
    <row r="15" spans="2:14" x14ac:dyDescent="0.25">
      <c r="B15" s="34"/>
      <c r="C15" s="34"/>
      <c r="D15" s="34"/>
      <c r="E15" s="34"/>
      <c r="F15" s="34"/>
      <c r="G15" s="34"/>
      <c r="H15" s="34"/>
      <c r="I15" s="34"/>
      <c r="J15" s="34"/>
    </row>
    <row r="16" spans="2:14" x14ac:dyDescent="0.25">
      <c r="B16" s="27"/>
      <c r="C16" s="30" t="str">
        <f>'Template (FEP)'!C16</f>
        <v>Handling in the assessment</v>
      </c>
      <c r="D16" s="27"/>
      <c r="E16" s="27"/>
      <c r="F16" s="27"/>
      <c r="G16" s="27"/>
      <c r="H16" s="27"/>
      <c r="I16" s="27"/>
      <c r="J16" s="27"/>
      <c r="L16" s="10" t="s">
        <v>239</v>
      </c>
      <c r="M16" t="s">
        <v>980</v>
      </c>
    </row>
    <row r="17" spans="2:13" x14ac:dyDescent="0.25">
      <c r="B17" s="34"/>
      <c r="C17" s="35"/>
      <c r="D17" s="34"/>
      <c r="E17" s="34"/>
      <c r="F17" s="34"/>
      <c r="G17" s="34"/>
      <c r="H17" s="34"/>
      <c r="I17" s="34"/>
      <c r="J17" s="34"/>
      <c r="M17" t="s">
        <v>981</v>
      </c>
    </row>
    <row r="18" spans="2:13" x14ac:dyDescent="0.25">
      <c r="B18" s="34"/>
      <c r="C18" s="35" t="str">
        <f>'Template (FEP)'!C18</f>
        <v>General (if same for before/after saturation and failed canister)</v>
      </c>
      <c r="D18" s="34"/>
      <c r="E18" s="34"/>
      <c r="F18" s="34"/>
      <c r="G18" s="34"/>
      <c r="H18" s="34"/>
      <c r="I18" s="34"/>
      <c r="J18" s="34"/>
      <c r="M18" t="s">
        <v>982</v>
      </c>
    </row>
    <row r="19" spans="2:13" x14ac:dyDescent="0.25">
      <c r="B19" s="34"/>
      <c r="C19" s="34" t="str">
        <f>'Template (FEP)'!C19</f>
        <v>Considered</v>
      </c>
      <c r="D19" s="34" t="str">
        <f>'Template (FEP)'!D19</f>
        <v>Neglected</v>
      </c>
      <c r="E19" s="34"/>
      <c r="F19" s="34"/>
      <c r="G19" s="34"/>
      <c r="H19" s="34"/>
      <c r="I19" s="34"/>
      <c r="J19" s="34"/>
      <c r="M19" t="s">
        <v>983</v>
      </c>
    </row>
    <row r="20" spans="2:13" x14ac:dyDescent="0.25">
      <c r="B20" s="34"/>
      <c r="C20" s="81"/>
      <c r="D20" s="81"/>
      <c r="E20" s="34"/>
      <c r="F20" s="34"/>
      <c r="G20" s="50" t="b">
        <v>0</v>
      </c>
      <c r="H20" s="50" t="b">
        <v>0</v>
      </c>
      <c r="I20" s="34"/>
      <c r="J20" s="34"/>
      <c r="M20" t="s">
        <v>822</v>
      </c>
    </row>
    <row r="21" spans="2:13" x14ac:dyDescent="0.25">
      <c r="B21" s="34"/>
      <c r="C21" s="34" t="str">
        <f>'Template (FEP)'!C21</f>
        <v>Handling</v>
      </c>
      <c r="D21" s="34"/>
      <c r="E21" s="34"/>
      <c r="F21" s="34"/>
      <c r="G21" s="34"/>
      <c r="H21" s="34"/>
      <c r="I21" s="34"/>
      <c r="J21" s="34"/>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240</v>
      </c>
      <c r="M23" t="s">
        <v>985</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c r="L25" s="10" t="s">
        <v>241</v>
      </c>
      <c r="M25" s="51" t="s">
        <v>260</v>
      </c>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949</v>
      </c>
      <c r="D77" s="39"/>
      <c r="E77" s="39" t="s">
        <v>950</v>
      </c>
      <c r="F77" s="39"/>
      <c r="G77" s="39"/>
      <c r="H77" s="39"/>
      <c r="I77" s="40"/>
      <c r="J77" s="36"/>
    </row>
    <row r="78" spans="2:10" x14ac:dyDescent="0.25">
      <c r="B78" s="36"/>
      <c r="C78" s="41" t="s">
        <v>951</v>
      </c>
      <c r="D78" s="42"/>
      <c r="E78" s="42" t="s">
        <v>263</v>
      </c>
      <c r="F78" s="42"/>
      <c r="G78" s="42"/>
      <c r="H78" s="42"/>
      <c r="I78" s="43"/>
      <c r="J78" s="36"/>
    </row>
    <row r="79" spans="2:10" x14ac:dyDescent="0.25">
      <c r="B79" s="36"/>
      <c r="C79" s="41" t="s">
        <v>952</v>
      </c>
      <c r="D79" s="42"/>
      <c r="E79" s="42" t="s">
        <v>467</v>
      </c>
      <c r="F79" s="42"/>
      <c r="G79" s="42"/>
      <c r="H79" s="42"/>
      <c r="I79" s="43"/>
      <c r="J79" s="36"/>
    </row>
    <row r="80" spans="2:10" x14ac:dyDescent="0.25">
      <c r="B80" s="36"/>
      <c r="C80" s="41" t="s">
        <v>402</v>
      </c>
      <c r="D80" s="42"/>
      <c r="E80" s="42" t="s">
        <v>403</v>
      </c>
      <c r="F80" s="42"/>
      <c r="G80" s="42"/>
      <c r="H80" s="42"/>
      <c r="I80" s="43"/>
      <c r="J80" s="36"/>
    </row>
    <row r="81" spans="2:10" x14ac:dyDescent="0.25">
      <c r="B81" s="36"/>
      <c r="C81" s="41" t="s">
        <v>953</v>
      </c>
      <c r="D81" s="42"/>
      <c r="E81" s="42" t="s">
        <v>954</v>
      </c>
      <c r="F81" s="42"/>
      <c r="G81" s="42"/>
      <c r="H81" s="42"/>
      <c r="I81" s="43"/>
      <c r="J81" s="36"/>
    </row>
    <row r="82" spans="2:10" x14ac:dyDescent="0.25">
      <c r="B82" s="36"/>
      <c r="C82" s="41" t="s">
        <v>955</v>
      </c>
      <c r="D82" s="42"/>
      <c r="E82" s="42" t="s">
        <v>263</v>
      </c>
      <c r="F82" s="42"/>
      <c r="G82" s="42"/>
      <c r="H82" s="42"/>
      <c r="I82" s="43"/>
      <c r="J82" s="36"/>
    </row>
    <row r="83" spans="2:10" x14ac:dyDescent="0.25">
      <c r="B83" s="36"/>
      <c r="C83" s="41" t="s">
        <v>677</v>
      </c>
      <c r="D83" s="42"/>
      <c r="E83" s="42" t="s">
        <v>678</v>
      </c>
      <c r="F83" s="42"/>
      <c r="G83" s="42"/>
      <c r="H83" s="42"/>
      <c r="I83" s="43"/>
      <c r="J83" s="36"/>
    </row>
    <row r="84" spans="2:10" x14ac:dyDescent="0.25">
      <c r="B84" s="36"/>
      <c r="C84" s="41" t="s">
        <v>956</v>
      </c>
      <c r="D84" s="42"/>
      <c r="E84" s="42" t="s">
        <v>467</v>
      </c>
      <c r="F84" s="42"/>
      <c r="G84" s="42"/>
      <c r="H84" s="42"/>
      <c r="I84" s="43"/>
      <c r="J84" s="36"/>
    </row>
    <row r="85" spans="2:10" x14ac:dyDescent="0.25">
      <c r="B85" s="36"/>
      <c r="C85" s="41" t="s">
        <v>550</v>
      </c>
      <c r="D85" s="42"/>
      <c r="E85" s="42" t="s">
        <v>551</v>
      </c>
      <c r="F85" s="42"/>
      <c r="G85" s="42"/>
      <c r="H85" s="42"/>
      <c r="I85" s="43"/>
      <c r="J85" s="36"/>
    </row>
    <row r="86" spans="2:10" x14ac:dyDescent="0.25">
      <c r="B86" s="36"/>
      <c r="C86" s="41" t="s">
        <v>957</v>
      </c>
      <c r="D86" s="42"/>
      <c r="E86" s="42" t="s">
        <v>958</v>
      </c>
      <c r="F86" s="42"/>
      <c r="G86" s="42"/>
      <c r="H86" s="42"/>
      <c r="I86" s="43"/>
      <c r="J86" s="36"/>
    </row>
    <row r="87" spans="2:10" x14ac:dyDescent="0.25">
      <c r="B87" s="36"/>
      <c r="C87" s="41" t="s">
        <v>464</v>
      </c>
      <c r="D87" s="42"/>
      <c r="E87" s="42" t="s">
        <v>465</v>
      </c>
      <c r="F87" s="42"/>
      <c r="G87" s="42"/>
      <c r="H87" s="42"/>
      <c r="I87" s="43"/>
      <c r="J87" s="36"/>
    </row>
    <row r="88" spans="2:10" x14ac:dyDescent="0.25">
      <c r="B88" s="36"/>
      <c r="C88" s="41" t="s">
        <v>959</v>
      </c>
      <c r="D88" s="42"/>
      <c r="E88" s="42" t="s">
        <v>960</v>
      </c>
      <c r="F88" s="42"/>
      <c r="G88" s="42"/>
      <c r="H88" s="42"/>
      <c r="I88" s="43"/>
      <c r="J88" s="36"/>
    </row>
    <row r="89" spans="2:10" x14ac:dyDescent="0.25">
      <c r="B89" s="36"/>
      <c r="C89" s="41" t="s">
        <v>466</v>
      </c>
      <c r="D89" s="42"/>
      <c r="E89" s="42" t="s">
        <v>467</v>
      </c>
      <c r="F89" s="42"/>
      <c r="G89" s="42"/>
      <c r="H89" s="42"/>
      <c r="I89" s="43"/>
      <c r="J89" s="36"/>
    </row>
    <row r="90" spans="2:10" x14ac:dyDescent="0.25">
      <c r="B90" s="36"/>
      <c r="C90" s="41" t="s">
        <v>961</v>
      </c>
      <c r="D90" s="42"/>
      <c r="E90" s="42" t="s">
        <v>962</v>
      </c>
      <c r="F90" s="42"/>
      <c r="G90" s="42"/>
      <c r="H90" s="42"/>
      <c r="I90" s="43"/>
      <c r="J90" s="36"/>
    </row>
    <row r="91" spans="2:10" x14ac:dyDescent="0.25">
      <c r="B91" s="36"/>
      <c r="C91" s="41" t="s">
        <v>476</v>
      </c>
      <c r="D91" s="42"/>
      <c r="E91" s="42" t="s">
        <v>467</v>
      </c>
      <c r="F91" s="42"/>
      <c r="G91" s="42"/>
      <c r="H91" s="42"/>
      <c r="I91" s="43"/>
      <c r="J91" s="36"/>
    </row>
    <row r="92" spans="2:10" x14ac:dyDescent="0.25">
      <c r="B92" s="36"/>
      <c r="C92" s="41" t="s">
        <v>963</v>
      </c>
      <c r="D92" s="42"/>
      <c r="E92" s="42" t="s">
        <v>964</v>
      </c>
      <c r="F92" s="42"/>
      <c r="G92" s="42"/>
      <c r="H92" s="42"/>
      <c r="I92" s="43"/>
      <c r="J92" s="36"/>
    </row>
    <row r="93" spans="2:10" x14ac:dyDescent="0.25">
      <c r="B93" s="36"/>
      <c r="C93" s="41" t="s">
        <v>477</v>
      </c>
      <c r="D93" s="42"/>
      <c r="E93" s="42" t="s">
        <v>467</v>
      </c>
      <c r="F93" s="42"/>
      <c r="G93" s="42"/>
      <c r="H93" s="42"/>
      <c r="I93" s="43"/>
      <c r="J93" s="36"/>
    </row>
    <row r="94" spans="2:10" x14ac:dyDescent="0.25">
      <c r="B94" s="36"/>
      <c r="C94" s="41" t="s">
        <v>965</v>
      </c>
      <c r="D94" s="42"/>
      <c r="E94" s="42" t="s">
        <v>263</v>
      </c>
      <c r="F94" s="42"/>
      <c r="G94" s="42"/>
      <c r="H94" s="42"/>
      <c r="I94" s="43"/>
      <c r="J94" s="36"/>
    </row>
    <row r="95" spans="2:10" x14ac:dyDescent="0.25">
      <c r="B95" s="36"/>
      <c r="C95" s="41" t="s">
        <v>966</v>
      </c>
      <c r="D95" s="42"/>
      <c r="E95" s="42" t="s">
        <v>467</v>
      </c>
      <c r="F95" s="42"/>
      <c r="G95" s="42"/>
      <c r="H95" s="42"/>
      <c r="I95" s="43"/>
      <c r="J95" s="36"/>
    </row>
    <row r="96" spans="2:10" x14ac:dyDescent="0.25">
      <c r="B96" s="36"/>
      <c r="C96" s="41" t="s">
        <v>413</v>
      </c>
      <c r="D96" s="42"/>
      <c r="E96" s="42" t="s">
        <v>414</v>
      </c>
      <c r="F96" s="42"/>
      <c r="G96" s="42"/>
      <c r="H96" s="42"/>
      <c r="I96" s="43"/>
      <c r="J96" s="36"/>
    </row>
    <row r="97" spans="2:10" x14ac:dyDescent="0.25">
      <c r="B97" s="36"/>
      <c r="C97" s="41" t="s">
        <v>967</v>
      </c>
      <c r="D97" s="42"/>
      <c r="E97" s="42" t="s">
        <v>968</v>
      </c>
      <c r="F97" s="42"/>
      <c r="G97" s="42"/>
      <c r="H97" s="42"/>
      <c r="I97" s="43"/>
      <c r="J97" s="36"/>
    </row>
    <row r="98" spans="2:10" x14ac:dyDescent="0.25">
      <c r="B98" s="36"/>
      <c r="C98" s="41" t="s">
        <v>486</v>
      </c>
      <c r="D98" s="42"/>
      <c r="E98" s="42" t="s">
        <v>263</v>
      </c>
      <c r="F98" s="42"/>
      <c r="G98" s="42"/>
      <c r="H98" s="42"/>
      <c r="I98" s="43"/>
      <c r="J98" s="36"/>
    </row>
    <row r="99" spans="2:10" x14ac:dyDescent="0.25">
      <c r="B99" s="36"/>
      <c r="C99" s="41" t="s">
        <v>775</v>
      </c>
      <c r="D99" s="42"/>
      <c r="E99" s="42" t="s">
        <v>678</v>
      </c>
      <c r="F99" s="42"/>
      <c r="G99" s="42"/>
      <c r="H99" s="42"/>
      <c r="I99" s="43"/>
      <c r="J99" s="36"/>
    </row>
    <row r="100" spans="2:10" x14ac:dyDescent="0.25">
      <c r="B100" s="36"/>
      <c r="C100" s="41" t="s">
        <v>490</v>
      </c>
      <c r="D100" s="42"/>
      <c r="E100" s="42" t="s">
        <v>467</v>
      </c>
      <c r="F100" s="42"/>
      <c r="G100" s="42"/>
      <c r="H100" s="42"/>
      <c r="I100" s="43"/>
      <c r="J100" s="36"/>
    </row>
    <row r="101" spans="2:10" x14ac:dyDescent="0.25">
      <c r="B101" s="36"/>
      <c r="C101" s="41" t="s">
        <v>969</v>
      </c>
      <c r="D101" s="42"/>
      <c r="E101" s="42" t="s">
        <v>960</v>
      </c>
      <c r="F101" s="42"/>
      <c r="G101" s="42"/>
      <c r="H101" s="42"/>
      <c r="I101" s="43"/>
      <c r="J101" s="36"/>
    </row>
    <row r="102" spans="2:10" x14ac:dyDescent="0.25">
      <c r="B102" s="36"/>
      <c r="C102" s="41" t="s">
        <v>506</v>
      </c>
      <c r="D102" s="42"/>
      <c r="E102" s="42" t="s">
        <v>263</v>
      </c>
      <c r="F102" s="42"/>
      <c r="G102" s="42"/>
      <c r="H102" s="42"/>
      <c r="I102" s="43"/>
      <c r="J102" s="36"/>
    </row>
    <row r="103" spans="2:10" x14ac:dyDescent="0.25">
      <c r="B103" s="36"/>
      <c r="C103" s="44" t="s">
        <v>507</v>
      </c>
      <c r="D103" s="45"/>
      <c r="E103" s="45" t="s">
        <v>467</v>
      </c>
      <c r="F103" s="45"/>
      <c r="G103" s="45"/>
      <c r="H103" s="45"/>
      <c r="I103" s="46"/>
      <c r="J103" s="36"/>
    </row>
    <row r="104" spans="2:10" x14ac:dyDescent="0.25">
      <c r="B104" s="36"/>
      <c r="C104" s="36"/>
      <c r="D104" s="36"/>
      <c r="E104" s="36"/>
      <c r="F104" s="36"/>
      <c r="G104" s="36"/>
      <c r="H104" s="36"/>
      <c r="I104" s="36"/>
      <c r="J104" s="36"/>
    </row>
  </sheetData>
  <mergeCells count="19">
    <mergeCell ref="C38:I38"/>
    <mergeCell ref="C14:I14"/>
    <mergeCell ref="C22:I22"/>
    <mergeCell ref="C24:I24"/>
    <mergeCell ref="C30:I30"/>
    <mergeCell ref="C32:I32"/>
    <mergeCell ref="C72:F72"/>
    <mergeCell ref="H72:I72"/>
    <mergeCell ref="C40:I40"/>
    <mergeCell ref="C46:I46"/>
    <mergeCell ref="C48:I48"/>
    <mergeCell ref="C54:I54"/>
    <mergeCell ref="C56:I56"/>
    <mergeCell ref="C62:I62"/>
    <mergeCell ref="C64:I64"/>
    <mergeCell ref="C68:F68"/>
    <mergeCell ref="H68:I68"/>
    <mergeCell ref="C70:F70"/>
    <mergeCell ref="H70:I70"/>
  </mergeCells>
  <dataValidations count="6">
    <dataValidation allowBlank="1" showInputMessage="1" showErrorMessage="1" promptTitle="Description in SR-PSU" sqref="L9" xr:uid="{949B442E-A1C7-4E94-8BF5-2DB65BBFDC08}"/>
    <dataValidation allowBlank="1" showInputMessage="1" showErrorMessage="1" promptTitle="Description in SE-SFL" sqref="L11" xr:uid="{21048B22-E2D5-4F63-90B6-CF74B9DAB24A}"/>
    <dataValidation allowBlank="1" showInputMessage="1" showErrorMessage="1" promptTitle="Handling in SR-Site" sqref="L16" xr:uid="{4F79B587-8676-4CDC-9EEE-C902AF1ECE4E}"/>
    <dataValidation allowBlank="1" showInputMessage="1" showErrorMessage="1" promptTitle="Description in SR-Site" sqref="L7" xr:uid="{4FEED526-4B01-441E-8378-CB544B0A5815}"/>
    <dataValidation allowBlank="1" showInputMessage="1" showErrorMessage="1" promptTitle="Handling in SR-PSU" sqref="L23" xr:uid="{95556949-F14C-41AE-8115-6FD8FFD37F73}"/>
    <dataValidation allowBlank="1" showInputMessage="1" showErrorMessage="1" promptTitle="Handling in SE-SFL" sqref="L25" xr:uid="{1C67D1A6-46EA-469C-AED9-AFE2CD0AFD0E}"/>
  </dataValidations>
  <pageMargins left="0.7" right="0.7" top="0.75" bottom="0.75" header="0.3" footer="0.3"/>
  <drawing r:id="rId1"/>
  <legacyDrawing r:id="rId2"/>
  <mc:AlternateContent>
    <mc:Choice Requires="x14">
      <controls>
        <mc:AlternateContent>
          <mc:Choice Requires="x14">
            <control shapeId="238593"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238594"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238595"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238596"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238597"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238598"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238599"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238600"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238601"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238602"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238603"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238604"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03668-965F-4823-B28B-9B16E12BBA59}">
  <dimension ref="B1:N137"/>
  <sheetViews>
    <sheetView zoomScale="80" zoomScaleNormal="80" workbookViewId="0">
      <selection activeCell="H76" sqref="H76"/>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8" customWidth="true" width="6.140625"/>
    <col min="9" max="9" customWidth="true" width="17.28515625"/>
    <col min="10" max="10" customWidth="true" width="3.28515625"/>
    <col min="12" max="12" customWidth="true" width="20.42578125"/>
  </cols>
  <sheetData>
    <row r="1" spans="2:14" x14ac:dyDescent="0.25">
      <c r="B1" s="27"/>
      <c r="C1" s="27"/>
      <c r="D1" s="27"/>
      <c r="E1" s="27"/>
      <c r="F1" s="27"/>
      <c r="G1" s="27"/>
      <c r="H1" s="27"/>
      <c r="I1" s="27"/>
      <c r="J1" s="27"/>
      <c r="L1" s="28" t="s">
        <v>101</v>
      </c>
      <c r="M1" s="28"/>
    </row>
    <row r="2" spans="2:14" x14ac:dyDescent="0.25">
      <c r="B2" s="27"/>
      <c r="C2" s="30" t="str">
        <f>'Template (FEP)'!C2</f>
        <v>FEP ID</v>
      </c>
      <c r="D2" s="27"/>
      <c r="E2" s="30" t="str">
        <f>'Template (FEP)'!E2</f>
        <v>FEP Name</v>
      </c>
      <c r="F2" s="27"/>
      <c r="G2" s="30" t="str">
        <f>'Template (FEP)'!G2</f>
        <v>FEP</v>
      </c>
      <c r="H2" s="27"/>
      <c r="I2" s="30" t="str">
        <f>'Template (FEP)'!I2</f>
        <v>Expert(s)</v>
      </c>
      <c r="J2" s="27"/>
    </row>
    <row r="3" spans="2:14" x14ac:dyDescent="0.25">
      <c r="B3" s="27"/>
      <c r="C3" s="31" t="str">
        <f>'PSAR SFK FEP list'!B21</f>
        <v>Ge13</v>
      </c>
      <c r="D3" s="27"/>
      <c r="E3" s="31" t="str">
        <f>'PSAR SFK FEP list'!C21</f>
        <v xml:space="preserve">Speciation and sorption </v>
      </c>
      <c r="F3" s="27"/>
      <c r="G3" s="32" t="s">
        <v>286</v>
      </c>
      <c r="H3" s="27"/>
      <c r="I3" s="32" t="s">
        <v>268</v>
      </c>
      <c r="J3" s="27"/>
    </row>
    <row r="4" spans="2:14" x14ac:dyDescent="0.25">
      <c r="B4" s="27"/>
      <c r="C4" s="27"/>
      <c r="D4" s="27"/>
      <c r="E4" s="27"/>
      <c r="F4" s="27"/>
      <c r="G4" s="27"/>
      <c r="H4" s="27"/>
      <c r="I4" s="32" t="s">
        <v>284</v>
      </c>
      <c r="J4" s="27"/>
    </row>
    <row r="5" spans="2:14" x14ac:dyDescent="0.25">
      <c r="B5" s="27"/>
      <c r="C5" s="30" t="str">
        <f>'Template (FEP)'!C5</f>
        <v>Main Category</v>
      </c>
      <c r="D5" s="27"/>
      <c r="E5" s="30" t="str">
        <f>'Template (FEP)'!E5</f>
        <v>System Component</v>
      </c>
      <c r="F5" s="27"/>
      <c r="G5" s="27"/>
      <c r="H5" s="27"/>
      <c r="I5" s="32" t="s">
        <v>285</v>
      </c>
      <c r="J5" s="27"/>
    </row>
    <row r="6" spans="2:14" x14ac:dyDescent="0.25">
      <c r="B6" s="27"/>
      <c r="C6" s="33" t="str">
        <f>'PSAR SFK FEP list'!F21</f>
        <v>Internal process</v>
      </c>
      <c r="D6" s="27"/>
      <c r="E6" s="33" t="str">
        <f>'PSAR SFK FEP list'!G21</f>
        <v>Geosphere</v>
      </c>
      <c r="F6" s="27"/>
      <c r="G6" s="27"/>
      <c r="H6" s="27"/>
      <c r="I6" s="27"/>
      <c r="J6" s="27"/>
    </row>
    <row r="7" spans="2:14" x14ac:dyDescent="0.25">
      <c r="B7" s="27"/>
      <c r="C7" s="27"/>
      <c r="D7" s="27"/>
      <c r="E7" s="27"/>
      <c r="F7" s="27"/>
      <c r="G7" s="27"/>
      <c r="H7" s="27"/>
      <c r="I7" s="27"/>
      <c r="J7" s="27"/>
      <c r="L7" s="10" t="s">
        <v>236</v>
      </c>
      <c r="M7" t="s">
        <v>1051</v>
      </c>
    </row>
    <row r="8" spans="2:14" x14ac:dyDescent="0.25">
      <c r="B8" s="27"/>
      <c r="C8" s="30" t="str">
        <f>'Template (FEP)'!C8</f>
        <v>Sub Category 1</v>
      </c>
      <c r="D8" s="27"/>
      <c r="E8" s="30" t="str">
        <f>'Template (FEP)'!E8</f>
        <v>Sub Category 2</v>
      </c>
      <c r="F8" s="27"/>
      <c r="G8" s="27"/>
      <c r="H8" s="27"/>
      <c r="I8" s="27"/>
      <c r="J8" s="27"/>
    </row>
    <row r="9" spans="2:14" x14ac:dyDescent="0.25">
      <c r="B9" s="27"/>
      <c r="C9" s="33">
        <f>'PSAR SFK FEP list'!H21</f>
        <v>0</v>
      </c>
      <c r="D9" s="27"/>
      <c r="E9" s="33">
        <f>'PSAR SFK FEP list'!I21</f>
        <v>0</v>
      </c>
      <c r="F9" s="27"/>
      <c r="G9" s="27"/>
      <c r="H9" s="27"/>
      <c r="I9" s="27"/>
      <c r="J9" s="27"/>
      <c r="L9" s="10" t="s">
        <v>237</v>
      </c>
      <c r="M9" t="s">
        <v>322</v>
      </c>
      <c r="N9" t="s">
        <v>1052</v>
      </c>
    </row>
    <row r="10" spans="2:14" x14ac:dyDescent="0.25">
      <c r="B10" s="27"/>
      <c r="C10" s="27"/>
      <c r="D10" s="27"/>
      <c r="E10" s="27"/>
      <c r="F10" s="27"/>
      <c r="G10" s="27"/>
      <c r="H10" s="27"/>
      <c r="I10" s="27"/>
      <c r="J10" s="27"/>
      <c r="L10" s="10"/>
    </row>
    <row r="11" spans="2:14" x14ac:dyDescent="0.25">
      <c r="B11" s="34"/>
      <c r="C11" s="35"/>
      <c r="D11" s="34"/>
      <c r="E11" s="34"/>
      <c r="F11" s="34"/>
      <c r="G11" s="34"/>
      <c r="H11" s="34"/>
      <c r="I11" s="34"/>
      <c r="J11" s="34"/>
      <c r="L11" s="10" t="s">
        <v>238</v>
      </c>
      <c r="M11" s="51" t="s">
        <v>260</v>
      </c>
    </row>
    <row r="12" spans="2:14" x14ac:dyDescent="0.25">
      <c r="B12" s="27"/>
      <c r="C12" s="30" t="str">
        <f>'Template (FEP)'!C12</f>
        <v>Description</v>
      </c>
      <c r="D12" s="27"/>
      <c r="E12" s="27"/>
      <c r="F12" s="27"/>
      <c r="G12" s="27"/>
      <c r="H12" s="27"/>
      <c r="I12" s="27"/>
      <c r="J12" s="27"/>
    </row>
    <row r="13" spans="2:14" x14ac:dyDescent="0.25">
      <c r="B13" s="34"/>
      <c r="C13" s="35"/>
      <c r="D13" s="34"/>
      <c r="E13" s="34"/>
      <c r="F13" s="34"/>
      <c r="G13" s="34"/>
      <c r="H13" s="34"/>
      <c r="I13" s="34"/>
      <c r="J13" s="34"/>
    </row>
    <row r="14" spans="2:14" ht="30" customHeight="1" x14ac:dyDescent="0.25">
      <c r="B14" s="34"/>
      <c r="C14" s="90"/>
      <c r="D14" s="91"/>
      <c r="E14" s="91"/>
      <c r="F14" s="91"/>
      <c r="G14" s="91"/>
      <c r="H14" s="91"/>
      <c r="I14" s="92"/>
      <c r="J14" s="34"/>
    </row>
    <row r="15" spans="2:14" x14ac:dyDescent="0.25">
      <c r="B15" s="34"/>
      <c r="C15" s="34"/>
      <c r="D15" s="34"/>
      <c r="E15" s="34"/>
      <c r="F15" s="34"/>
      <c r="G15" s="34"/>
      <c r="H15" s="34"/>
      <c r="I15" s="34"/>
      <c r="J15" s="34"/>
    </row>
    <row r="16" spans="2:14" x14ac:dyDescent="0.25">
      <c r="B16" s="27"/>
      <c r="C16" s="30" t="str">
        <f>'Template (FEP)'!C16</f>
        <v>Handling in the assessment</v>
      </c>
      <c r="D16" s="27"/>
      <c r="E16" s="27"/>
      <c r="F16" s="27"/>
      <c r="G16" s="27"/>
      <c r="H16" s="27"/>
      <c r="I16" s="27"/>
      <c r="J16" s="27"/>
      <c r="L16" s="10" t="s">
        <v>239</v>
      </c>
      <c r="M16" t="s">
        <v>1053</v>
      </c>
    </row>
    <row r="17" spans="2:13" x14ac:dyDescent="0.25">
      <c r="B17" s="34"/>
      <c r="C17" s="35"/>
      <c r="D17" s="34"/>
      <c r="E17" s="34"/>
      <c r="F17" s="34"/>
      <c r="G17" s="34"/>
      <c r="H17" s="34"/>
      <c r="I17" s="34"/>
      <c r="J17" s="34"/>
      <c r="M17" t="s">
        <v>1054</v>
      </c>
    </row>
    <row r="18" spans="2:13" x14ac:dyDescent="0.25">
      <c r="B18" s="34"/>
      <c r="C18" s="35" t="str">
        <f>'Template (FEP)'!C18</f>
        <v>General (if same for before/after saturation and failed canister)</v>
      </c>
      <c r="D18" s="34"/>
      <c r="E18" s="34"/>
      <c r="F18" s="34"/>
      <c r="G18" s="34"/>
      <c r="H18" s="34"/>
      <c r="I18" s="34"/>
      <c r="J18" s="34"/>
      <c r="M18" t="s">
        <v>1055</v>
      </c>
    </row>
    <row r="19" spans="2:13" x14ac:dyDescent="0.25">
      <c r="B19" s="34"/>
      <c r="C19" s="34" t="str">
        <f>'Template (FEP)'!C19</f>
        <v>Considered</v>
      </c>
      <c r="D19" s="34" t="str">
        <f>'Template (FEP)'!D19</f>
        <v>Neglected</v>
      </c>
      <c r="E19" s="34"/>
      <c r="F19" s="34"/>
      <c r="G19" s="34"/>
      <c r="H19" s="34"/>
      <c r="I19" s="34"/>
      <c r="J19" s="34"/>
      <c r="M19" t="s">
        <v>1056</v>
      </c>
    </row>
    <row r="20" spans="2:13" x14ac:dyDescent="0.25">
      <c r="B20" s="34"/>
      <c r="C20" s="81"/>
      <c r="D20" s="81"/>
      <c r="E20" s="34"/>
      <c r="F20" s="34"/>
      <c r="G20" s="50" t="b">
        <v>0</v>
      </c>
      <c r="H20" s="50" t="b">
        <v>0</v>
      </c>
      <c r="I20" s="34"/>
      <c r="J20" s="34"/>
      <c r="M20" t="s">
        <v>822</v>
      </c>
    </row>
    <row r="21" spans="2:13" x14ac:dyDescent="0.25">
      <c r="B21" s="34"/>
      <c r="C21" s="34" t="str">
        <f>'Template (FEP)'!C21</f>
        <v>Handling</v>
      </c>
      <c r="D21" s="34"/>
      <c r="E21" s="34"/>
      <c r="F21" s="34"/>
      <c r="G21" s="34"/>
      <c r="H21" s="34"/>
      <c r="I21" s="34"/>
      <c r="J21" s="34"/>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240</v>
      </c>
      <c r="M23" t="s">
        <v>1057</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c r="L25" s="10" t="s">
        <v>241</v>
      </c>
      <c r="M25" s="51" t="s">
        <v>260</v>
      </c>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986</v>
      </c>
      <c r="D77" s="39"/>
      <c r="E77" s="39" t="s">
        <v>987</v>
      </c>
      <c r="F77" s="39"/>
      <c r="G77" s="39"/>
      <c r="H77" s="39"/>
      <c r="I77" s="40"/>
      <c r="J77" s="36"/>
    </row>
    <row r="78" spans="2:10" x14ac:dyDescent="0.25">
      <c r="B78" s="36"/>
      <c r="C78" s="41" t="s">
        <v>988</v>
      </c>
      <c r="D78" s="42"/>
      <c r="E78" s="42" t="s">
        <v>989</v>
      </c>
      <c r="F78" s="42"/>
      <c r="G78" s="42"/>
      <c r="H78" s="42"/>
      <c r="I78" s="43"/>
      <c r="J78" s="36"/>
    </row>
    <row r="79" spans="2:10" x14ac:dyDescent="0.25">
      <c r="B79" s="36"/>
      <c r="C79" s="41" t="s">
        <v>990</v>
      </c>
      <c r="D79" s="42"/>
      <c r="E79" s="42" t="s">
        <v>991</v>
      </c>
      <c r="F79" s="42"/>
      <c r="G79" s="42"/>
      <c r="H79" s="42"/>
      <c r="I79" s="43"/>
      <c r="J79" s="36"/>
    </row>
    <row r="80" spans="2:10" x14ac:dyDescent="0.25">
      <c r="B80" s="36"/>
      <c r="C80" s="41" t="s">
        <v>992</v>
      </c>
      <c r="D80" s="42"/>
      <c r="E80" s="42" t="s">
        <v>987</v>
      </c>
      <c r="F80" s="42"/>
      <c r="G80" s="42"/>
      <c r="H80" s="42"/>
      <c r="I80" s="43"/>
      <c r="J80" s="36"/>
    </row>
    <row r="81" spans="2:10" x14ac:dyDescent="0.25">
      <c r="B81" s="36"/>
      <c r="C81" s="41" t="s">
        <v>993</v>
      </c>
      <c r="D81" s="42"/>
      <c r="E81" s="42" t="s">
        <v>994</v>
      </c>
      <c r="F81" s="42"/>
      <c r="G81" s="42"/>
      <c r="H81" s="42"/>
      <c r="I81" s="43"/>
      <c r="J81" s="36"/>
    </row>
    <row r="82" spans="2:10" x14ac:dyDescent="0.25">
      <c r="B82" s="36"/>
      <c r="C82" s="41" t="s">
        <v>995</v>
      </c>
      <c r="D82" s="42"/>
      <c r="E82" s="42" t="s">
        <v>996</v>
      </c>
      <c r="F82" s="42"/>
      <c r="G82" s="42"/>
      <c r="H82" s="42"/>
      <c r="I82" s="43"/>
      <c r="J82" s="36"/>
    </row>
    <row r="83" spans="2:10" x14ac:dyDescent="0.25">
      <c r="B83" s="36"/>
      <c r="C83" s="41" t="s">
        <v>997</v>
      </c>
      <c r="D83" s="42"/>
      <c r="E83" s="42" t="s">
        <v>264</v>
      </c>
      <c r="F83" s="42"/>
      <c r="G83" s="42"/>
      <c r="H83" s="42"/>
      <c r="I83" s="43"/>
      <c r="J83" s="36"/>
    </row>
    <row r="84" spans="2:10" x14ac:dyDescent="0.25">
      <c r="B84" s="36"/>
      <c r="C84" s="41" t="s">
        <v>998</v>
      </c>
      <c r="D84" s="42"/>
      <c r="E84" s="42" t="s">
        <v>999</v>
      </c>
      <c r="F84" s="42"/>
      <c r="G84" s="42"/>
      <c r="H84" s="42"/>
      <c r="I84" s="43"/>
      <c r="J84" s="36"/>
    </row>
    <row r="85" spans="2:10" x14ac:dyDescent="0.25">
      <c r="B85" s="36"/>
      <c r="C85" s="41" t="s">
        <v>1000</v>
      </c>
      <c r="D85" s="42"/>
      <c r="E85" s="42" t="s">
        <v>1001</v>
      </c>
      <c r="F85" s="42"/>
      <c r="G85" s="42"/>
      <c r="H85" s="42"/>
      <c r="I85" s="43"/>
      <c r="J85" s="36"/>
    </row>
    <row r="86" spans="2:10" x14ac:dyDescent="0.25">
      <c r="B86" s="36"/>
      <c r="C86" s="41" t="s">
        <v>1002</v>
      </c>
      <c r="D86" s="42"/>
      <c r="E86" s="42" t="s">
        <v>991</v>
      </c>
      <c r="F86" s="42"/>
      <c r="G86" s="42"/>
      <c r="H86" s="42"/>
      <c r="I86" s="43"/>
      <c r="J86" s="36"/>
    </row>
    <row r="87" spans="2:10" x14ac:dyDescent="0.25">
      <c r="B87" s="36"/>
      <c r="C87" s="41" t="s">
        <v>402</v>
      </c>
      <c r="D87" s="42"/>
      <c r="E87" s="42" t="s">
        <v>403</v>
      </c>
      <c r="F87" s="42"/>
      <c r="G87" s="42"/>
      <c r="H87" s="42"/>
      <c r="I87" s="43"/>
      <c r="J87" s="36"/>
    </row>
    <row r="88" spans="2:10" x14ac:dyDescent="0.25">
      <c r="B88" s="36"/>
      <c r="C88" s="41" t="s">
        <v>1003</v>
      </c>
      <c r="D88" s="42"/>
      <c r="E88" s="42" t="s">
        <v>1004</v>
      </c>
      <c r="F88" s="42"/>
      <c r="G88" s="42"/>
      <c r="H88" s="42"/>
      <c r="I88" s="43"/>
      <c r="J88" s="36"/>
    </row>
    <row r="89" spans="2:10" x14ac:dyDescent="0.25">
      <c r="B89" s="36"/>
      <c r="C89" s="41" t="s">
        <v>544</v>
      </c>
      <c r="D89" s="42"/>
      <c r="E89" s="42" t="s">
        <v>545</v>
      </c>
      <c r="F89" s="42"/>
      <c r="G89" s="42"/>
      <c r="H89" s="42"/>
      <c r="I89" s="43"/>
      <c r="J89" s="36"/>
    </row>
    <row r="90" spans="2:10" x14ac:dyDescent="0.25">
      <c r="B90" s="36"/>
      <c r="C90" s="41" t="s">
        <v>1005</v>
      </c>
      <c r="D90" s="42"/>
      <c r="E90" s="42" t="s">
        <v>1006</v>
      </c>
      <c r="F90" s="42"/>
      <c r="G90" s="42"/>
      <c r="H90" s="42"/>
      <c r="I90" s="43"/>
      <c r="J90" s="36"/>
    </row>
    <row r="91" spans="2:10" x14ac:dyDescent="0.25">
      <c r="B91" s="36"/>
      <c r="C91" s="41" t="s">
        <v>1007</v>
      </c>
      <c r="D91" s="42"/>
      <c r="E91" s="42" t="s">
        <v>1008</v>
      </c>
      <c r="F91" s="42"/>
      <c r="G91" s="42"/>
      <c r="H91" s="42"/>
      <c r="I91" s="43"/>
      <c r="J91" s="36"/>
    </row>
    <row r="92" spans="2:10" x14ac:dyDescent="0.25">
      <c r="B92" s="36"/>
      <c r="C92" s="41" t="s">
        <v>1009</v>
      </c>
      <c r="D92" s="42"/>
      <c r="E92" s="42" t="s">
        <v>1010</v>
      </c>
      <c r="F92" s="42"/>
      <c r="G92" s="42"/>
      <c r="H92" s="42"/>
      <c r="I92" s="43"/>
      <c r="J92" s="36"/>
    </row>
    <row r="93" spans="2:10" x14ac:dyDescent="0.25">
      <c r="B93" s="36"/>
      <c r="C93" s="41" t="s">
        <v>1011</v>
      </c>
      <c r="D93" s="42"/>
      <c r="E93" s="42" t="s">
        <v>1012</v>
      </c>
      <c r="F93" s="42"/>
      <c r="G93" s="42"/>
      <c r="H93" s="42"/>
      <c r="I93" s="43"/>
      <c r="J93" s="36"/>
    </row>
    <row r="94" spans="2:10" x14ac:dyDescent="0.25">
      <c r="B94" s="36"/>
      <c r="C94" s="41" t="s">
        <v>1013</v>
      </c>
      <c r="D94" s="42"/>
      <c r="E94" s="42" t="s">
        <v>1014</v>
      </c>
      <c r="F94" s="42"/>
      <c r="G94" s="42"/>
      <c r="H94" s="42"/>
      <c r="I94" s="43"/>
      <c r="J94" s="36"/>
    </row>
    <row r="95" spans="2:10" x14ac:dyDescent="0.25">
      <c r="B95" s="36"/>
      <c r="C95" s="41" t="s">
        <v>1015</v>
      </c>
      <c r="D95" s="42"/>
      <c r="E95" s="42" t="s">
        <v>1016</v>
      </c>
      <c r="F95" s="42"/>
      <c r="G95" s="42"/>
      <c r="H95" s="42"/>
      <c r="I95" s="43"/>
      <c r="J95" s="36"/>
    </row>
    <row r="96" spans="2:10" x14ac:dyDescent="0.25">
      <c r="B96" s="36"/>
      <c r="C96" s="41" t="s">
        <v>462</v>
      </c>
      <c r="D96" s="42"/>
      <c r="E96" s="42" t="s">
        <v>463</v>
      </c>
      <c r="F96" s="42"/>
      <c r="G96" s="42"/>
      <c r="H96" s="42"/>
      <c r="I96" s="43"/>
      <c r="J96" s="36"/>
    </row>
    <row r="97" spans="2:10" x14ac:dyDescent="0.25">
      <c r="B97" s="36"/>
      <c r="C97" s="41" t="s">
        <v>526</v>
      </c>
      <c r="D97" s="42"/>
      <c r="E97" s="42" t="s">
        <v>527</v>
      </c>
      <c r="F97" s="42"/>
      <c r="G97" s="42"/>
      <c r="H97" s="42"/>
      <c r="I97" s="43"/>
      <c r="J97" s="36"/>
    </row>
    <row r="98" spans="2:10" x14ac:dyDescent="0.25">
      <c r="B98" s="36"/>
      <c r="C98" s="41" t="s">
        <v>556</v>
      </c>
      <c r="D98" s="42"/>
      <c r="E98" s="42" t="s">
        <v>557</v>
      </c>
      <c r="F98" s="42"/>
      <c r="G98" s="42"/>
      <c r="H98" s="42"/>
      <c r="I98" s="43"/>
      <c r="J98" s="36"/>
    </row>
    <row r="99" spans="2:10" x14ac:dyDescent="0.25">
      <c r="B99" s="36"/>
      <c r="C99" s="41" t="s">
        <v>1017</v>
      </c>
      <c r="D99" s="42"/>
      <c r="E99" s="42" t="s">
        <v>999</v>
      </c>
      <c r="F99" s="42"/>
      <c r="G99" s="42"/>
      <c r="H99" s="42"/>
      <c r="I99" s="43"/>
      <c r="J99" s="36"/>
    </row>
    <row r="100" spans="2:10" x14ac:dyDescent="0.25">
      <c r="B100" s="36"/>
      <c r="C100" s="41" t="s">
        <v>1018</v>
      </c>
      <c r="D100" s="42"/>
      <c r="E100" s="42" t="s">
        <v>1019</v>
      </c>
      <c r="F100" s="42"/>
      <c r="G100" s="42"/>
      <c r="H100" s="42"/>
      <c r="I100" s="43"/>
      <c r="J100" s="36"/>
    </row>
    <row r="101" spans="2:10" x14ac:dyDescent="0.25">
      <c r="B101" s="36"/>
      <c r="C101" s="41" t="s">
        <v>566</v>
      </c>
      <c r="D101" s="42"/>
      <c r="E101" s="42" t="s">
        <v>567</v>
      </c>
      <c r="F101" s="42"/>
      <c r="G101" s="42"/>
      <c r="H101" s="42"/>
      <c r="I101" s="43"/>
      <c r="J101" s="36"/>
    </row>
    <row r="102" spans="2:10" x14ac:dyDescent="0.25">
      <c r="B102" s="36"/>
      <c r="C102" s="41" t="s">
        <v>1020</v>
      </c>
      <c r="D102" s="42"/>
      <c r="E102" s="42" t="s">
        <v>1021</v>
      </c>
      <c r="F102" s="42"/>
      <c r="G102" s="42"/>
      <c r="H102" s="42"/>
      <c r="I102" s="43"/>
      <c r="J102" s="36"/>
    </row>
    <row r="103" spans="2:10" x14ac:dyDescent="0.25">
      <c r="B103" s="36"/>
      <c r="C103" s="41" t="s">
        <v>1022</v>
      </c>
      <c r="D103" s="42"/>
      <c r="E103" s="42" t="s">
        <v>991</v>
      </c>
      <c r="F103" s="42"/>
      <c r="G103" s="42"/>
      <c r="H103" s="42"/>
      <c r="I103" s="43"/>
      <c r="J103" s="36"/>
    </row>
    <row r="104" spans="2:10" x14ac:dyDescent="0.25">
      <c r="B104" s="36"/>
      <c r="C104" s="41" t="s">
        <v>1023</v>
      </c>
      <c r="D104" s="42"/>
      <c r="E104" s="42" t="s">
        <v>1024</v>
      </c>
      <c r="F104" s="42"/>
      <c r="G104" s="42"/>
      <c r="H104" s="42"/>
      <c r="I104" s="43"/>
      <c r="J104" s="36"/>
    </row>
    <row r="105" spans="2:10" x14ac:dyDescent="0.25">
      <c r="B105" s="36"/>
      <c r="C105" s="41" t="s">
        <v>519</v>
      </c>
      <c r="D105" s="42"/>
      <c r="E105" s="42" t="s">
        <v>520</v>
      </c>
      <c r="F105" s="42"/>
      <c r="G105" s="42"/>
      <c r="H105" s="42"/>
      <c r="I105" s="43"/>
      <c r="J105" s="36"/>
    </row>
    <row r="106" spans="2:10" x14ac:dyDescent="0.25">
      <c r="B106" s="36"/>
      <c r="C106" s="41" t="s">
        <v>528</v>
      </c>
      <c r="D106" s="42"/>
      <c r="E106" s="42" t="s">
        <v>523</v>
      </c>
      <c r="F106" s="42"/>
      <c r="G106" s="42"/>
      <c r="H106" s="42"/>
      <c r="I106" s="43"/>
      <c r="J106" s="36"/>
    </row>
    <row r="107" spans="2:10" x14ac:dyDescent="0.25">
      <c r="B107" s="36"/>
      <c r="C107" s="41" t="s">
        <v>1025</v>
      </c>
      <c r="D107" s="42"/>
      <c r="E107" s="42" t="s">
        <v>999</v>
      </c>
      <c r="F107" s="42"/>
      <c r="G107" s="42"/>
      <c r="H107" s="42"/>
      <c r="I107" s="43"/>
      <c r="J107" s="36"/>
    </row>
    <row r="108" spans="2:10" x14ac:dyDescent="0.25">
      <c r="B108" s="36"/>
      <c r="C108" s="41" t="s">
        <v>1026</v>
      </c>
      <c r="D108" s="42"/>
      <c r="E108" s="42" t="s">
        <v>1027</v>
      </c>
      <c r="F108" s="42"/>
      <c r="G108" s="42"/>
      <c r="H108" s="42"/>
      <c r="I108" s="43"/>
      <c r="J108" s="36"/>
    </row>
    <row r="109" spans="2:10" x14ac:dyDescent="0.25">
      <c r="B109" s="36"/>
      <c r="C109" s="41" t="s">
        <v>569</v>
      </c>
      <c r="D109" s="42"/>
      <c r="E109" s="42" t="s">
        <v>570</v>
      </c>
      <c r="F109" s="42"/>
      <c r="G109" s="42"/>
      <c r="H109" s="42"/>
      <c r="I109" s="43"/>
      <c r="J109" s="36"/>
    </row>
    <row r="110" spans="2:10" x14ac:dyDescent="0.25">
      <c r="B110" s="36"/>
      <c r="C110" s="41" t="s">
        <v>1028</v>
      </c>
      <c r="D110" s="42"/>
      <c r="E110" s="42" t="s">
        <v>1029</v>
      </c>
      <c r="F110" s="42"/>
      <c r="G110" s="42"/>
      <c r="H110" s="42"/>
      <c r="I110" s="43"/>
      <c r="J110" s="36"/>
    </row>
    <row r="111" spans="2:10" x14ac:dyDescent="0.25">
      <c r="B111" s="36"/>
      <c r="C111" s="41" t="s">
        <v>1030</v>
      </c>
      <c r="D111" s="42"/>
      <c r="E111" s="42" t="s">
        <v>1031</v>
      </c>
      <c r="F111" s="42"/>
      <c r="G111" s="42"/>
      <c r="H111" s="42"/>
      <c r="I111" s="43"/>
      <c r="J111" s="36"/>
    </row>
    <row r="112" spans="2:10" x14ac:dyDescent="0.25">
      <c r="B112" s="36"/>
      <c r="C112" s="41" t="s">
        <v>521</v>
      </c>
      <c r="D112" s="42"/>
      <c r="E112" s="42" t="s">
        <v>520</v>
      </c>
      <c r="F112" s="42"/>
      <c r="G112" s="42"/>
      <c r="H112" s="42"/>
      <c r="I112" s="43"/>
      <c r="J112" s="36"/>
    </row>
    <row r="113" spans="2:10" x14ac:dyDescent="0.25">
      <c r="B113" s="36"/>
      <c r="C113" s="41" t="s">
        <v>531</v>
      </c>
      <c r="D113" s="42"/>
      <c r="E113" s="42" t="s">
        <v>523</v>
      </c>
      <c r="F113" s="42"/>
      <c r="G113" s="42"/>
      <c r="H113" s="42"/>
      <c r="I113" s="43"/>
      <c r="J113" s="36"/>
    </row>
    <row r="114" spans="2:10" x14ac:dyDescent="0.25">
      <c r="B114" s="36"/>
      <c r="C114" s="41" t="s">
        <v>1032</v>
      </c>
      <c r="D114" s="42"/>
      <c r="E114" s="42" t="s">
        <v>999</v>
      </c>
      <c r="F114" s="42"/>
      <c r="G114" s="42"/>
      <c r="H114" s="42"/>
      <c r="I114" s="43"/>
      <c r="J114" s="36"/>
    </row>
    <row r="115" spans="2:10" x14ac:dyDescent="0.25">
      <c r="B115" s="36"/>
      <c r="C115" s="41" t="s">
        <v>1033</v>
      </c>
      <c r="D115" s="42"/>
      <c r="E115" s="42" t="s">
        <v>1027</v>
      </c>
      <c r="F115" s="42"/>
      <c r="G115" s="42"/>
      <c r="H115" s="42"/>
      <c r="I115" s="43"/>
      <c r="J115" s="36"/>
    </row>
    <row r="116" spans="2:10" x14ac:dyDescent="0.25">
      <c r="B116" s="36"/>
      <c r="C116" s="41" t="s">
        <v>573</v>
      </c>
      <c r="D116" s="42"/>
      <c r="E116" s="42" t="s">
        <v>570</v>
      </c>
      <c r="F116" s="42"/>
      <c r="G116" s="42"/>
      <c r="H116" s="42"/>
      <c r="I116" s="43"/>
      <c r="J116" s="36"/>
    </row>
    <row r="117" spans="2:10" x14ac:dyDescent="0.25">
      <c r="B117" s="36"/>
      <c r="C117" s="41" t="s">
        <v>1034</v>
      </c>
      <c r="D117" s="42"/>
      <c r="E117" s="42" t="s">
        <v>1029</v>
      </c>
      <c r="F117" s="42"/>
      <c r="G117" s="42"/>
      <c r="H117" s="42"/>
      <c r="I117" s="43"/>
      <c r="J117" s="36"/>
    </row>
    <row r="118" spans="2:10" x14ac:dyDescent="0.25">
      <c r="B118" s="36"/>
      <c r="C118" s="41" t="s">
        <v>533</v>
      </c>
      <c r="D118" s="42"/>
      <c r="E118" s="42" t="s">
        <v>523</v>
      </c>
      <c r="F118" s="42"/>
      <c r="G118" s="42"/>
      <c r="H118" s="42"/>
      <c r="I118" s="43"/>
      <c r="J118" s="36"/>
    </row>
    <row r="119" spans="2:10" x14ac:dyDescent="0.25">
      <c r="B119" s="36"/>
      <c r="C119" s="41" t="s">
        <v>1035</v>
      </c>
      <c r="D119" s="42"/>
      <c r="E119" s="42" t="s">
        <v>1010</v>
      </c>
      <c r="F119" s="42"/>
      <c r="G119" s="42"/>
      <c r="H119" s="42"/>
      <c r="I119" s="43"/>
      <c r="J119" s="36"/>
    </row>
    <row r="120" spans="2:10" x14ac:dyDescent="0.25">
      <c r="B120" s="36"/>
      <c r="C120" s="41" t="s">
        <v>478</v>
      </c>
      <c r="D120" s="42"/>
      <c r="E120" s="42" t="s">
        <v>479</v>
      </c>
      <c r="F120" s="42"/>
      <c r="G120" s="42"/>
      <c r="H120" s="42"/>
      <c r="I120" s="43"/>
      <c r="J120" s="36"/>
    </row>
    <row r="121" spans="2:10" x14ac:dyDescent="0.25">
      <c r="B121" s="36"/>
      <c r="C121" s="41" t="s">
        <v>413</v>
      </c>
      <c r="D121" s="42"/>
      <c r="E121" s="42" t="s">
        <v>414</v>
      </c>
      <c r="F121" s="42"/>
      <c r="G121" s="42"/>
      <c r="H121" s="42"/>
      <c r="I121" s="43"/>
      <c r="J121" s="36"/>
    </row>
    <row r="122" spans="2:10" x14ac:dyDescent="0.25">
      <c r="B122" s="36"/>
      <c r="C122" s="41" t="s">
        <v>577</v>
      </c>
      <c r="D122" s="42"/>
      <c r="E122" s="42" t="s">
        <v>578</v>
      </c>
      <c r="F122" s="42"/>
      <c r="G122" s="42"/>
      <c r="H122" s="42"/>
      <c r="I122" s="43"/>
      <c r="J122" s="36"/>
    </row>
    <row r="123" spans="2:10" x14ac:dyDescent="0.25">
      <c r="B123" s="36"/>
      <c r="C123" s="41" t="s">
        <v>522</v>
      </c>
      <c r="D123" s="42"/>
      <c r="E123" s="42" t="s">
        <v>523</v>
      </c>
      <c r="F123" s="42"/>
      <c r="G123" s="42"/>
      <c r="H123" s="42"/>
      <c r="I123" s="43"/>
      <c r="J123" s="36"/>
    </row>
    <row r="124" spans="2:10" x14ac:dyDescent="0.25">
      <c r="B124" s="36"/>
      <c r="C124" s="41" t="s">
        <v>1036</v>
      </c>
      <c r="D124" s="42"/>
      <c r="E124" s="42" t="s">
        <v>1037</v>
      </c>
      <c r="F124" s="42"/>
      <c r="G124" s="42"/>
      <c r="H124" s="42"/>
      <c r="I124" s="43"/>
      <c r="J124" s="36"/>
    </row>
    <row r="125" spans="2:10" x14ac:dyDescent="0.25">
      <c r="B125" s="36"/>
      <c r="C125" s="41" t="s">
        <v>1038</v>
      </c>
      <c r="D125" s="42"/>
      <c r="E125" s="42" t="s">
        <v>1019</v>
      </c>
      <c r="F125" s="42"/>
      <c r="G125" s="42"/>
      <c r="H125" s="42"/>
      <c r="I125" s="43"/>
      <c r="J125" s="36"/>
    </row>
    <row r="126" spans="2:10" x14ac:dyDescent="0.25">
      <c r="B126" s="36"/>
      <c r="C126" s="41" t="s">
        <v>1039</v>
      </c>
      <c r="D126" s="42"/>
      <c r="E126" s="42" t="s">
        <v>999</v>
      </c>
      <c r="F126" s="42"/>
      <c r="G126" s="42"/>
      <c r="H126" s="42"/>
      <c r="I126" s="43"/>
      <c r="J126" s="36"/>
    </row>
    <row r="127" spans="2:10" x14ac:dyDescent="0.25">
      <c r="B127" s="36"/>
      <c r="C127" s="41" t="s">
        <v>421</v>
      </c>
      <c r="D127" s="42"/>
      <c r="E127" s="42" t="s">
        <v>422</v>
      </c>
      <c r="F127" s="42"/>
      <c r="G127" s="42"/>
      <c r="H127" s="42"/>
      <c r="I127" s="43"/>
      <c r="J127" s="36"/>
    </row>
    <row r="128" spans="2:10" x14ac:dyDescent="0.25">
      <c r="B128" s="36"/>
      <c r="C128" s="41" t="s">
        <v>579</v>
      </c>
      <c r="D128" s="42"/>
      <c r="E128" s="42" t="s">
        <v>580</v>
      </c>
      <c r="F128" s="42"/>
      <c r="G128" s="42"/>
      <c r="H128" s="42"/>
      <c r="I128" s="43"/>
      <c r="J128" s="36"/>
    </row>
    <row r="129" spans="2:10" x14ac:dyDescent="0.25">
      <c r="B129" s="36"/>
      <c r="C129" s="41" t="s">
        <v>581</v>
      </c>
      <c r="D129" s="42"/>
      <c r="E129" s="42" t="s">
        <v>582</v>
      </c>
      <c r="F129" s="42"/>
      <c r="G129" s="42"/>
      <c r="H129" s="42"/>
      <c r="I129" s="43"/>
      <c r="J129" s="36"/>
    </row>
    <row r="130" spans="2:10" x14ac:dyDescent="0.25">
      <c r="B130" s="36"/>
      <c r="C130" s="41" t="s">
        <v>583</v>
      </c>
      <c r="D130" s="42"/>
      <c r="E130" s="42" t="s">
        <v>584</v>
      </c>
      <c r="F130" s="42"/>
      <c r="G130" s="42"/>
      <c r="H130" s="42"/>
      <c r="I130" s="43"/>
      <c r="J130" s="36"/>
    </row>
    <row r="131" spans="2:10" x14ac:dyDescent="0.25">
      <c r="B131" s="36"/>
      <c r="C131" s="41" t="s">
        <v>1040</v>
      </c>
      <c r="D131" s="42"/>
      <c r="E131" s="42" t="s">
        <v>991</v>
      </c>
      <c r="F131" s="42"/>
      <c r="G131" s="42"/>
      <c r="H131" s="42"/>
      <c r="I131" s="43"/>
      <c r="J131" s="36"/>
    </row>
    <row r="132" spans="2:10" x14ac:dyDescent="0.25">
      <c r="B132" s="36"/>
      <c r="C132" s="41" t="s">
        <v>1041</v>
      </c>
      <c r="D132" s="42"/>
      <c r="E132" s="42" t="s">
        <v>1042</v>
      </c>
      <c r="F132" s="42"/>
      <c r="G132" s="42"/>
      <c r="H132" s="42"/>
      <c r="I132" s="43"/>
      <c r="J132" s="36"/>
    </row>
    <row r="133" spans="2:10" x14ac:dyDescent="0.25">
      <c r="B133" s="36"/>
      <c r="C133" s="41" t="s">
        <v>1043</v>
      </c>
      <c r="D133" s="42"/>
      <c r="E133" s="42" t="s">
        <v>1044</v>
      </c>
      <c r="F133" s="42"/>
      <c r="G133" s="42"/>
      <c r="H133" s="42"/>
      <c r="I133" s="43"/>
      <c r="J133" s="36"/>
    </row>
    <row r="134" spans="2:10" x14ac:dyDescent="0.25">
      <c r="B134" s="36"/>
      <c r="C134" s="41" t="s">
        <v>1045</v>
      </c>
      <c r="D134" s="42"/>
      <c r="E134" s="42" t="s">
        <v>1046</v>
      </c>
      <c r="F134" s="42"/>
      <c r="G134" s="42"/>
      <c r="H134" s="42"/>
      <c r="I134" s="43"/>
      <c r="J134" s="36"/>
    </row>
    <row r="135" spans="2:10" x14ac:dyDescent="0.25">
      <c r="B135" s="36"/>
      <c r="C135" s="41" t="s">
        <v>1047</v>
      </c>
      <c r="D135" s="42"/>
      <c r="E135" s="42" t="s">
        <v>1048</v>
      </c>
      <c r="F135" s="42"/>
      <c r="G135" s="42"/>
      <c r="H135" s="42"/>
      <c r="I135" s="43"/>
      <c r="J135" s="36"/>
    </row>
    <row r="136" spans="2:10" x14ac:dyDescent="0.25">
      <c r="B136" s="36"/>
      <c r="C136" s="44" t="s">
        <v>1049</v>
      </c>
      <c r="D136" s="45"/>
      <c r="E136" s="45" t="s">
        <v>1050</v>
      </c>
      <c r="F136" s="45"/>
      <c r="G136" s="45"/>
      <c r="H136" s="45"/>
      <c r="I136" s="46"/>
      <c r="J136" s="36"/>
    </row>
    <row r="137" spans="2:10" x14ac:dyDescent="0.25">
      <c r="B137" s="36"/>
      <c r="C137" s="36"/>
      <c r="D137" s="36"/>
      <c r="E137" s="36"/>
      <c r="F137" s="36"/>
      <c r="G137" s="36"/>
      <c r="H137" s="36"/>
      <c r="I137" s="36"/>
      <c r="J137" s="36"/>
    </row>
  </sheetData>
  <mergeCells count="19">
    <mergeCell ref="C38:I38"/>
    <mergeCell ref="C14:I14"/>
    <mergeCell ref="C22:I22"/>
    <mergeCell ref="C24:I24"/>
    <mergeCell ref="C30:I30"/>
    <mergeCell ref="C32:I32"/>
    <mergeCell ref="C72:F72"/>
    <mergeCell ref="H72:I72"/>
    <mergeCell ref="C40:I40"/>
    <mergeCell ref="C46:I46"/>
    <mergeCell ref="C48:I48"/>
    <mergeCell ref="C54:I54"/>
    <mergeCell ref="C56:I56"/>
    <mergeCell ref="C62:I62"/>
    <mergeCell ref="C64:I64"/>
    <mergeCell ref="C68:F68"/>
    <mergeCell ref="H68:I68"/>
    <mergeCell ref="C70:F70"/>
    <mergeCell ref="H70:I70"/>
  </mergeCells>
  <dataValidations count="6">
    <dataValidation allowBlank="1" showInputMessage="1" showErrorMessage="1" promptTitle="Handling in SE-SFL" sqref="L25" xr:uid="{4569AABB-968A-47F3-80BA-9830EE3BBD51}"/>
    <dataValidation allowBlank="1" showInputMessage="1" showErrorMessage="1" promptTitle="Handling in SR-PSU" sqref="L23" xr:uid="{2D2ED9D2-9074-44DE-85D5-4D9130F27D2C}"/>
    <dataValidation allowBlank="1" showInputMessage="1" showErrorMessage="1" promptTitle="Description in SR-Site" sqref="L7" xr:uid="{6BD3C697-9FC4-423B-96DC-728C506176D4}"/>
    <dataValidation allowBlank="1" showInputMessage="1" showErrorMessage="1" promptTitle="Handling in SR-Site" sqref="L16" xr:uid="{E5A93DE2-AA82-4033-AFCA-529250ECF560}"/>
    <dataValidation allowBlank="1" showInputMessage="1" showErrorMessage="1" promptTitle="Description in SE-SFL" sqref="L11" xr:uid="{E25A1AA5-A9C5-447A-91B7-9EE7C91B9195}"/>
    <dataValidation allowBlank="1" showInputMessage="1" showErrorMessage="1" promptTitle="Description in SR-PSU" sqref="L9" xr:uid="{9DA6FB5B-F08C-4F46-B0A8-591C23EE1E3A}"/>
  </dataValidations>
  <pageMargins left="0.7" right="0.7" top="0.75" bottom="0.75" header="0.3" footer="0.3"/>
  <drawing r:id="rId1"/>
  <legacyDrawing r:id="rId2"/>
  <mc:AlternateContent>
    <mc:Choice Requires="x14">
      <controls>
        <mc:AlternateContent>
          <mc:Choice Requires="x14">
            <control shapeId="239617"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239618"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239619"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239620"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239621"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239622"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239623"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239624"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239625"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239626"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239627"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239628"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7E53-FBAF-46A5-B99D-CD17E2E0E22A}">
  <dimension ref="B1:N105"/>
  <sheetViews>
    <sheetView zoomScale="80" zoomScaleNormal="80" workbookViewId="0">
      <selection activeCell="L82" sqref="L82"/>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8" customWidth="true" width="6.140625"/>
    <col min="9" max="9" customWidth="true" width="17.28515625"/>
    <col min="10" max="10" customWidth="true" width="3.28515625"/>
    <col min="12" max="12" customWidth="true" width="20.42578125"/>
  </cols>
  <sheetData>
    <row r="1" spans="2:14" x14ac:dyDescent="0.25">
      <c r="B1" s="27"/>
      <c r="C1" s="27"/>
      <c r="D1" s="27"/>
      <c r="E1" s="27"/>
      <c r="F1" s="27"/>
      <c r="G1" s="27"/>
      <c r="H1" s="27"/>
      <c r="I1" s="27"/>
      <c r="J1" s="27"/>
      <c r="L1" s="28" t="s">
        <v>101</v>
      </c>
      <c r="M1" s="28"/>
    </row>
    <row r="2" spans="2:14" x14ac:dyDescent="0.25">
      <c r="B2" s="27"/>
      <c r="C2" s="30" t="str">
        <f>'Template (FEP)'!C2</f>
        <v>FEP ID</v>
      </c>
      <c r="D2" s="27"/>
      <c r="E2" s="30" t="str">
        <f>'Template (FEP)'!E2</f>
        <v>FEP Name</v>
      </c>
      <c r="F2" s="27"/>
      <c r="G2" s="30" t="str">
        <f>'Template (FEP)'!G2</f>
        <v>FEP</v>
      </c>
      <c r="H2" s="27"/>
      <c r="I2" s="30" t="str">
        <f>'Template (FEP)'!I2</f>
        <v>Expert(s)</v>
      </c>
      <c r="J2" s="27"/>
    </row>
    <row r="3" spans="2:14" x14ac:dyDescent="0.25">
      <c r="B3" s="27"/>
      <c r="C3" s="31" t="str">
        <f>'PSAR SFK FEP list'!B22</f>
        <v>Ge14</v>
      </c>
      <c r="D3" s="27"/>
      <c r="E3" s="31" t="str">
        <f>'PSAR SFK FEP list'!C22</f>
        <v>Reactions groundwater/rock matrix</v>
      </c>
      <c r="F3" s="27"/>
      <c r="G3" s="32" t="s">
        <v>286</v>
      </c>
      <c r="H3" s="27"/>
      <c r="I3" s="32" t="s">
        <v>268</v>
      </c>
      <c r="J3" s="27"/>
    </row>
    <row r="4" spans="2:14" x14ac:dyDescent="0.25">
      <c r="B4" s="27"/>
      <c r="C4" s="27"/>
      <c r="D4" s="27"/>
      <c r="E4" s="27"/>
      <c r="F4" s="27"/>
      <c r="G4" s="27"/>
      <c r="H4" s="27"/>
      <c r="I4" s="32" t="s">
        <v>284</v>
      </c>
      <c r="J4" s="27"/>
    </row>
    <row r="5" spans="2:14" x14ac:dyDescent="0.25">
      <c r="B5" s="27"/>
      <c r="C5" s="30" t="str">
        <f>'Template (FEP)'!C5</f>
        <v>Main Category</v>
      </c>
      <c r="D5" s="27"/>
      <c r="E5" s="30" t="str">
        <f>'Template (FEP)'!E5</f>
        <v>System Component</v>
      </c>
      <c r="F5" s="27"/>
      <c r="G5" s="27"/>
      <c r="H5" s="27"/>
      <c r="I5" s="32" t="s">
        <v>285</v>
      </c>
      <c r="J5" s="27"/>
    </row>
    <row r="6" spans="2:14" x14ac:dyDescent="0.25">
      <c r="B6" s="27"/>
      <c r="C6" s="33" t="str">
        <f>'PSAR SFK FEP list'!F22</f>
        <v>Internal process</v>
      </c>
      <c r="D6" s="27"/>
      <c r="E6" s="33" t="str">
        <f>'PSAR SFK FEP list'!G22</f>
        <v>Geosphere</v>
      </c>
      <c r="F6" s="27"/>
      <c r="G6" s="27"/>
      <c r="H6" s="27"/>
      <c r="I6" s="27"/>
      <c r="J6" s="27"/>
    </row>
    <row r="7" spans="2:14" x14ac:dyDescent="0.25">
      <c r="B7" s="27"/>
      <c r="C7" s="27"/>
      <c r="D7" s="27"/>
      <c r="E7" s="27"/>
      <c r="F7" s="27"/>
      <c r="G7" s="27"/>
      <c r="H7" s="27"/>
      <c r="I7" s="27"/>
      <c r="J7" s="27"/>
      <c r="L7" s="10" t="s">
        <v>236</v>
      </c>
      <c r="M7" t="s">
        <v>1058</v>
      </c>
    </row>
    <row r="8" spans="2:14" x14ac:dyDescent="0.25">
      <c r="B8" s="27"/>
      <c r="C8" s="30" t="str">
        <f>'Template (FEP)'!C8</f>
        <v>Sub Category 1</v>
      </c>
      <c r="D8" s="27"/>
      <c r="E8" s="30" t="str">
        <f>'Template (FEP)'!E8</f>
        <v>Sub Category 2</v>
      </c>
      <c r="F8" s="27"/>
      <c r="G8" s="27"/>
      <c r="H8" s="27"/>
      <c r="I8" s="27"/>
      <c r="J8" s="27"/>
    </row>
    <row r="9" spans="2:14" x14ac:dyDescent="0.25">
      <c r="B9" s="27"/>
      <c r="C9" s="33">
        <f>'PSAR SFK FEP list'!H22</f>
        <v>0</v>
      </c>
      <c r="D9" s="27"/>
      <c r="E9" s="33">
        <f>'PSAR SFK FEP list'!I22</f>
        <v>0</v>
      </c>
      <c r="F9" s="27"/>
      <c r="G9" s="27"/>
      <c r="H9" s="27"/>
      <c r="I9" s="27"/>
      <c r="J9" s="27"/>
      <c r="L9" s="10" t="s">
        <v>237</v>
      </c>
      <c r="M9" t="s">
        <v>324</v>
      </c>
      <c r="N9" t="s">
        <v>1059</v>
      </c>
    </row>
    <row r="10" spans="2:14" x14ac:dyDescent="0.25">
      <c r="B10" s="27"/>
      <c r="C10" s="27"/>
      <c r="D10" s="27"/>
      <c r="E10" s="27"/>
      <c r="F10" s="27"/>
      <c r="G10" s="27"/>
      <c r="H10" s="27"/>
      <c r="I10" s="27"/>
      <c r="J10" s="27"/>
      <c r="L10" s="10"/>
    </row>
    <row r="11" spans="2:14" x14ac:dyDescent="0.25">
      <c r="B11" s="34"/>
      <c r="C11" s="35"/>
      <c r="D11" s="34"/>
      <c r="E11" s="34"/>
      <c r="F11" s="34"/>
      <c r="G11" s="34"/>
      <c r="H11" s="34"/>
      <c r="I11" s="34"/>
      <c r="J11" s="34"/>
      <c r="L11" s="10" t="s">
        <v>238</v>
      </c>
      <c r="M11" s="51" t="s">
        <v>260</v>
      </c>
    </row>
    <row r="12" spans="2:14" x14ac:dyDescent="0.25">
      <c r="B12" s="27"/>
      <c r="C12" s="30" t="str">
        <f>'Template (FEP)'!C12</f>
        <v>Description</v>
      </c>
      <c r="D12" s="27"/>
      <c r="E12" s="27"/>
      <c r="F12" s="27"/>
      <c r="G12" s="27"/>
      <c r="H12" s="27"/>
      <c r="I12" s="27"/>
      <c r="J12" s="27"/>
    </row>
    <row r="13" spans="2:14" x14ac:dyDescent="0.25">
      <c r="B13" s="34"/>
      <c r="C13" s="35"/>
      <c r="D13" s="34"/>
      <c r="E13" s="34"/>
      <c r="F13" s="34"/>
      <c r="G13" s="34"/>
      <c r="H13" s="34"/>
      <c r="I13" s="34"/>
      <c r="J13" s="34"/>
    </row>
    <row r="14" spans="2:14" ht="30" customHeight="1" x14ac:dyDescent="0.25">
      <c r="B14" s="34"/>
      <c r="C14" s="90"/>
      <c r="D14" s="91"/>
      <c r="E14" s="91"/>
      <c r="F14" s="91"/>
      <c r="G14" s="91"/>
      <c r="H14" s="91"/>
      <c r="I14" s="92"/>
      <c r="J14" s="34"/>
    </row>
    <row r="15" spans="2:14" x14ac:dyDescent="0.25">
      <c r="B15" s="34"/>
      <c r="C15" s="34"/>
      <c r="D15" s="34"/>
      <c r="E15" s="34"/>
      <c r="F15" s="34"/>
      <c r="G15" s="34"/>
      <c r="H15" s="34"/>
      <c r="I15" s="34"/>
      <c r="J15" s="34"/>
    </row>
    <row r="16" spans="2:14" x14ac:dyDescent="0.25">
      <c r="B16" s="27"/>
      <c r="C16" s="30" t="str">
        <f>'Template (FEP)'!C16</f>
        <v>Handling in the assessment</v>
      </c>
      <c r="D16" s="27"/>
      <c r="E16" s="27"/>
      <c r="F16" s="27"/>
      <c r="G16" s="27"/>
      <c r="H16" s="27"/>
      <c r="I16" s="27"/>
      <c r="J16" s="27"/>
      <c r="L16" s="10" t="s">
        <v>239</v>
      </c>
      <c r="M16" t="s">
        <v>1061</v>
      </c>
    </row>
    <row r="17" spans="2:13" x14ac:dyDescent="0.25">
      <c r="B17" s="34"/>
      <c r="C17" s="35"/>
      <c r="D17" s="34"/>
      <c r="E17" s="34"/>
      <c r="F17" s="34"/>
      <c r="G17" s="34"/>
      <c r="H17" s="34"/>
      <c r="I17" s="34"/>
      <c r="J17" s="34"/>
      <c r="M17" t="s">
        <v>1062</v>
      </c>
    </row>
    <row r="18" spans="2:13" x14ac:dyDescent="0.25">
      <c r="B18" s="34"/>
      <c r="C18" s="35" t="str">
        <f>'Template (FEP)'!C18</f>
        <v>General (if same for before/after saturation and failed canister)</v>
      </c>
      <c r="D18" s="34"/>
      <c r="E18" s="34"/>
      <c r="F18" s="34"/>
      <c r="G18" s="34"/>
      <c r="H18" s="34"/>
      <c r="I18" s="34"/>
      <c r="J18" s="34"/>
      <c r="M18" t="s">
        <v>1063</v>
      </c>
    </row>
    <row r="19" spans="2:13" x14ac:dyDescent="0.25">
      <c r="B19" s="34"/>
      <c r="C19" s="34" t="str">
        <f>'Template (FEP)'!C19</f>
        <v>Considered</v>
      </c>
      <c r="D19" s="34" t="str">
        <f>'Template (FEP)'!D19</f>
        <v>Neglected</v>
      </c>
      <c r="E19" s="34"/>
      <c r="F19" s="34"/>
      <c r="G19" s="34"/>
      <c r="H19" s="34"/>
      <c r="I19" s="34"/>
      <c r="J19" s="34"/>
      <c r="M19" t="s">
        <v>1064</v>
      </c>
    </row>
    <row r="20" spans="2:13" x14ac:dyDescent="0.25">
      <c r="B20" s="34"/>
      <c r="C20" s="81"/>
      <c r="D20" s="81"/>
      <c r="E20" s="34"/>
      <c r="F20" s="34"/>
      <c r="G20" s="50" t="b">
        <v>0</v>
      </c>
      <c r="H20" s="50" t="b">
        <v>0</v>
      </c>
      <c r="I20" s="34"/>
      <c r="J20" s="34"/>
      <c r="M20" t="s">
        <v>822</v>
      </c>
    </row>
    <row r="21" spans="2:13" x14ac:dyDescent="0.25">
      <c r="B21" s="34"/>
      <c r="C21" s="34" t="str">
        <f>'Template (FEP)'!C21</f>
        <v>Handling</v>
      </c>
      <c r="D21" s="34"/>
      <c r="E21" s="34"/>
      <c r="F21" s="34"/>
      <c r="G21" s="34"/>
      <c r="H21" s="34"/>
      <c r="I21" s="34"/>
      <c r="J21" s="34"/>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240</v>
      </c>
      <c r="M23" t="s">
        <v>1060</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c r="L25" s="10" t="s">
        <v>241</v>
      </c>
      <c r="M25" s="51" t="s">
        <v>260</v>
      </c>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402</v>
      </c>
      <c r="D77" s="39"/>
      <c r="E77" s="39" t="s">
        <v>403</v>
      </c>
      <c r="F77" s="39"/>
      <c r="G77" s="39"/>
      <c r="H77" s="39"/>
      <c r="I77" s="40"/>
      <c r="J77" s="36"/>
    </row>
    <row r="78" spans="2:10" x14ac:dyDescent="0.25">
      <c r="B78" s="36"/>
      <c r="C78" s="41" t="s">
        <v>544</v>
      </c>
      <c r="D78" s="42"/>
      <c r="E78" s="42" t="s">
        <v>545</v>
      </c>
      <c r="F78" s="42"/>
      <c r="G78" s="42"/>
      <c r="H78" s="42"/>
      <c r="I78" s="43"/>
      <c r="J78" s="36"/>
    </row>
    <row r="79" spans="2:10" x14ac:dyDescent="0.25">
      <c r="B79" s="36"/>
      <c r="C79" s="41" t="s">
        <v>546</v>
      </c>
      <c r="D79" s="42"/>
      <c r="E79" s="42" t="s">
        <v>547</v>
      </c>
      <c r="F79" s="42"/>
      <c r="G79" s="42"/>
      <c r="H79" s="42"/>
      <c r="I79" s="43"/>
      <c r="J79" s="36"/>
    </row>
    <row r="80" spans="2:10" x14ac:dyDescent="0.25">
      <c r="B80" s="36"/>
      <c r="C80" s="41" t="s">
        <v>248</v>
      </c>
      <c r="D80" s="42"/>
      <c r="E80" s="42" t="s">
        <v>249</v>
      </c>
      <c r="F80" s="42"/>
      <c r="G80" s="42"/>
      <c r="H80" s="42"/>
      <c r="I80" s="43"/>
      <c r="J80" s="36"/>
    </row>
    <row r="81" spans="2:10" x14ac:dyDescent="0.25">
      <c r="B81" s="36"/>
      <c r="C81" s="41" t="s">
        <v>550</v>
      </c>
      <c r="D81" s="42"/>
      <c r="E81" s="42" t="s">
        <v>551</v>
      </c>
      <c r="F81" s="42"/>
      <c r="G81" s="42"/>
      <c r="H81" s="42"/>
      <c r="I81" s="43"/>
      <c r="J81" s="36"/>
    </row>
    <row r="82" spans="2:10" x14ac:dyDescent="0.25">
      <c r="B82" s="36"/>
      <c r="C82" s="41" t="s">
        <v>606</v>
      </c>
      <c r="D82" s="42"/>
      <c r="E82" s="42" t="s">
        <v>607</v>
      </c>
      <c r="F82" s="42"/>
      <c r="G82" s="42"/>
      <c r="H82" s="42"/>
      <c r="I82" s="43"/>
      <c r="J82" s="36"/>
    </row>
    <row r="83" spans="2:10" x14ac:dyDescent="0.25">
      <c r="B83" s="36"/>
      <c r="C83" s="41" t="s">
        <v>556</v>
      </c>
      <c r="D83" s="42"/>
      <c r="E83" s="42" t="s">
        <v>557</v>
      </c>
      <c r="F83" s="42"/>
      <c r="G83" s="42"/>
      <c r="H83" s="42"/>
      <c r="I83" s="43"/>
      <c r="J83" s="36"/>
    </row>
    <row r="84" spans="2:10" x14ac:dyDescent="0.25">
      <c r="B84" s="36"/>
      <c r="C84" s="41" t="s">
        <v>250</v>
      </c>
      <c r="D84" s="42"/>
      <c r="E84" s="42" t="s">
        <v>251</v>
      </c>
      <c r="F84" s="42"/>
      <c r="G84" s="42"/>
      <c r="H84" s="42"/>
      <c r="I84" s="43"/>
      <c r="J84" s="36"/>
    </row>
    <row r="85" spans="2:10" x14ac:dyDescent="0.25">
      <c r="B85" s="36"/>
      <c r="C85" s="41" t="s">
        <v>564</v>
      </c>
      <c r="D85" s="42"/>
      <c r="E85" s="42" t="s">
        <v>565</v>
      </c>
      <c r="F85" s="42"/>
      <c r="G85" s="42"/>
      <c r="H85" s="42"/>
      <c r="I85" s="43"/>
      <c r="J85" s="36"/>
    </row>
    <row r="86" spans="2:10" x14ac:dyDescent="0.25">
      <c r="B86" s="36"/>
      <c r="C86" s="41" t="s">
        <v>1065</v>
      </c>
      <c r="D86" s="42"/>
      <c r="E86" s="42" t="s">
        <v>1066</v>
      </c>
      <c r="F86" s="42"/>
      <c r="G86" s="42"/>
      <c r="H86" s="42"/>
      <c r="I86" s="43"/>
      <c r="J86" s="36"/>
    </row>
    <row r="87" spans="2:10" x14ac:dyDescent="0.25">
      <c r="B87" s="36"/>
      <c r="C87" s="41" t="s">
        <v>1067</v>
      </c>
      <c r="D87" s="42"/>
      <c r="E87" s="42" t="s">
        <v>1068</v>
      </c>
      <c r="F87" s="42"/>
      <c r="G87" s="42"/>
      <c r="H87" s="42"/>
      <c r="I87" s="43"/>
      <c r="J87" s="36"/>
    </row>
    <row r="88" spans="2:10" x14ac:dyDescent="0.25">
      <c r="B88" s="36"/>
      <c r="C88" s="41" t="s">
        <v>568</v>
      </c>
      <c r="D88" s="42"/>
      <c r="E88" s="42" t="s">
        <v>523</v>
      </c>
      <c r="F88" s="42"/>
      <c r="G88" s="42"/>
      <c r="H88" s="42"/>
      <c r="I88" s="43"/>
      <c r="J88" s="36"/>
    </row>
    <row r="89" spans="2:10" x14ac:dyDescent="0.25">
      <c r="B89" s="36"/>
      <c r="C89" s="41" t="s">
        <v>519</v>
      </c>
      <c r="D89" s="42"/>
      <c r="E89" s="42" t="s">
        <v>520</v>
      </c>
      <c r="F89" s="42"/>
      <c r="G89" s="42"/>
      <c r="H89" s="42"/>
      <c r="I89" s="43"/>
      <c r="J89" s="36"/>
    </row>
    <row r="90" spans="2:10" x14ac:dyDescent="0.25">
      <c r="B90" s="36"/>
      <c r="C90" s="41" t="s">
        <v>528</v>
      </c>
      <c r="D90" s="42"/>
      <c r="E90" s="42" t="s">
        <v>523</v>
      </c>
      <c r="F90" s="42"/>
      <c r="G90" s="42"/>
      <c r="H90" s="42"/>
      <c r="I90" s="43"/>
      <c r="J90" s="36"/>
    </row>
    <row r="91" spans="2:10" x14ac:dyDescent="0.25">
      <c r="B91" s="36"/>
      <c r="C91" s="41" t="s">
        <v>529</v>
      </c>
      <c r="D91" s="42"/>
      <c r="E91" s="42" t="s">
        <v>530</v>
      </c>
      <c r="F91" s="42"/>
      <c r="G91" s="42"/>
      <c r="H91" s="42"/>
      <c r="I91" s="43"/>
      <c r="J91" s="36"/>
    </row>
    <row r="92" spans="2:10" x14ac:dyDescent="0.25">
      <c r="B92" s="36"/>
      <c r="C92" s="41" t="s">
        <v>521</v>
      </c>
      <c r="D92" s="42"/>
      <c r="E92" s="42" t="s">
        <v>520</v>
      </c>
      <c r="F92" s="42"/>
      <c r="G92" s="42"/>
      <c r="H92" s="42"/>
      <c r="I92" s="43"/>
      <c r="J92" s="36"/>
    </row>
    <row r="93" spans="2:10" x14ac:dyDescent="0.25">
      <c r="B93" s="36"/>
      <c r="C93" s="41" t="s">
        <v>531</v>
      </c>
      <c r="D93" s="42"/>
      <c r="E93" s="42" t="s">
        <v>523</v>
      </c>
      <c r="F93" s="42"/>
      <c r="G93" s="42"/>
      <c r="H93" s="42"/>
      <c r="I93" s="43"/>
      <c r="J93" s="36"/>
    </row>
    <row r="94" spans="2:10" x14ac:dyDescent="0.25">
      <c r="B94" s="36"/>
      <c r="C94" s="41" t="s">
        <v>532</v>
      </c>
      <c r="D94" s="42"/>
      <c r="E94" s="42" t="s">
        <v>530</v>
      </c>
      <c r="F94" s="42"/>
      <c r="G94" s="42"/>
      <c r="H94" s="42"/>
      <c r="I94" s="43"/>
      <c r="J94" s="36"/>
    </row>
    <row r="95" spans="2:10" x14ac:dyDescent="0.25">
      <c r="B95" s="36"/>
      <c r="C95" s="41" t="s">
        <v>533</v>
      </c>
      <c r="D95" s="42"/>
      <c r="E95" s="42" t="s">
        <v>523</v>
      </c>
      <c r="F95" s="42"/>
      <c r="G95" s="42"/>
      <c r="H95" s="42"/>
      <c r="I95" s="43"/>
      <c r="J95" s="36"/>
    </row>
    <row r="96" spans="2:10" x14ac:dyDescent="0.25">
      <c r="B96" s="36"/>
      <c r="C96" s="41" t="s">
        <v>413</v>
      </c>
      <c r="D96" s="42"/>
      <c r="E96" s="42" t="s">
        <v>414</v>
      </c>
      <c r="F96" s="42"/>
      <c r="G96" s="42"/>
      <c r="H96" s="42"/>
      <c r="I96" s="43"/>
      <c r="J96" s="36"/>
    </row>
    <row r="97" spans="2:10" x14ac:dyDescent="0.25">
      <c r="B97" s="36"/>
      <c r="C97" s="41" t="s">
        <v>522</v>
      </c>
      <c r="D97" s="42"/>
      <c r="E97" s="42" t="s">
        <v>523</v>
      </c>
      <c r="F97" s="42"/>
      <c r="G97" s="42"/>
      <c r="H97" s="42"/>
      <c r="I97" s="43"/>
      <c r="J97" s="36"/>
    </row>
    <row r="98" spans="2:10" x14ac:dyDescent="0.25">
      <c r="B98" s="36"/>
      <c r="C98" s="41" t="s">
        <v>491</v>
      </c>
      <c r="D98" s="42"/>
      <c r="E98" s="42" t="s">
        <v>492</v>
      </c>
      <c r="F98" s="42"/>
      <c r="G98" s="42"/>
      <c r="H98" s="42"/>
      <c r="I98" s="43"/>
      <c r="J98" s="36"/>
    </row>
    <row r="99" spans="2:10" x14ac:dyDescent="0.25">
      <c r="B99" s="36"/>
      <c r="C99" s="41" t="s">
        <v>493</v>
      </c>
      <c r="D99" s="42"/>
      <c r="E99" s="42" t="s">
        <v>494</v>
      </c>
      <c r="F99" s="42"/>
      <c r="G99" s="42"/>
      <c r="H99" s="42"/>
      <c r="I99" s="43"/>
      <c r="J99" s="36"/>
    </row>
    <row r="100" spans="2:10" x14ac:dyDescent="0.25">
      <c r="B100" s="36"/>
      <c r="C100" s="41" t="s">
        <v>252</v>
      </c>
      <c r="D100" s="42"/>
      <c r="E100" s="42" t="s">
        <v>251</v>
      </c>
      <c r="F100" s="42"/>
      <c r="G100" s="42"/>
      <c r="H100" s="42"/>
      <c r="I100" s="43"/>
      <c r="J100" s="36"/>
    </row>
    <row r="101" spans="2:10" x14ac:dyDescent="0.25">
      <c r="B101" s="36"/>
      <c r="C101" s="41" t="s">
        <v>585</v>
      </c>
      <c r="D101" s="42"/>
      <c r="E101" s="42" t="s">
        <v>586</v>
      </c>
      <c r="F101" s="42"/>
      <c r="G101" s="42"/>
      <c r="H101" s="42"/>
      <c r="I101" s="43"/>
      <c r="J101" s="36"/>
    </row>
    <row r="102" spans="2:10" x14ac:dyDescent="0.25">
      <c r="B102" s="36"/>
      <c r="C102" s="41" t="s">
        <v>1041</v>
      </c>
      <c r="D102" s="42"/>
      <c r="E102" s="42" t="s">
        <v>1042</v>
      </c>
      <c r="F102" s="42"/>
      <c r="G102" s="42"/>
      <c r="H102" s="42"/>
      <c r="I102" s="43"/>
      <c r="J102" s="36"/>
    </row>
    <row r="103" spans="2:10" x14ac:dyDescent="0.25">
      <c r="B103" s="36"/>
      <c r="C103" s="41" t="s">
        <v>1069</v>
      </c>
      <c r="D103" s="42"/>
      <c r="E103" s="42" t="s">
        <v>1070</v>
      </c>
      <c r="F103" s="42"/>
      <c r="G103" s="42"/>
      <c r="H103" s="42"/>
      <c r="I103" s="43"/>
      <c r="J103" s="36"/>
    </row>
    <row r="104" spans="2:10" x14ac:dyDescent="0.25">
      <c r="B104" s="36"/>
      <c r="C104" s="44" t="s">
        <v>423</v>
      </c>
      <c r="D104" s="45"/>
      <c r="E104" s="45" t="s">
        <v>424</v>
      </c>
      <c r="F104" s="45"/>
      <c r="G104" s="45"/>
      <c r="H104" s="45"/>
      <c r="I104" s="46"/>
      <c r="J104" s="36"/>
    </row>
    <row r="105" spans="2:10" x14ac:dyDescent="0.25">
      <c r="B105" s="36"/>
      <c r="C105" s="36"/>
      <c r="D105" s="36"/>
      <c r="E105" s="36"/>
      <c r="F105" s="36"/>
      <c r="G105" s="36"/>
      <c r="H105" s="36"/>
      <c r="I105" s="36"/>
      <c r="J105" s="36"/>
    </row>
  </sheetData>
  <mergeCells count="19">
    <mergeCell ref="C38:I38"/>
    <mergeCell ref="C14:I14"/>
    <mergeCell ref="C22:I22"/>
    <mergeCell ref="C24:I24"/>
    <mergeCell ref="C30:I30"/>
    <mergeCell ref="C32:I32"/>
    <mergeCell ref="C72:F72"/>
    <mergeCell ref="H72:I72"/>
    <mergeCell ref="C40:I40"/>
    <mergeCell ref="C46:I46"/>
    <mergeCell ref="C48:I48"/>
    <mergeCell ref="C54:I54"/>
    <mergeCell ref="C56:I56"/>
    <mergeCell ref="C62:I62"/>
    <mergeCell ref="C64:I64"/>
    <mergeCell ref="C68:F68"/>
    <mergeCell ref="H68:I68"/>
    <mergeCell ref="C70:F70"/>
    <mergeCell ref="H70:I70"/>
  </mergeCells>
  <dataValidations count="6">
    <dataValidation allowBlank="1" showInputMessage="1" showErrorMessage="1" promptTitle="Description in SR-PSU" sqref="L9" xr:uid="{DC48E199-AF2E-435C-9F01-73E9869C68B7}"/>
    <dataValidation allowBlank="1" showInputMessage="1" showErrorMessage="1" promptTitle="Description in SE-SFL" sqref="L11" xr:uid="{675B736B-AF13-4435-B6D7-7763ACB1DD73}"/>
    <dataValidation allowBlank="1" showInputMessage="1" showErrorMessage="1" promptTitle="Handling in SR-Site" sqref="L16" xr:uid="{2605DCF2-AAD3-4E4E-BAD5-B1EC63BAA260}"/>
    <dataValidation allowBlank="1" showInputMessage="1" showErrorMessage="1" promptTitle="Description in SR-Site" sqref="L7" xr:uid="{E6180821-0352-482B-AB32-3F3419C90C06}"/>
    <dataValidation allowBlank="1" showInputMessage="1" showErrorMessage="1" promptTitle="Handling in SR-PSU" sqref="L23" xr:uid="{9F9F0CB4-4480-42AD-A471-C10A22C4A1AB}"/>
    <dataValidation allowBlank="1" showInputMessage="1" showErrorMessage="1" promptTitle="Handling in SE-SFL" sqref="L25" xr:uid="{BC926B25-D8BC-4103-8EEE-68B51B05C33D}"/>
  </dataValidations>
  <pageMargins left="0.7" right="0.7" top="0.75" bottom="0.75" header="0.3" footer="0.3"/>
  <drawing r:id="rId1"/>
  <legacyDrawing r:id="rId2"/>
  <mc:AlternateContent>
    <mc:Choice Requires="x14">
      <controls>
        <mc:AlternateContent>
          <mc:Choice Requires="x14">
            <control shapeId="240641"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240642"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240643"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240644"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240645"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240646"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240647"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240648"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240649"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240650"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240651"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240652"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0CAF-7AF8-4CCA-A176-48EB99D2FA0C}">
  <dimension ref="A1:N48"/>
  <sheetViews>
    <sheetView workbookViewId="0">
      <selection activeCell="C2" sqref="C2"/>
    </sheetView>
  </sheetViews>
  <sheetFormatPr defaultRowHeight="15" x14ac:dyDescent="0.25"/>
  <cols>
    <col min="2" max="2" customWidth="true" width="4.0"/>
    <col min="3" max="3" customWidth="true" width="21.42578125"/>
    <col min="4" max="4" customWidth="true" width="6.5703125"/>
    <col min="5" max="5" bestFit="true" customWidth="true" width="32.42578125"/>
    <col min="7" max="7" customWidth="true" width="5.85546875"/>
    <col min="8" max="8" customWidth="true" width="6.28515625"/>
    <col min="10" max="10" customWidth="true" width="3.28515625"/>
    <col min="12" max="12" customWidth="true" width="21.0"/>
  </cols>
  <sheetData>
    <row r="1" spans="1:14" x14ac:dyDescent="0.25">
      <c r="B1" s="27"/>
      <c r="C1" s="27"/>
      <c r="D1" s="27"/>
      <c r="E1" s="27"/>
      <c r="F1" s="27"/>
      <c r="G1" s="27"/>
      <c r="H1" s="27"/>
      <c r="I1" s="27"/>
      <c r="J1" s="27"/>
      <c r="L1" s="28" t="s">
        <v>101</v>
      </c>
      <c r="M1" s="29"/>
      <c r="N1" s="29"/>
    </row>
    <row r="2" spans="1:14" x14ac:dyDescent="0.25">
      <c r="B2" s="27"/>
      <c r="C2" s="30" t="str">
        <f>'Template (Var)'!C2</f>
        <v>FEP ID</v>
      </c>
      <c r="D2" s="27"/>
      <c r="E2" s="30" t="str">
        <f>'Template (Var)'!E2</f>
        <v>FEP Name</v>
      </c>
      <c r="F2" s="27"/>
      <c r="G2" s="30" t="str">
        <f>'Template (Var)'!G2</f>
        <v>FEP</v>
      </c>
      <c r="H2" s="27"/>
      <c r="I2" s="30" t="str">
        <f>'Template (Var)'!I2</f>
        <v>Expert(s)</v>
      </c>
      <c r="J2" s="27"/>
    </row>
    <row r="3" spans="1:14" x14ac:dyDescent="0.25">
      <c r="B3" s="27"/>
      <c r="C3" s="31" t="str">
        <f>'PSAR SFK FEP list'!B35</f>
        <v>VarGe01</v>
      </c>
      <c r="D3" s="27"/>
      <c r="E3" s="31" t="str">
        <f>'PSAR SFK FEP list'!C35</f>
        <v>Temperature in bedrock</v>
      </c>
      <c r="F3" s="27"/>
      <c r="G3" s="32" t="s">
        <v>124</v>
      </c>
      <c r="H3" s="27"/>
      <c r="I3" s="32" t="s">
        <v>268</v>
      </c>
      <c r="J3" s="27"/>
    </row>
    <row r="4" spans="1:14" x14ac:dyDescent="0.25">
      <c r="B4" s="27"/>
      <c r="C4" s="27"/>
      <c r="D4" s="27"/>
      <c r="E4" s="27"/>
      <c r="F4" s="27"/>
      <c r="G4" s="27"/>
      <c r="H4" s="27"/>
      <c r="I4" s="32" t="s">
        <v>284</v>
      </c>
      <c r="J4" s="27"/>
    </row>
    <row r="5" spans="1:14" x14ac:dyDescent="0.25">
      <c r="B5" s="27"/>
      <c r="C5" s="30" t="str">
        <f>'Template (Var)'!C5</f>
        <v>Main Category</v>
      </c>
      <c r="D5" s="27"/>
      <c r="E5" s="30" t="str">
        <f>'Template (Var)'!E5</f>
        <v>System Component</v>
      </c>
      <c r="F5" s="27"/>
      <c r="G5" s="27"/>
      <c r="H5" s="27"/>
      <c r="I5" s="32" t="s">
        <v>285</v>
      </c>
      <c r="J5" s="27"/>
      <c r="L5" s="10" t="s">
        <v>1843</v>
      </c>
      <c r="M5" t="s">
        <v>400</v>
      </c>
    </row>
    <row r="6" spans="1:14" x14ac:dyDescent="0.25">
      <c r="B6" s="27"/>
      <c r="C6" s="33" t="str">
        <f>'PSAR SFK FEP list'!F35</f>
        <v>System variable</v>
      </c>
      <c r="D6" s="27"/>
      <c r="E6" s="33" t="str">
        <f>'PSAR SFK FEP list'!G35</f>
        <v>Geosphere</v>
      </c>
      <c r="F6" s="27"/>
      <c r="G6" s="27"/>
      <c r="H6" s="27"/>
      <c r="I6" s="27"/>
      <c r="J6" s="27"/>
    </row>
    <row r="7" spans="1:14" x14ac:dyDescent="0.25">
      <c r="B7" s="27"/>
      <c r="C7" s="27"/>
      <c r="D7" s="27"/>
      <c r="E7" s="27"/>
      <c r="F7" s="27"/>
      <c r="G7" s="27"/>
      <c r="H7" s="27"/>
      <c r="I7" s="27"/>
      <c r="J7" s="27"/>
      <c r="L7" s="10" t="s">
        <v>236</v>
      </c>
      <c r="M7" t="s">
        <v>400</v>
      </c>
    </row>
    <row r="8" spans="1:14" x14ac:dyDescent="0.25">
      <c r="B8" s="27"/>
      <c r="C8" s="30" t="str">
        <f>'Template (Var)'!C8</f>
        <v>Sub Category 1</v>
      </c>
      <c r="D8" s="27"/>
      <c r="E8" s="30" t="str">
        <f>'Template (Var)'!E8</f>
        <v>Sub Category 2</v>
      </c>
      <c r="F8" s="27"/>
      <c r="G8" s="27"/>
      <c r="H8" s="27"/>
      <c r="I8" s="27"/>
      <c r="J8" s="27"/>
    </row>
    <row r="9" spans="1:14" x14ac:dyDescent="0.25">
      <c r="B9" s="27"/>
      <c r="C9" s="33">
        <f>'PSAR SFK FEP list'!H35</f>
        <v>0</v>
      </c>
      <c r="D9" s="27"/>
      <c r="E9" s="33">
        <f>'PSAR SFK FEP list'!I35</f>
        <v>0</v>
      </c>
      <c r="F9" s="27"/>
      <c r="G9" s="27"/>
      <c r="H9" s="27"/>
      <c r="I9" s="27"/>
      <c r="J9" s="27"/>
      <c r="L9" s="10" t="s">
        <v>237</v>
      </c>
      <c r="M9" t="s">
        <v>400</v>
      </c>
    </row>
    <row r="10" spans="1:14" x14ac:dyDescent="0.25">
      <c r="B10" s="27"/>
      <c r="C10" s="27"/>
      <c r="D10" s="27"/>
      <c r="E10" s="27"/>
      <c r="F10" s="27"/>
      <c r="G10" s="27"/>
      <c r="H10" s="27"/>
      <c r="I10" s="27"/>
      <c r="J10" s="27"/>
      <c r="L10" s="10"/>
    </row>
    <row r="11" spans="1:14" x14ac:dyDescent="0.25">
      <c r="B11" s="34"/>
      <c r="C11" s="34"/>
      <c r="D11" s="34"/>
      <c r="E11" s="34"/>
      <c r="F11" s="34"/>
      <c r="G11" s="34"/>
      <c r="H11" s="34"/>
      <c r="I11" s="34"/>
      <c r="J11" s="34"/>
      <c r="L11" s="10" t="s">
        <v>238</v>
      </c>
      <c r="M11" s="51" t="s">
        <v>242</v>
      </c>
    </row>
    <row r="12" spans="1:14" x14ac:dyDescent="0.25">
      <c r="B12" s="27"/>
      <c r="C12" s="48" t="str">
        <f>'Template (Var)'!C12</f>
        <v>Description</v>
      </c>
      <c r="D12" s="27"/>
      <c r="E12" s="27"/>
      <c r="F12" s="27"/>
      <c r="G12" s="27"/>
      <c r="H12" s="27"/>
      <c r="I12" s="27"/>
      <c r="J12" s="27"/>
    </row>
    <row r="13" spans="1:14" x14ac:dyDescent="0.25">
      <c r="A13" s="9" t="s">
        <v>102</v>
      </c>
      <c r="B13" s="34"/>
      <c r="C13" s="35"/>
      <c r="D13" s="34"/>
      <c r="E13" s="34"/>
      <c r="F13" s="34"/>
      <c r="G13" s="34"/>
      <c r="H13" s="34"/>
      <c r="I13" s="34"/>
      <c r="J13" s="34"/>
      <c r="L13" s="10"/>
      <c r="M13" s="51"/>
    </row>
    <row r="14" spans="1:14" ht="30" customHeight="1" x14ac:dyDescent="0.25">
      <c r="A14" s="9">
        <f>LEN(TRIM(C14))-LEN(SUBSTITUTE(C14," ",""))+1</f>
        <v>1</v>
      </c>
      <c r="B14" s="34"/>
      <c r="C14" s="90" t="s">
        <v>120</v>
      </c>
      <c r="D14" s="91"/>
      <c r="E14" s="91"/>
      <c r="F14" s="91"/>
      <c r="G14" s="91"/>
      <c r="H14" s="91"/>
      <c r="I14" s="92"/>
      <c r="J14" s="34"/>
    </row>
    <row r="15" spans="1:14" x14ac:dyDescent="0.25">
      <c r="B15" s="34"/>
      <c r="C15" s="34"/>
      <c r="D15" s="34"/>
      <c r="E15" s="34"/>
      <c r="F15" s="34"/>
      <c r="G15" s="34"/>
      <c r="H15" s="34"/>
      <c r="I15" s="34"/>
      <c r="J15" s="34"/>
    </row>
    <row r="16" spans="1:14" x14ac:dyDescent="0.25">
      <c r="B16" s="27"/>
      <c r="C16" s="48" t="str">
        <f>'Template (Var)'!C16</f>
        <v>Handling in the assessment</v>
      </c>
      <c r="D16" s="27"/>
      <c r="E16" s="27"/>
      <c r="F16" s="27"/>
      <c r="G16" s="27"/>
      <c r="H16" s="27"/>
      <c r="I16" s="27"/>
      <c r="J16" s="27"/>
      <c r="L16" s="10" t="s">
        <v>239</v>
      </c>
      <c r="M16" t="s">
        <v>401</v>
      </c>
    </row>
    <row r="17" spans="2:13" x14ac:dyDescent="0.25">
      <c r="B17" s="34"/>
      <c r="C17" s="35"/>
      <c r="D17" s="34"/>
      <c r="E17" s="34"/>
      <c r="F17" s="34"/>
      <c r="G17" s="34"/>
      <c r="H17" s="34"/>
      <c r="I17" s="34"/>
      <c r="J17" s="34"/>
    </row>
    <row r="18" spans="2:13" x14ac:dyDescent="0.25">
      <c r="B18" s="34"/>
      <c r="C18" s="35" t="str">
        <f>'Template (Var)'!C18</f>
        <v>Considered</v>
      </c>
      <c r="D18" s="49"/>
      <c r="E18" s="50" t="b">
        <v>1</v>
      </c>
      <c r="F18" s="34"/>
      <c r="G18" s="34"/>
      <c r="H18" s="34"/>
      <c r="I18" s="34"/>
      <c r="J18" s="34"/>
      <c r="L18" s="10" t="s">
        <v>240</v>
      </c>
    </row>
    <row r="19" spans="2:13" x14ac:dyDescent="0.25">
      <c r="B19" s="34"/>
      <c r="C19" s="35" t="str">
        <f>'Template (Var)'!C19</f>
        <v>Neglected</v>
      </c>
      <c r="D19" s="49"/>
      <c r="E19" s="50" t="b">
        <v>0</v>
      </c>
      <c r="F19" s="34"/>
      <c r="G19" s="34"/>
      <c r="H19" s="34"/>
      <c r="I19" s="34"/>
      <c r="J19" s="34"/>
    </row>
    <row r="20" spans="2:13" x14ac:dyDescent="0.25">
      <c r="B20" s="34"/>
      <c r="C20" s="35"/>
      <c r="D20" s="34"/>
      <c r="E20" s="34"/>
      <c r="F20" s="34"/>
      <c r="G20" s="34"/>
      <c r="H20" s="34"/>
      <c r="I20" s="34"/>
      <c r="J20" s="34"/>
      <c r="L20" s="10" t="s">
        <v>241</v>
      </c>
      <c r="M20" s="51"/>
    </row>
    <row r="21" spans="2:13" x14ac:dyDescent="0.25">
      <c r="B21" s="34"/>
      <c r="C21" s="35" t="str">
        <f>'Template (Var)'!C21</f>
        <v>General</v>
      </c>
      <c r="D21" s="34"/>
      <c r="E21" s="34"/>
      <c r="F21" s="34"/>
      <c r="G21" s="34"/>
      <c r="H21" s="34"/>
      <c r="I21" s="34"/>
      <c r="J21" s="34"/>
    </row>
    <row r="22" spans="2:13" ht="30" customHeight="1" x14ac:dyDescent="0.25">
      <c r="B22" s="34"/>
      <c r="C22" s="90" t="s">
        <v>120</v>
      </c>
      <c r="D22" s="91"/>
      <c r="E22" s="91"/>
      <c r="F22" s="91"/>
      <c r="G22" s="91"/>
      <c r="H22" s="91"/>
      <c r="I22" s="92"/>
      <c r="J22" s="34"/>
    </row>
    <row r="23" spans="2:13" x14ac:dyDescent="0.25">
      <c r="B23" s="34"/>
      <c r="C23" s="34"/>
      <c r="D23" s="34"/>
      <c r="E23" s="34"/>
      <c r="F23" s="34"/>
      <c r="G23" s="34"/>
      <c r="H23" s="34"/>
      <c r="I23" s="34"/>
      <c r="J23" s="34"/>
    </row>
    <row r="24" spans="2:13" x14ac:dyDescent="0.25">
      <c r="B24" s="34"/>
      <c r="C24" s="35" t="str">
        <f>'Template (Var)'!C24</f>
        <v>Reasoning - if neglected</v>
      </c>
      <c r="D24" s="34"/>
      <c r="E24" s="34"/>
      <c r="F24" s="34"/>
      <c r="G24" s="34"/>
      <c r="H24" s="34"/>
      <c r="I24" s="34"/>
      <c r="J24" s="34"/>
    </row>
    <row r="25" spans="2:13" ht="15" customHeight="1" x14ac:dyDescent="0.25">
      <c r="B25" s="34"/>
      <c r="C25" s="90"/>
      <c r="D25" s="91"/>
      <c r="E25" s="91"/>
      <c r="F25" s="91"/>
      <c r="G25" s="91"/>
      <c r="H25" s="91"/>
      <c r="I25" s="92"/>
      <c r="J25" s="34"/>
    </row>
    <row r="26" spans="2:13" x14ac:dyDescent="0.25">
      <c r="B26" s="34"/>
      <c r="C26" s="34"/>
      <c r="D26" s="34"/>
      <c r="E26" s="34"/>
      <c r="F26" s="34"/>
      <c r="G26" s="34"/>
      <c r="H26" s="34"/>
      <c r="I26" s="34"/>
      <c r="J26" s="34"/>
    </row>
    <row r="27" spans="2:13" x14ac:dyDescent="0.25">
      <c r="B27" s="27"/>
      <c r="C27" s="48" t="str">
        <f>'Template (Var)'!C27</f>
        <v>References</v>
      </c>
      <c r="D27" s="27"/>
      <c r="E27" s="27"/>
      <c r="F27" s="27"/>
      <c r="G27" s="27"/>
      <c r="H27" s="48"/>
      <c r="I27" s="27"/>
      <c r="J27" s="27"/>
    </row>
    <row r="28" spans="2:13" x14ac:dyDescent="0.25">
      <c r="B28" s="34"/>
      <c r="C28" s="34" t="str">
        <f>'Template (Var)'!C28</f>
        <v>Main report</v>
      </c>
      <c r="D28" s="34"/>
      <c r="E28" s="34"/>
      <c r="F28" s="34"/>
      <c r="G28" s="34"/>
      <c r="H28" s="34" t="str">
        <f>'Template (Var)'!H28</f>
        <v>Section number</v>
      </c>
      <c r="I28" s="34"/>
      <c r="J28" s="34"/>
    </row>
    <row r="29" spans="2:13" x14ac:dyDescent="0.25">
      <c r="B29" s="34"/>
      <c r="C29" s="93"/>
      <c r="D29" s="95"/>
      <c r="E29" s="95"/>
      <c r="F29" s="94"/>
      <c r="G29" s="34"/>
      <c r="H29" s="93"/>
      <c r="I29" s="94"/>
      <c r="J29" s="34"/>
    </row>
    <row r="30" spans="2:13" x14ac:dyDescent="0.25">
      <c r="B30" s="34"/>
      <c r="C30" s="34" t="str">
        <f>'Template (Var)'!C30</f>
        <v>Main references</v>
      </c>
      <c r="D30" s="34"/>
      <c r="E30" s="34"/>
      <c r="F30" s="34"/>
      <c r="G30" s="34"/>
      <c r="H30" s="34"/>
      <c r="I30" s="34"/>
      <c r="J30" s="34"/>
    </row>
    <row r="31" spans="2:13" x14ac:dyDescent="0.25">
      <c r="B31" s="34"/>
      <c r="C31" s="93"/>
      <c r="D31" s="95"/>
      <c r="E31" s="95"/>
      <c r="F31" s="94"/>
      <c r="G31" s="34"/>
      <c r="H31" s="93"/>
      <c r="I31" s="94"/>
      <c r="J31" s="34"/>
    </row>
    <row r="32" spans="2:13" x14ac:dyDescent="0.25">
      <c r="B32" s="34"/>
      <c r="C32" s="34" t="str">
        <f>'Template (Var)'!C32</f>
        <v>Supporting report</v>
      </c>
      <c r="D32" s="34"/>
      <c r="E32" s="34"/>
      <c r="F32" s="34"/>
      <c r="G32" s="34"/>
      <c r="H32" s="34"/>
      <c r="I32" s="34"/>
      <c r="J32" s="34"/>
    </row>
    <row r="33" spans="2:10" x14ac:dyDescent="0.25">
      <c r="B33" s="34"/>
      <c r="C33" s="87"/>
      <c r="D33" s="88"/>
      <c r="E33" s="88"/>
      <c r="F33" s="89"/>
      <c r="G33" s="34"/>
      <c r="H33" s="87"/>
      <c r="I33" s="89"/>
      <c r="J33" s="34"/>
    </row>
    <row r="34" spans="2:10" x14ac:dyDescent="0.25">
      <c r="B34" s="34"/>
      <c r="C34" s="34"/>
      <c r="D34" s="34"/>
      <c r="E34" s="34"/>
      <c r="F34" s="34"/>
      <c r="G34" s="34"/>
      <c r="H34" s="34"/>
      <c r="I34" s="34"/>
      <c r="J34" s="34"/>
    </row>
    <row r="35" spans="2:10" x14ac:dyDescent="0.25">
      <c r="B35" s="36"/>
      <c r="C35" s="37" t="str">
        <f>'Template (Var)'!C35</f>
        <v>NEA FEPs mapped to this SR-Site FEP</v>
      </c>
      <c r="D35" s="36"/>
      <c r="E35" s="36"/>
      <c r="F35" s="36"/>
      <c r="G35" s="36"/>
      <c r="H35" s="36"/>
      <c r="I35" s="36"/>
      <c r="J35" s="36"/>
    </row>
    <row r="36" spans="2:10" x14ac:dyDescent="0.25">
      <c r="B36" s="37"/>
      <c r="C36" s="36"/>
      <c r="D36" s="36"/>
      <c r="E36" s="36"/>
      <c r="F36" s="36"/>
      <c r="G36" s="36"/>
      <c r="H36" s="36"/>
      <c r="I36" s="36"/>
      <c r="J36" s="36"/>
    </row>
    <row r="37" spans="2:10" x14ac:dyDescent="0.25">
      <c r="B37" s="36"/>
      <c r="C37" s="37" t="str">
        <f>'Template (Var)'!C37</f>
        <v>NEA Project FEP ID</v>
      </c>
      <c r="D37" s="37"/>
      <c r="E37" s="37" t="str">
        <f>'Template (Var)'!E37</f>
        <v>NEA Project FEP Name</v>
      </c>
      <c r="F37" s="36"/>
      <c r="G37" s="36"/>
      <c r="H37" s="36"/>
      <c r="I37" s="36"/>
      <c r="J37" s="36"/>
    </row>
    <row r="38" spans="2:10" x14ac:dyDescent="0.25">
      <c r="B38" s="36"/>
      <c r="C38" s="38" t="s">
        <v>402</v>
      </c>
      <c r="D38" s="39"/>
      <c r="E38" s="39" t="s">
        <v>403</v>
      </c>
      <c r="F38" s="40"/>
      <c r="G38" s="36"/>
      <c r="H38" s="36"/>
      <c r="I38" s="36"/>
      <c r="J38" s="36"/>
    </row>
    <row r="39" spans="2:10" x14ac:dyDescent="0.25">
      <c r="B39" s="36"/>
      <c r="C39" s="41" t="s">
        <v>404</v>
      </c>
      <c r="D39" s="42"/>
      <c r="E39" s="42" t="s">
        <v>405</v>
      </c>
      <c r="F39" s="43"/>
      <c r="G39" s="36"/>
      <c r="H39" s="36"/>
      <c r="I39" s="36"/>
      <c r="J39" s="36"/>
    </row>
    <row r="40" spans="2:10" x14ac:dyDescent="0.25">
      <c r="B40" s="36"/>
      <c r="C40" s="41" t="s">
        <v>406</v>
      </c>
      <c r="D40" s="42"/>
      <c r="E40" s="42" t="s">
        <v>407</v>
      </c>
      <c r="F40" s="43"/>
      <c r="G40" s="36"/>
      <c r="H40" s="36"/>
      <c r="I40" s="36"/>
      <c r="J40" s="36"/>
    </row>
    <row r="41" spans="2:10" x14ac:dyDescent="0.25">
      <c r="B41" s="36"/>
      <c r="C41" s="41" t="s">
        <v>245</v>
      </c>
      <c r="D41" s="42"/>
      <c r="E41" s="42" t="s">
        <v>246</v>
      </c>
      <c r="F41" s="43"/>
      <c r="G41" s="36"/>
      <c r="H41" s="36"/>
      <c r="I41" s="36"/>
      <c r="J41" s="36"/>
    </row>
    <row r="42" spans="2:10" x14ac:dyDescent="0.25">
      <c r="B42" s="36"/>
      <c r="C42" s="41" t="s">
        <v>408</v>
      </c>
      <c r="D42" s="42"/>
      <c r="E42" s="42" t="s">
        <v>409</v>
      </c>
      <c r="F42" s="43"/>
      <c r="G42" s="36"/>
      <c r="H42" s="36"/>
      <c r="I42" s="36"/>
      <c r="J42" s="36"/>
    </row>
    <row r="43" spans="2:10" x14ac:dyDescent="0.25">
      <c r="B43" s="36"/>
      <c r="C43" s="41" t="s">
        <v>410</v>
      </c>
      <c r="D43" s="42"/>
      <c r="E43" s="42" t="s">
        <v>409</v>
      </c>
      <c r="F43" s="43"/>
      <c r="G43" s="36"/>
      <c r="H43" s="36"/>
      <c r="I43" s="36"/>
      <c r="J43" s="36"/>
    </row>
    <row r="44" spans="2:10" x14ac:dyDescent="0.25">
      <c r="B44" s="36"/>
      <c r="C44" s="41" t="s">
        <v>411</v>
      </c>
      <c r="D44" s="42"/>
      <c r="E44" s="42" t="s">
        <v>412</v>
      </c>
      <c r="F44" s="43"/>
      <c r="G44" s="36"/>
      <c r="H44" s="36"/>
      <c r="I44" s="36"/>
      <c r="J44" s="36"/>
    </row>
    <row r="45" spans="2:10" x14ac:dyDescent="0.25">
      <c r="B45" s="36"/>
      <c r="C45" s="41" t="s">
        <v>413</v>
      </c>
      <c r="D45" s="42"/>
      <c r="E45" s="42" t="s">
        <v>414</v>
      </c>
      <c r="F45" s="43"/>
      <c r="G45" s="36"/>
      <c r="H45" s="36"/>
      <c r="I45" s="36"/>
      <c r="J45" s="36"/>
    </row>
    <row r="46" spans="2:10" x14ac:dyDescent="0.25">
      <c r="B46" s="36"/>
      <c r="C46" s="41" t="s">
        <v>415</v>
      </c>
      <c r="D46" s="42"/>
      <c r="E46" s="42" t="s">
        <v>416</v>
      </c>
      <c r="F46" s="43"/>
      <c r="G46" s="36"/>
      <c r="H46" s="36"/>
      <c r="I46" s="36"/>
      <c r="J46" s="36"/>
    </row>
    <row r="47" spans="2:10" x14ac:dyDescent="0.25">
      <c r="B47" s="36"/>
      <c r="C47" s="44" t="s">
        <v>417</v>
      </c>
      <c r="D47" s="45"/>
      <c r="E47" s="45" t="s">
        <v>418</v>
      </c>
      <c r="F47" s="46"/>
      <c r="G47" s="36"/>
      <c r="H47" s="36"/>
      <c r="I47" s="36"/>
      <c r="J47" s="36"/>
    </row>
    <row r="48" spans="2:10" x14ac:dyDescent="0.25">
      <c r="B48" s="36"/>
      <c r="C48" s="36"/>
      <c r="D48" s="36"/>
      <c r="E48" s="36"/>
      <c r="F48" s="36"/>
      <c r="G48" s="36"/>
      <c r="H48" s="36"/>
      <c r="I48" s="36"/>
      <c r="J48" s="36"/>
    </row>
  </sheetData>
  <mergeCells count="9">
    <mergeCell ref="C33:F33"/>
    <mergeCell ref="H33:I33"/>
    <mergeCell ref="C14:I14"/>
    <mergeCell ref="C22:I22"/>
    <mergeCell ref="C25:I25"/>
    <mergeCell ref="H29:I29"/>
    <mergeCell ref="C31:F31"/>
    <mergeCell ref="H31:I31"/>
    <mergeCell ref="C29:F29"/>
  </mergeCells>
  <phoneticPr fontId="12" type="noConversion"/>
  <dataValidations count="6">
    <dataValidation allowBlank="1" showInputMessage="1" showErrorMessage="1" promptTitle="Handling in SR-Site" prompt="Site-specific initial temperature in bedrock. Included in description of repository evolution." sqref="L16" xr:uid="{C1D847CA-DCF5-4761-BC8C-9ACD447B3DCE}"/>
    <dataValidation allowBlank="1" showInputMessage="1" showErrorMessage="1" promptTitle="Handling in SR-PSU" sqref="L18" xr:uid="{FC2C3287-B76C-49AC-B4B3-9DA3069FD9C2}"/>
    <dataValidation allowBlank="1" showInputMessage="1" showErrorMessage="1" promptTitle="Handling in SE-SFL" sqref="L20 L5" xr:uid="{7F904F76-6C59-4232-A575-DD987D37FA3F}"/>
    <dataValidation allowBlank="1" showInputMessage="1" showErrorMessage="1" promptTitle="Description in SR-PSU" prompt="Temperature in the bedrock as a function of time and space." sqref="L9" xr:uid="{7A8DAD98-321F-4D7D-B56C-3F267B9F4700}"/>
    <dataValidation allowBlank="1" showInputMessage="1" showErrorMessage="1" promptTitle="Description in SR-Site" prompt="Temperature in the bedrock as a function of time and space." sqref="L7" xr:uid="{1D868182-21B9-4A0D-B190-4EB6276D0AD0}"/>
    <dataValidation allowBlank="1" showInputMessage="1" showErrorMessage="1" promptTitle="Description in SE-SFL" sqref="L13 L11" xr:uid="{43FCA901-CF26-4B51-9106-B4B3C94FFEC0}"/>
  </dataValidations>
  <pageMargins left="0.7" right="0.7" top="0.75" bottom="0.75" header="0.3" footer="0.3"/>
  <drawing r:id="rId1"/>
  <legacyDrawing r:id="rId2"/>
  <mc:AlternateContent>
    <mc:Choice Requires="x14">
      <controls>
        <mc:AlternateContent>
          <mc:Choice Requires="x14">
            <control shapeId="17409" r:id="rId3" name="Check Box 1">
              <controlPr defaultSize="0" autoFill="0" autoLine="0" autoPict="0">
                <anchor moveWithCells="1">
                  <from>
                    <xdr:col>3</xdr:col>
                    <xdr:colOff>28575</xdr:colOff>
                    <xdr:row>17</xdr:row>
                    <xdr:rowOff>0</xdr:rowOff>
                  </from>
                  <to>
                    <xdr:col>4</xdr:col>
                    <xdr:colOff>409575</xdr:colOff>
                    <xdr:row>18</xdr:row>
                    <xdr:rowOff>28575</xdr:rowOff>
                  </to>
                </anchor>
              </controlPr>
            </control>
          </mc:Choice>
        </mc:AlternateContent>
        <mc:AlternateContent>
          <mc:Choice Requires="x14">
            <control shapeId="17410" r:id="rId4" name="Check Box 2">
              <controlPr defaultSize="0" autoFill="0" autoLine="0" autoPict="0">
                <anchor moveWithCells="1">
                  <from>
                    <xdr:col>3</xdr:col>
                    <xdr:colOff>28575</xdr:colOff>
                    <xdr:row>18</xdr:row>
                    <xdr:rowOff>0</xdr:rowOff>
                  </from>
                  <to>
                    <xdr:col>4</xdr:col>
                    <xdr:colOff>323850</xdr:colOff>
                    <xdr:row>19</xdr:row>
                    <xdr:rowOff>19050</xdr:rowOff>
                  </to>
                </anchor>
              </controlPr>
            </control>
          </mc:Choice>
        </mc:AlternateContent>
      </controls>
    </mc:Choice>
  </mc:AlternateConten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37F3D-F6F6-4BD8-9217-BC0FC138222F}">
  <dimension ref="B1:N116"/>
  <sheetViews>
    <sheetView zoomScale="80" zoomScaleNormal="80" workbookViewId="0">
      <selection activeCell="M75" sqref="M75"/>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8" customWidth="true" width="6.140625"/>
    <col min="9" max="9" customWidth="true" width="17.28515625"/>
    <col min="10" max="10" customWidth="true" width="3.28515625"/>
    <col min="12" max="12" customWidth="true" width="20.42578125"/>
  </cols>
  <sheetData>
    <row r="1" spans="2:14" x14ac:dyDescent="0.25">
      <c r="B1" s="27"/>
      <c r="C1" s="27"/>
      <c r="D1" s="27"/>
      <c r="E1" s="27"/>
      <c r="F1" s="27"/>
      <c r="G1" s="27"/>
      <c r="H1" s="27"/>
      <c r="I1" s="27"/>
      <c r="J1" s="27"/>
      <c r="L1" s="28" t="s">
        <v>101</v>
      </c>
      <c r="M1" s="28"/>
    </row>
    <row r="2" spans="2:14" x14ac:dyDescent="0.25">
      <c r="B2" s="27"/>
      <c r="C2" s="30" t="str">
        <f>'Template (FEP)'!C2</f>
        <v>FEP ID</v>
      </c>
      <c r="D2" s="27"/>
      <c r="E2" s="30" t="str">
        <f>'Template (FEP)'!E2</f>
        <v>FEP Name</v>
      </c>
      <c r="F2" s="27"/>
      <c r="G2" s="30" t="str">
        <f>'Template (FEP)'!G2</f>
        <v>FEP</v>
      </c>
      <c r="H2" s="27"/>
      <c r="I2" s="30" t="str">
        <f>'Template (FEP)'!I2</f>
        <v>Expert(s)</v>
      </c>
      <c r="J2" s="27"/>
    </row>
    <row r="3" spans="2:14" x14ac:dyDescent="0.25">
      <c r="B3" s="27"/>
      <c r="C3" s="31" t="str">
        <f>'PSAR SFK FEP list'!B23</f>
        <v>Ge15</v>
      </c>
      <c r="D3" s="27"/>
      <c r="E3" s="31" t="str">
        <f>'PSAR SFK FEP list'!C23</f>
        <v>Dissolution/precipitation of fracture-filling minerals</v>
      </c>
      <c r="F3" s="27"/>
      <c r="G3" s="32" t="s">
        <v>286</v>
      </c>
      <c r="H3" s="27"/>
      <c r="I3" s="32" t="s">
        <v>268</v>
      </c>
      <c r="J3" s="27"/>
    </row>
    <row r="4" spans="2:14" x14ac:dyDescent="0.25">
      <c r="B4" s="27"/>
      <c r="C4" s="27"/>
      <c r="D4" s="27"/>
      <c r="E4" s="27"/>
      <c r="F4" s="27"/>
      <c r="G4" s="27"/>
      <c r="H4" s="27"/>
      <c r="I4" s="32" t="s">
        <v>284</v>
      </c>
      <c r="J4" s="27"/>
    </row>
    <row r="5" spans="2:14" x14ac:dyDescent="0.25">
      <c r="B5" s="27"/>
      <c r="C5" s="30" t="str">
        <f>'Template (FEP)'!C5</f>
        <v>Main Category</v>
      </c>
      <c r="D5" s="27"/>
      <c r="E5" s="30" t="str">
        <f>'Template (FEP)'!E5</f>
        <v>System Component</v>
      </c>
      <c r="F5" s="27"/>
      <c r="G5" s="27"/>
      <c r="H5" s="27"/>
      <c r="I5" s="32" t="s">
        <v>285</v>
      </c>
      <c r="J5" s="27"/>
    </row>
    <row r="6" spans="2:14" x14ac:dyDescent="0.25">
      <c r="B6" s="27"/>
      <c r="C6" s="33" t="str">
        <f>'PSAR SFK FEP list'!F23</f>
        <v>Internal process</v>
      </c>
      <c r="D6" s="27"/>
      <c r="E6" s="33" t="str">
        <f>'PSAR SFK FEP list'!G23</f>
        <v>Geosphere</v>
      </c>
      <c r="F6" s="27"/>
      <c r="G6" s="27"/>
      <c r="H6" s="27"/>
      <c r="I6" s="27"/>
      <c r="J6" s="27"/>
    </row>
    <row r="7" spans="2:14" x14ac:dyDescent="0.25">
      <c r="B7" s="27"/>
      <c r="C7" s="27"/>
      <c r="D7" s="27"/>
      <c r="E7" s="27"/>
      <c r="F7" s="27"/>
      <c r="G7" s="27"/>
      <c r="H7" s="27"/>
      <c r="I7" s="27"/>
      <c r="J7" s="27"/>
      <c r="L7" s="10" t="s">
        <v>236</v>
      </c>
      <c r="M7" t="s">
        <v>1079</v>
      </c>
    </row>
    <row r="8" spans="2:14" x14ac:dyDescent="0.25">
      <c r="B8" s="27"/>
      <c r="C8" s="30" t="str">
        <f>'Template (FEP)'!C8</f>
        <v>Sub Category 1</v>
      </c>
      <c r="D8" s="27"/>
      <c r="E8" s="30" t="str">
        <f>'Template (FEP)'!E8</f>
        <v>Sub Category 2</v>
      </c>
      <c r="F8" s="27"/>
      <c r="G8" s="27"/>
      <c r="H8" s="27"/>
      <c r="I8" s="27"/>
      <c r="J8" s="27"/>
    </row>
    <row r="9" spans="2:14" x14ac:dyDescent="0.25">
      <c r="B9" s="27"/>
      <c r="C9" s="33">
        <f>'PSAR SFK FEP list'!H23</f>
        <v>0</v>
      </c>
      <c r="D9" s="27"/>
      <c r="E9" s="33">
        <f>'PSAR SFK FEP list'!I23</f>
        <v>0</v>
      </c>
      <c r="F9" s="27"/>
      <c r="G9" s="27"/>
      <c r="H9" s="27"/>
      <c r="I9" s="27"/>
      <c r="J9" s="27"/>
      <c r="L9" s="10" t="s">
        <v>237</v>
      </c>
      <c r="M9" t="s">
        <v>327</v>
      </c>
      <c r="N9" t="s">
        <v>1080</v>
      </c>
    </row>
    <row r="10" spans="2:14" x14ac:dyDescent="0.25">
      <c r="B10" s="27"/>
      <c r="C10" s="27"/>
      <c r="D10" s="27"/>
      <c r="E10" s="27"/>
      <c r="F10" s="27"/>
      <c r="G10" s="27"/>
      <c r="H10" s="27"/>
      <c r="I10" s="27"/>
      <c r="J10" s="27"/>
      <c r="L10" s="10"/>
    </row>
    <row r="11" spans="2:14" x14ac:dyDescent="0.25">
      <c r="B11" s="34"/>
      <c r="C11" s="35"/>
      <c r="D11" s="34"/>
      <c r="E11" s="34"/>
      <c r="F11" s="34"/>
      <c r="G11" s="34"/>
      <c r="H11" s="34"/>
      <c r="I11" s="34"/>
      <c r="J11" s="34"/>
      <c r="L11" s="10" t="s">
        <v>238</v>
      </c>
      <c r="M11" s="51" t="s">
        <v>260</v>
      </c>
    </row>
    <row r="12" spans="2:14" x14ac:dyDescent="0.25">
      <c r="B12" s="27"/>
      <c r="C12" s="30" t="str">
        <f>'Template (FEP)'!C12</f>
        <v>Description</v>
      </c>
      <c r="D12" s="27"/>
      <c r="E12" s="27"/>
      <c r="F12" s="27"/>
      <c r="G12" s="27"/>
      <c r="H12" s="27"/>
      <c r="I12" s="27"/>
      <c r="J12" s="27"/>
    </row>
    <row r="13" spans="2:14" x14ac:dyDescent="0.25">
      <c r="B13" s="34"/>
      <c r="C13" s="35"/>
      <c r="D13" s="34"/>
      <c r="E13" s="34"/>
      <c r="F13" s="34"/>
      <c r="G13" s="34"/>
      <c r="H13" s="34"/>
      <c r="I13" s="34"/>
      <c r="J13" s="34"/>
    </row>
    <row r="14" spans="2:14" ht="30" customHeight="1" x14ac:dyDescent="0.25">
      <c r="B14" s="34"/>
      <c r="C14" s="90"/>
      <c r="D14" s="91"/>
      <c r="E14" s="91"/>
      <c r="F14" s="91"/>
      <c r="G14" s="91"/>
      <c r="H14" s="91"/>
      <c r="I14" s="92"/>
      <c r="J14" s="34"/>
    </row>
    <row r="15" spans="2:14" x14ac:dyDescent="0.25">
      <c r="B15" s="34"/>
      <c r="C15" s="34"/>
      <c r="D15" s="34"/>
      <c r="E15" s="34"/>
      <c r="F15" s="34"/>
      <c r="G15" s="34"/>
      <c r="H15" s="34"/>
      <c r="I15" s="34"/>
      <c r="J15" s="34"/>
    </row>
    <row r="16" spans="2:14" x14ac:dyDescent="0.25">
      <c r="B16" s="27"/>
      <c r="C16" s="30" t="str">
        <f>'Template (FEP)'!C16</f>
        <v>Handling in the assessment</v>
      </c>
      <c r="D16" s="27"/>
      <c r="E16" s="27"/>
      <c r="F16" s="27"/>
      <c r="G16" s="27"/>
      <c r="H16" s="27"/>
      <c r="I16" s="27"/>
      <c r="J16" s="27"/>
      <c r="L16" s="10" t="s">
        <v>239</v>
      </c>
      <c r="M16" t="s">
        <v>1081</v>
      </c>
    </row>
    <row r="17" spans="2:13" x14ac:dyDescent="0.25">
      <c r="B17" s="34"/>
      <c r="C17" s="35"/>
      <c r="D17" s="34"/>
      <c r="E17" s="34"/>
      <c r="F17" s="34"/>
      <c r="G17" s="34"/>
      <c r="H17" s="34"/>
      <c r="I17" s="34"/>
      <c r="J17" s="34"/>
      <c r="M17" t="s">
        <v>1082</v>
      </c>
    </row>
    <row r="18" spans="2:13" x14ac:dyDescent="0.25">
      <c r="B18" s="34"/>
      <c r="C18" s="35" t="str">
        <f>'Template (FEP)'!C18</f>
        <v>General (if same for before/after saturation and failed canister)</v>
      </c>
      <c r="D18" s="34"/>
      <c r="E18" s="34"/>
      <c r="F18" s="34"/>
      <c r="G18" s="34"/>
      <c r="H18" s="34"/>
      <c r="I18" s="34"/>
      <c r="J18" s="34"/>
      <c r="M18" t="s">
        <v>1083</v>
      </c>
    </row>
    <row r="19" spans="2:13" x14ac:dyDescent="0.25">
      <c r="B19" s="34"/>
      <c r="C19" s="34" t="str">
        <f>'Template (FEP)'!C19</f>
        <v>Considered</v>
      </c>
      <c r="D19" s="34" t="str">
        <f>'Template (FEP)'!D19</f>
        <v>Neglected</v>
      </c>
      <c r="E19" s="34"/>
      <c r="F19" s="34"/>
      <c r="G19" s="34"/>
      <c r="H19" s="34"/>
      <c r="I19" s="34"/>
      <c r="J19" s="34"/>
      <c r="M19" t="s">
        <v>1084</v>
      </c>
    </row>
    <row r="20" spans="2:13" x14ac:dyDescent="0.25">
      <c r="B20" s="34"/>
      <c r="C20" s="81"/>
      <c r="D20" s="81"/>
      <c r="E20" s="34"/>
      <c r="F20" s="34"/>
      <c r="G20" s="50" t="b">
        <v>0</v>
      </c>
      <c r="H20" s="50" t="b">
        <v>0</v>
      </c>
      <c r="I20" s="34"/>
      <c r="J20" s="34"/>
      <c r="M20" t="s">
        <v>822</v>
      </c>
    </row>
    <row r="21" spans="2:13" x14ac:dyDescent="0.25">
      <c r="B21" s="34"/>
      <c r="C21" s="34" t="str">
        <f>'Template (FEP)'!C21</f>
        <v>Handling</v>
      </c>
      <c r="D21" s="34"/>
      <c r="E21" s="34"/>
      <c r="F21" s="34"/>
      <c r="G21" s="34"/>
      <c r="H21" s="34"/>
      <c r="I21" s="34"/>
      <c r="J21" s="34"/>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240</v>
      </c>
      <c r="M23" t="s">
        <v>1085</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c r="L25" s="10" t="s">
        <v>241</v>
      </c>
      <c r="M25" s="51" t="s">
        <v>260</v>
      </c>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1071</v>
      </c>
      <c r="D77" s="39"/>
      <c r="E77" s="39" t="s">
        <v>1072</v>
      </c>
      <c r="F77" s="39"/>
      <c r="G77" s="39"/>
      <c r="H77" s="39"/>
      <c r="I77" s="40"/>
      <c r="J77" s="36"/>
    </row>
    <row r="78" spans="2:10" x14ac:dyDescent="0.25">
      <c r="B78" s="36"/>
      <c r="C78" s="41" t="s">
        <v>1073</v>
      </c>
      <c r="D78" s="42"/>
      <c r="E78" s="42" t="s">
        <v>1074</v>
      </c>
      <c r="F78" s="42"/>
      <c r="G78" s="42"/>
      <c r="H78" s="42"/>
      <c r="I78" s="43"/>
      <c r="J78" s="36"/>
    </row>
    <row r="79" spans="2:10" x14ac:dyDescent="0.25">
      <c r="B79" s="36"/>
      <c r="C79" s="41" t="s">
        <v>448</v>
      </c>
      <c r="D79" s="42"/>
      <c r="E79" s="42" t="s">
        <v>449</v>
      </c>
      <c r="F79" s="42"/>
      <c r="G79" s="42"/>
      <c r="H79" s="42"/>
      <c r="I79" s="43"/>
      <c r="J79" s="36"/>
    </row>
    <row r="80" spans="2:10" x14ac:dyDescent="0.25">
      <c r="B80" s="36"/>
      <c r="C80" s="41" t="s">
        <v>1075</v>
      </c>
      <c r="D80" s="42"/>
      <c r="E80" s="42" t="s">
        <v>1076</v>
      </c>
      <c r="F80" s="42"/>
      <c r="G80" s="42"/>
      <c r="H80" s="42"/>
      <c r="I80" s="43"/>
      <c r="J80" s="36"/>
    </row>
    <row r="81" spans="2:10" x14ac:dyDescent="0.25">
      <c r="B81" s="36"/>
      <c r="C81" s="41" t="s">
        <v>538</v>
      </c>
      <c r="D81" s="42"/>
      <c r="E81" s="42" t="s">
        <v>539</v>
      </c>
      <c r="F81" s="42"/>
      <c r="G81" s="42"/>
      <c r="H81" s="42"/>
      <c r="I81" s="43"/>
      <c r="J81" s="36"/>
    </row>
    <row r="82" spans="2:10" x14ac:dyDescent="0.25">
      <c r="B82" s="36"/>
      <c r="C82" s="41" t="s">
        <v>402</v>
      </c>
      <c r="D82" s="42"/>
      <c r="E82" s="42" t="s">
        <v>403</v>
      </c>
      <c r="F82" s="42"/>
      <c r="G82" s="42"/>
      <c r="H82" s="42"/>
      <c r="I82" s="43"/>
      <c r="J82" s="36"/>
    </row>
    <row r="83" spans="2:10" x14ac:dyDescent="0.25">
      <c r="B83" s="36"/>
      <c r="C83" s="41" t="s">
        <v>544</v>
      </c>
      <c r="D83" s="42"/>
      <c r="E83" s="42" t="s">
        <v>545</v>
      </c>
      <c r="F83" s="42"/>
      <c r="G83" s="42"/>
      <c r="H83" s="42"/>
      <c r="I83" s="43"/>
      <c r="J83" s="36"/>
    </row>
    <row r="84" spans="2:10" x14ac:dyDescent="0.25">
      <c r="B84" s="36"/>
      <c r="C84" s="41" t="s">
        <v>546</v>
      </c>
      <c r="D84" s="42"/>
      <c r="E84" s="42" t="s">
        <v>547</v>
      </c>
      <c r="F84" s="42"/>
      <c r="G84" s="42"/>
      <c r="H84" s="42"/>
      <c r="I84" s="43"/>
      <c r="J84" s="36"/>
    </row>
    <row r="85" spans="2:10" x14ac:dyDescent="0.25">
      <c r="B85" s="36"/>
      <c r="C85" s="41" t="s">
        <v>248</v>
      </c>
      <c r="D85" s="42"/>
      <c r="E85" s="42" t="s">
        <v>249</v>
      </c>
      <c r="F85" s="42"/>
      <c r="G85" s="42"/>
      <c r="H85" s="42"/>
      <c r="I85" s="43"/>
      <c r="J85" s="36"/>
    </row>
    <row r="86" spans="2:10" x14ac:dyDescent="0.25">
      <c r="B86" s="36"/>
      <c r="C86" s="41" t="s">
        <v>550</v>
      </c>
      <c r="D86" s="42"/>
      <c r="E86" s="42" t="s">
        <v>551</v>
      </c>
      <c r="F86" s="42"/>
      <c r="G86" s="42"/>
      <c r="H86" s="42"/>
      <c r="I86" s="43"/>
      <c r="J86" s="36"/>
    </row>
    <row r="87" spans="2:10" x14ac:dyDescent="0.25">
      <c r="B87" s="36"/>
      <c r="C87" s="41" t="s">
        <v>606</v>
      </c>
      <c r="D87" s="42"/>
      <c r="E87" s="42" t="s">
        <v>607</v>
      </c>
      <c r="F87" s="42"/>
      <c r="G87" s="42"/>
      <c r="H87" s="42"/>
      <c r="I87" s="43"/>
      <c r="J87" s="36"/>
    </row>
    <row r="88" spans="2:10" x14ac:dyDescent="0.25">
      <c r="B88" s="36"/>
      <c r="C88" s="41" t="s">
        <v>462</v>
      </c>
      <c r="D88" s="42"/>
      <c r="E88" s="42" t="s">
        <v>463</v>
      </c>
      <c r="F88" s="42"/>
      <c r="G88" s="42"/>
      <c r="H88" s="42"/>
      <c r="I88" s="43"/>
      <c r="J88" s="36"/>
    </row>
    <row r="89" spans="2:10" x14ac:dyDescent="0.25">
      <c r="B89" s="36"/>
      <c r="C89" s="41" t="s">
        <v>526</v>
      </c>
      <c r="D89" s="42"/>
      <c r="E89" s="42" t="s">
        <v>527</v>
      </c>
      <c r="F89" s="42"/>
      <c r="G89" s="42"/>
      <c r="H89" s="42"/>
      <c r="I89" s="43"/>
      <c r="J89" s="36"/>
    </row>
    <row r="90" spans="2:10" x14ac:dyDescent="0.25">
      <c r="B90" s="36"/>
      <c r="C90" s="41" t="s">
        <v>556</v>
      </c>
      <c r="D90" s="42"/>
      <c r="E90" s="42" t="s">
        <v>557</v>
      </c>
      <c r="F90" s="42"/>
      <c r="G90" s="42"/>
      <c r="H90" s="42"/>
      <c r="I90" s="43"/>
      <c r="J90" s="36"/>
    </row>
    <row r="91" spans="2:10" x14ac:dyDescent="0.25">
      <c r="B91" s="36"/>
      <c r="C91" s="41" t="s">
        <v>564</v>
      </c>
      <c r="D91" s="42"/>
      <c r="E91" s="42" t="s">
        <v>565</v>
      </c>
      <c r="F91" s="42"/>
      <c r="G91" s="42"/>
      <c r="H91" s="42"/>
      <c r="I91" s="43"/>
      <c r="J91" s="36"/>
    </row>
    <row r="92" spans="2:10" x14ac:dyDescent="0.25">
      <c r="B92" s="36"/>
      <c r="C92" s="41" t="s">
        <v>1065</v>
      </c>
      <c r="D92" s="42"/>
      <c r="E92" s="42" t="s">
        <v>1066</v>
      </c>
      <c r="F92" s="42"/>
      <c r="G92" s="42"/>
      <c r="H92" s="42"/>
      <c r="I92" s="43"/>
      <c r="J92" s="36"/>
    </row>
    <row r="93" spans="2:10" x14ac:dyDescent="0.25">
      <c r="B93" s="36"/>
      <c r="C93" s="41" t="s">
        <v>1067</v>
      </c>
      <c r="D93" s="42"/>
      <c r="E93" s="42" t="s">
        <v>1068</v>
      </c>
      <c r="F93" s="42"/>
      <c r="G93" s="42"/>
      <c r="H93" s="42"/>
      <c r="I93" s="43"/>
      <c r="J93" s="36"/>
    </row>
    <row r="94" spans="2:10" x14ac:dyDescent="0.25">
      <c r="B94" s="36"/>
      <c r="C94" s="41" t="s">
        <v>568</v>
      </c>
      <c r="D94" s="42"/>
      <c r="E94" s="42" t="s">
        <v>523</v>
      </c>
      <c r="F94" s="42"/>
      <c r="G94" s="42"/>
      <c r="H94" s="42"/>
      <c r="I94" s="43"/>
      <c r="J94" s="36"/>
    </row>
    <row r="95" spans="2:10" x14ac:dyDescent="0.25">
      <c r="B95" s="36"/>
      <c r="C95" s="41" t="s">
        <v>519</v>
      </c>
      <c r="D95" s="42"/>
      <c r="E95" s="42" t="s">
        <v>520</v>
      </c>
      <c r="F95" s="42"/>
      <c r="G95" s="42"/>
      <c r="H95" s="42"/>
      <c r="I95" s="43"/>
      <c r="J95" s="36"/>
    </row>
    <row r="96" spans="2:10" x14ac:dyDescent="0.25">
      <c r="B96" s="36"/>
      <c r="C96" s="41" t="s">
        <v>528</v>
      </c>
      <c r="D96" s="42"/>
      <c r="E96" s="42" t="s">
        <v>523</v>
      </c>
      <c r="F96" s="42"/>
      <c r="G96" s="42"/>
      <c r="H96" s="42"/>
      <c r="I96" s="43"/>
      <c r="J96" s="36"/>
    </row>
    <row r="97" spans="2:10" x14ac:dyDescent="0.25">
      <c r="B97" s="36"/>
      <c r="C97" s="41" t="s">
        <v>529</v>
      </c>
      <c r="D97" s="42"/>
      <c r="E97" s="42" t="s">
        <v>530</v>
      </c>
      <c r="F97" s="42"/>
      <c r="G97" s="42"/>
      <c r="H97" s="42"/>
      <c r="I97" s="43"/>
      <c r="J97" s="36"/>
    </row>
    <row r="98" spans="2:10" x14ac:dyDescent="0.25">
      <c r="B98" s="36"/>
      <c r="C98" s="41" t="s">
        <v>521</v>
      </c>
      <c r="D98" s="42"/>
      <c r="E98" s="42" t="s">
        <v>520</v>
      </c>
      <c r="F98" s="42"/>
      <c r="G98" s="42"/>
      <c r="H98" s="42"/>
      <c r="I98" s="43"/>
      <c r="J98" s="36"/>
    </row>
    <row r="99" spans="2:10" x14ac:dyDescent="0.25">
      <c r="B99" s="36"/>
      <c r="C99" s="41" t="s">
        <v>531</v>
      </c>
      <c r="D99" s="42"/>
      <c r="E99" s="42" t="s">
        <v>523</v>
      </c>
      <c r="F99" s="42"/>
      <c r="G99" s="42"/>
      <c r="H99" s="42"/>
      <c r="I99" s="43"/>
      <c r="J99" s="36"/>
    </row>
    <row r="100" spans="2:10" x14ac:dyDescent="0.25">
      <c r="B100" s="36"/>
      <c r="C100" s="41" t="s">
        <v>532</v>
      </c>
      <c r="D100" s="42"/>
      <c r="E100" s="42" t="s">
        <v>530</v>
      </c>
      <c r="F100" s="42"/>
      <c r="G100" s="42"/>
      <c r="H100" s="42"/>
      <c r="I100" s="43"/>
      <c r="J100" s="36"/>
    </row>
    <row r="101" spans="2:10" x14ac:dyDescent="0.25">
      <c r="B101" s="36"/>
      <c r="C101" s="41" t="s">
        <v>533</v>
      </c>
      <c r="D101" s="42"/>
      <c r="E101" s="42" t="s">
        <v>523</v>
      </c>
      <c r="F101" s="42"/>
      <c r="G101" s="42"/>
      <c r="H101" s="42"/>
      <c r="I101" s="43"/>
      <c r="J101" s="36"/>
    </row>
    <row r="102" spans="2:10" x14ac:dyDescent="0.25">
      <c r="B102" s="36"/>
      <c r="C102" s="41" t="s">
        <v>1077</v>
      </c>
      <c r="D102" s="42"/>
      <c r="E102" s="42" t="s">
        <v>1078</v>
      </c>
      <c r="F102" s="42"/>
      <c r="G102" s="42"/>
      <c r="H102" s="42"/>
      <c r="I102" s="43"/>
      <c r="J102" s="36"/>
    </row>
    <row r="103" spans="2:10" x14ac:dyDescent="0.25">
      <c r="B103" s="36"/>
      <c r="C103" s="41" t="s">
        <v>413</v>
      </c>
      <c r="D103" s="42"/>
      <c r="E103" s="42" t="s">
        <v>414</v>
      </c>
      <c r="F103" s="42"/>
      <c r="G103" s="42"/>
      <c r="H103" s="42"/>
      <c r="I103" s="43"/>
      <c r="J103" s="36"/>
    </row>
    <row r="104" spans="2:10" x14ac:dyDescent="0.25">
      <c r="B104" s="36"/>
      <c r="C104" s="41" t="s">
        <v>522</v>
      </c>
      <c r="D104" s="42"/>
      <c r="E104" s="42" t="s">
        <v>523</v>
      </c>
      <c r="F104" s="42"/>
      <c r="G104" s="42"/>
      <c r="H104" s="42"/>
      <c r="I104" s="43"/>
      <c r="J104" s="36"/>
    </row>
    <row r="105" spans="2:10" x14ac:dyDescent="0.25">
      <c r="B105" s="36"/>
      <c r="C105" s="41" t="s">
        <v>491</v>
      </c>
      <c r="D105" s="42"/>
      <c r="E105" s="42" t="s">
        <v>492</v>
      </c>
      <c r="F105" s="42"/>
      <c r="G105" s="42"/>
      <c r="H105" s="42"/>
      <c r="I105" s="43"/>
      <c r="J105" s="36"/>
    </row>
    <row r="106" spans="2:10" x14ac:dyDescent="0.25">
      <c r="B106" s="36"/>
      <c r="C106" s="41" t="s">
        <v>493</v>
      </c>
      <c r="D106" s="42"/>
      <c r="E106" s="42" t="s">
        <v>494</v>
      </c>
      <c r="F106" s="42"/>
      <c r="G106" s="42"/>
      <c r="H106" s="42"/>
      <c r="I106" s="43"/>
      <c r="J106" s="36"/>
    </row>
    <row r="107" spans="2:10" x14ac:dyDescent="0.25">
      <c r="B107" s="36"/>
      <c r="C107" s="41" t="s">
        <v>534</v>
      </c>
      <c r="D107" s="42"/>
      <c r="E107" s="42" t="s">
        <v>535</v>
      </c>
      <c r="F107" s="42"/>
      <c r="G107" s="42"/>
      <c r="H107" s="42"/>
      <c r="I107" s="43"/>
      <c r="J107" s="36"/>
    </row>
    <row r="108" spans="2:10" x14ac:dyDescent="0.25">
      <c r="B108" s="36"/>
      <c r="C108" s="41" t="s">
        <v>496</v>
      </c>
      <c r="D108" s="42"/>
      <c r="E108" s="42" t="s">
        <v>497</v>
      </c>
      <c r="F108" s="42"/>
      <c r="G108" s="42"/>
      <c r="H108" s="42"/>
      <c r="I108" s="43"/>
      <c r="J108" s="36"/>
    </row>
    <row r="109" spans="2:10" x14ac:dyDescent="0.25">
      <c r="B109" s="36"/>
      <c r="C109" s="41" t="s">
        <v>498</v>
      </c>
      <c r="D109" s="42"/>
      <c r="E109" s="42" t="s">
        <v>499</v>
      </c>
      <c r="F109" s="42"/>
      <c r="G109" s="42"/>
      <c r="H109" s="42"/>
      <c r="I109" s="43"/>
      <c r="J109" s="36"/>
    </row>
    <row r="110" spans="2:10" x14ac:dyDescent="0.25">
      <c r="B110" s="36"/>
      <c r="C110" s="41" t="s">
        <v>585</v>
      </c>
      <c r="D110" s="42"/>
      <c r="E110" s="42" t="s">
        <v>586</v>
      </c>
      <c r="F110" s="42"/>
      <c r="G110" s="42"/>
      <c r="H110" s="42"/>
      <c r="I110" s="43"/>
      <c r="J110" s="36"/>
    </row>
    <row r="111" spans="2:10" x14ac:dyDescent="0.25">
      <c r="B111" s="36"/>
      <c r="C111" s="41" t="s">
        <v>1041</v>
      </c>
      <c r="D111" s="42"/>
      <c r="E111" s="42" t="s">
        <v>1042</v>
      </c>
      <c r="F111" s="42"/>
      <c r="G111" s="42"/>
      <c r="H111" s="42"/>
      <c r="I111" s="43"/>
      <c r="J111" s="36"/>
    </row>
    <row r="112" spans="2:10" x14ac:dyDescent="0.25">
      <c r="B112" s="36"/>
      <c r="C112" s="41" t="s">
        <v>504</v>
      </c>
      <c r="D112" s="42"/>
      <c r="E112" s="42" t="s">
        <v>505</v>
      </c>
      <c r="F112" s="42"/>
      <c r="G112" s="42"/>
      <c r="H112" s="42"/>
      <c r="I112" s="43"/>
      <c r="J112" s="36"/>
    </row>
    <row r="113" spans="2:10" x14ac:dyDescent="0.25">
      <c r="B113" s="36"/>
      <c r="C113" s="41" t="s">
        <v>1069</v>
      </c>
      <c r="D113" s="42"/>
      <c r="E113" s="42" t="s">
        <v>1070</v>
      </c>
      <c r="F113" s="42"/>
      <c r="G113" s="42"/>
      <c r="H113" s="42"/>
      <c r="I113" s="43"/>
      <c r="J113" s="36"/>
    </row>
    <row r="114" spans="2:10" x14ac:dyDescent="0.25">
      <c r="B114" s="36"/>
      <c r="C114" s="41" t="s">
        <v>423</v>
      </c>
      <c r="D114" s="42"/>
      <c r="E114" s="42" t="s">
        <v>424</v>
      </c>
      <c r="F114" s="42"/>
      <c r="G114" s="42"/>
      <c r="H114" s="42"/>
      <c r="I114" s="43"/>
      <c r="J114" s="36"/>
    </row>
    <row r="115" spans="2:10" x14ac:dyDescent="0.25">
      <c r="B115" s="36"/>
      <c r="C115" s="44" t="s">
        <v>425</v>
      </c>
      <c r="D115" s="45"/>
      <c r="E115" s="45" t="s">
        <v>426</v>
      </c>
      <c r="F115" s="45"/>
      <c r="G115" s="45"/>
      <c r="H115" s="45"/>
      <c r="I115" s="46"/>
      <c r="J115" s="36"/>
    </row>
    <row r="116" spans="2:10" x14ac:dyDescent="0.25">
      <c r="B116" s="36"/>
      <c r="C116" s="36"/>
      <c r="D116" s="36"/>
      <c r="E116" s="36"/>
      <c r="F116" s="36"/>
      <c r="G116" s="36"/>
      <c r="H116" s="36"/>
      <c r="I116" s="36"/>
      <c r="J116" s="36"/>
    </row>
  </sheetData>
  <mergeCells count="19">
    <mergeCell ref="C38:I38"/>
    <mergeCell ref="C14:I14"/>
    <mergeCell ref="C22:I22"/>
    <mergeCell ref="C24:I24"/>
    <mergeCell ref="C30:I30"/>
    <mergeCell ref="C32:I32"/>
    <mergeCell ref="C72:F72"/>
    <mergeCell ref="H72:I72"/>
    <mergeCell ref="C40:I40"/>
    <mergeCell ref="C46:I46"/>
    <mergeCell ref="C48:I48"/>
    <mergeCell ref="C54:I54"/>
    <mergeCell ref="C56:I56"/>
    <mergeCell ref="C62:I62"/>
    <mergeCell ref="C64:I64"/>
    <mergeCell ref="C68:F68"/>
    <mergeCell ref="H68:I68"/>
    <mergeCell ref="C70:F70"/>
    <mergeCell ref="H70:I70"/>
  </mergeCells>
  <dataValidations count="6">
    <dataValidation allowBlank="1" showInputMessage="1" showErrorMessage="1" promptTitle="Handling in SE-SFL" sqref="L25" xr:uid="{4105ECBD-7157-49FC-BC74-89D11B3998D2}"/>
    <dataValidation allowBlank="1" showInputMessage="1" showErrorMessage="1" promptTitle="Handling in SR-PSU" sqref="L23" xr:uid="{DDFEDC00-F36C-4723-8968-D01C8501268A}"/>
    <dataValidation allowBlank="1" showInputMessage="1" showErrorMessage="1" promptTitle="Description in SR-Site" sqref="L7" xr:uid="{28797834-281A-46FB-A97D-50A4DE35F1BC}"/>
    <dataValidation allowBlank="1" showInputMessage="1" showErrorMessage="1" promptTitle="Handling in SR-Site" sqref="L16" xr:uid="{0EC01757-8D71-461B-B589-483933B3B358}"/>
    <dataValidation allowBlank="1" showInputMessage="1" showErrorMessage="1" promptTitle="Description in SE-SFL" sqref="L11" xr:uid="{60A5D187-79C5-4158-BAD1-3198EC950F6A}"/>
    <dataValidation allowBlank="1" showInputMessage="1" showErrorMessage="1" promptTitle="Description in SR-PSU" sqref="L9" xr:uid="{060B6FE5-6192-4AB1-A9F3-5DD741F71810}"/>
  </dataValidations>
  <pageMargins left="0.7" right="0.7" top="0.75" bottom="0.75" header="0.3" footer="0.3"/>
  <drawing r:id="rId1"/>
  <legacyDrawing r:id="rId2"/>
  <mc:AlternateContent>
    <mc:Choice Requires="x14">
      <controls>
        <mc:AlternateContent>
          <mc:Choice Requires="x14">
            <control shapeId="241665"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241666"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241667"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241668"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241669"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241670"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241671"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241672"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241673"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241674"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241675"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241676"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3869C-55E6-4969-A923-5557832234C7}">
  <dimension ref="B1:N110"/>
  <sheetViews>
    <sheetView zoomScale="80" zoomScaleNormal="80" workbookViewId="0">
      <selection activeCell="L30" sqref="L30"/>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8" customWidth="true" width="6.140625"/>
    <col min="9" max="9" customWidth="true" width="17.28515625"/>
    <col min="10" max="10" customWidth="true" width="3.28515625"/>
    <col min="12" max="12" customWidth="true" width="20.42578125"/>
  </cols>
  <sheetData>
    <row r="1" spans="2:14" x14ac:dyDescent="0.25">
      <c r="B1" s="27"/>
      <c r="C1" s="27"/>
      <c r="D1" s="27"/>
      <c r="E1" s="27"/>
      <c r="F1" s="27"/>
      <c r="G1" s="27"/>
      <c r="H1" s="27"/>
      <c r="I1" s="27"/>
      <c r="J1" s="27"/>
      <c r="L1" s="28" t="s">
        <v>101</v>
      </c>
      <c r="M1" s="28"/>
    </row>
    <row r="2" spans="2:14" x14ac:dyDescent="0.25">
      <c r="B2" s="27"/>
      <c r="C2" s="30" t="str">
        <f>'Template (FEP)'!C2</f>
        <v>FEP ID</v>
      </c>
      <c r="D2" s="27"/>
      <c r="E2" s="30" t="str">
        <f>'Template (FEP)'!E2</f>
        <v>FEP Name</v>
      </c>
      <c r="F2" s="27"/>
      <c r="G2" s="30" t="str">
        <f>'Template (FEP)'!G2</f>
        <v>FEP</v>
      </c>
      <c r="H2" s="27"/>
      <c r="I2" s="30" t="str">
        <f>'Template (FEP)'!I2</f>
        <v>Expert(s)</v>
      </c>
      <c r="J2" s="27"/>
    </row>
    <row r="3" spans="2:14" x14ac:dyDescent="0.25">
      <c r="B3" s="27"/>
      <c r="C3" s="31" t="str">
        <f>'PSAR SFK FEP list'!B24</f>
        <v>Ge16</v>
      </c>
      <c r="D3" s="27"/>
      <c r="E3" s="31" t="str">
        <f>'PSAR SFK FEP list'!C24</f>
        <v>Microbial processes</v>
      </c>
      <c r="F3" s="27"/>
      <c r="G3" s="32" t="s">
        <v>286</v>
      </c>
      <c r="H3" s="27"/>
      <c r="I3" s="32" t="s">
        <v>268</v>
      </c>
      <c r="J3" s="27"/>
    </row>
    <row r="4" spans="2:14" x14ac:dyDescent="0.25">
      <c r="B4" s="27"/>
      <c r="C4" s="27"/>
      <c r="D4" s="27"/>
      <c r="E4" s="27"/>
      <c r="F4" s="27"/>
      <c r="G4" s="27"/>
      <c r="H4" s="27"/>
      <c r="I4" s="32" t="s">
        <v>284</v>
      </c>
      <c r="J4" s="27"/>
    </row>
    <row r="5" spans="2:14" x14ac:dyDescent="0.25">
      <c r="B5" s="27"/>
      <c r="C5" s="30" t="str">
        <f>'Template (FEP)'!C5</f>
        <v>Main Category</v>
      </c>
      <c r="D5" s="27"/>
      <c r="E5" s="30" t="str">
        <f>'Template (FEP)'!E5</f>
        <v>System Component</v>
      </c>
      <c r="F5" s="27"/>
      <c r="G5" s="27"/>
      <c r="H5" s="27"/>
      <c r="I5" s="32" t="s">
        <v>285</v>
      </c>
      <c r="J5" s="27"/>
    </row>
    <row r="6" spans="2:14" x14ac:dyDescent="0.25">
      <c r="B6" s="27"/>
      <c r="C6" s="33" t="str">
        <f>'PSAR SFK FEP list'!F24</f>
        <v>Internal process</v>
      </c>
      <c r="D6" s="27"/>
      <c r="E6" s="33" t="str">
        <f>'PSAR SFK FEP list'!G24</f>
        <v>Geosphere</v>
      </c>
      <c r="F6" s="27"/>
      <c r="G6" s="27"/>
      <c r="H6" s="27"/>
      <c r="I6" s="27"/>
      <c r="J6" s="27"/>
    </row>
    <row r="7" spans="2:14" x14ac:dyDescent="0.25">
      <c r="B7" s="27"/>
      <c r="C7" s="27"/>
      <c r="D7" s="27"/>
      <c r="E7" s="27"/>
      <c r="F7" s="27"/>
      <c r="G7" s="27"/>
      <c r="H7" s="27"/>
      <c r="I7" s="27"/>
      <c r="J7" s="27"/>
      <c r="L7" s="10" t="s">
        <v>236</v>
      </c>
      <c r="M7" t="s">
        <v>1086</v>
      </c>
    </row>
    <row r="8" spans="2:14" x14ac:dyDescent="0.25">
      <c r="B8" s="27"/>
      <c r="C8" s="30" t="str">
        <f>'Template (FEP)'!C8</f>
        <v>Sub Category 1</v>
      </c>
      <c r="D8" s="27"/>
      <c r="E8" s="30" t="str">
        <f>'Template (FEP)'!E8</f>
        <v>Sub Category 2</v>
      </c>
      <c r="F8" s="27"/>
      <c r="G8" s="27"/>
      <c r="H8" s="27"/>
      <c r="I8" s="27"/>
      <c r="J8" s="27"/>
    </row>
    <row r="9" spans="2:14" x14ac:dyDescent="0.25">
      <c r="B9" s="27"/>
      <c r="C9" s="33">
        <f>'PSAR SFK FEP list'!H24</f>
        <v>0</v>
      </c>
      <c r="D9" s="27"/>
      <c r="E9" s="33">
        <f>'PSAR SFK FEP list'!I24</f>
        <v>0</v>
      </c>
      <c r="F9" s="27"/>
      <c r="G9" s="27"/>
      <c r="H9" s="27"/>
      <c r="I9" s="27"/>
      <c r="J9" s="27"/>
      <c r="L9" s="10" t="s">
        <v>237</v>
      </c>
      <c r="M9" t="s">
        <v>330</v>
      </c>
      <c r="N9" t="s">
        <v>1087</v>
      </c>
    </row>
    <row r="10" spans="2:14" x14ac:dyDescent="0.25">
      <c r="B10" s="27"/>
      <c r="C10" s="27"/>
      <c r="D10" s="27"/>
      <c r="E10" s="27"/>
      <c r="F10" s="27"/>
      <c r="G10" s="27"/>
      <c r="H10" s="27"/>
      <c r="I10" s="27"/>
      <c r="J10" s="27"/>
      <c r="L10" s="10"/>
    </row>
    <row r="11" spans="2:14" x14ac:dyDescent="0.25">
      <c r="B11" s="34"/>
      <c r="C11" s="35"/>
      <c r="D11" s="34"/>
      <c r="E11" s="34"/>
      <c r="F11" s="34"/>
      <c r="G11" s="34"/>
      <c r="H11" s="34"/>
      <c r="I11" s="34"/>
      <c r="J11" s="34"/>
      <c r="L11" s="10" t="s">
        <v>238</v>
      </c>
      <c r="M11" s="51" t="s">
        <v>260</v>
      </c>
    </row>
    <row r="12" spans="2:14" x14ac:dyDescent="0.25">
      <c r="B12" s="27"/>
      <c r="C12" s="30" t="str">
        <f>'Template (FEP)'!C12</f>
        <v>Description</v>
      </c>
      <c r="D12" s="27"/>
      <c r="E12" s="27"/>
      <c r="F12" s="27"/>
      <c r="G12" s="27"/>
      <c r="H12" s="27"/>
      <c r="I12" s="27"/>
      <c r="J12" s="27"/>
    </row>
    <row r="13" spans="2:14" x14ac:dyDescent="0.25">
      <c r="B13" s="34"/>
      <c r="C13" s="35"/>
      <c r="D13" s="34"/>
      <c r="E13" s="34"/>
      <c r="F13" s="34"/>
      <c r="G13" s="34"/>
      <c r="H13" s="34"/>
      <c r="I13" s="34"/>
      <c r="J13" s="34"/>
    </row>
    <row r="14" spans="2:14" ht="30" customHeight="1" x14ac:dyDescent="0.25">
      <c r="B14" s="34"/>
      <c r="C14" s="90"/>
      <c r="D14" s="91"/>
      <c r="E14" s="91"/>
      <c r="F14" s="91"/>
      <c r="G14" s="91"/>
      <c r="H14" s="91"/>
      <c r="I14" s="92"/>
      <c r="J14" s="34"/>
    </row>
    <row r="15" spans="2:14" x14ac:dyDescent="0.25">
      <c r="B15" s="34"/>
      <c r="C15" s="34"/>
      <c r="D15" s="34"/>
      <c r="E15" s="34"/>
      <c r="F15" s="34"/>
      <c r="G15" s="34"/>
      <c r="H15" s="34"/>
      <c r="I15" s="34"/>
      <c r="J15" s="34"/>
    </row>
    <row r="16" spans="2:14" x14ac:dyDescent="0.25">
      <c r="B16" s="27"/>
      <c r="C16" s="30" t="str">
        <f>'Template (FEP)'!C16</f>
        <v>Handling in the assessment</v>
      </c>
      <c r="D16" s="27"/>
      <c r="E16" s="27"/>
      <c r="F16" s="27"/>
      <c r="G16" s="27"/>
      <c r="H16" s="27"/>
      <c r="I16" s="27"/>
      <c r="J16" s="27"/>
      <c r="L16" s="10" t="s">
        <v>239</v>
      </c>
      <c r="M16" t="s">
        <v>1088</v>
      </c>
    </row>
    <row r="17" spans="2:13" x14ac:dyDescent="0.25">
      <c r="B17" s="34"/>
      <c r="C17" s="35"/>
      <c r="D17" s="34"/>
      <c r="E17" s="34"/>
      <c r="F17" s="34"/>
      <c r="G17" s="34"/>
      <c r="H17" s="34"/>
      <c r="I17" s="34"/>
      <c r="J17" s="34"/>
      <c r="M17" t="s">
        <v>1089</v>
      </c>
    </row>
    <row r="18" spans="2:13" x14ac:dyDescent="0.25">
      <c r="B18" s="34"/>
      <c r="C18" s="35" t="str">
        <f>'Template (FEP)'!C18</f>
        <v>General (if same for before/after saturation and failed canister)</v>
      </c>
      <c r="D18" s="34"/>
      <c r="E18" s="34"/>
      <c r="F18" s="34"/>
      <c r="G18" s="34"/>
      <c r="H18" s="34"/>
      <c r="I18" s="34"/>
      <c r="J18" s="34"/>
      <c r="M18" t="s">
        <v>1090</v>
      </c>
    </row>
    <row r="19" spans="2:13" x14ac:dyDescent="0.25">
      <c r="B19" s="34"/>
      <c r="C19" s="34" t="str">
        <f>'Template (FEP)'!C19</f>
        <v>Considered</v>
      </c>
      <c r="D19" s="34" t="str">
        <f>'Template (FEP)'!D19</f>
        <v>Neglected</v>
      </c>
      <c r="E19" s="34"/>
      <c r="F19" s="34"/>
      <c r="G19" s="34"/>
      <c r="H19" s="34"/>
      <c r="I19" s="34"/>
      <c r="J19" s="34"/>
      <c r="M19" t="s">
        <v>1091</v>
      </c>
    </row>
    <row r="20" spans="2:13" x14ac:dyDescent="0.25">
      <c r="B20" s="34"/>
      <c r="C20" s="81"/>
      <c r="D20" s="81"/>
      <c r="E20" s="34"/>
      <c r="F20" s="34"/>
      <c r="G20" s="50" t="b">
        <v>0</v>
      </c>
      <c r="H20" s="50" t="b">
        <v>0</v>
      </c>
      <c r="I20" s="34"/>
      <c r="J20" s="34"/>
      <c r="M20" t="s">
        <v>822</v>
      </c>
    </row>
    <row r="21" spans="2:13" x14ac:dyDescent="0.25">
      <c r="B21" s="34"/>
      <c r="C21" s="34" t="str">
        <f>'Template (FEP)'!C21</f>
        <v>Handling</v>
      </c>
      <c r="D21" s="34"/>
      <c r="E21" s="34"/>
      <c r="F21" s="34"/>
      <c r="G21" s="34"/>
      <c r="H21" s="34"/>
      <c r="I21" s="34"/>
      <c r="J21" s="34"/>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240</v>
      </c>
      <c r="M23" t="s">
        <v>1092</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c r="L25" s="10" t="s">
        <v>241</v>
      </c>
      <c r="M25" s="51" t="s">
        <v>260</v>
      </c>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1093</v>
      </c>
      <c r="D77" s="39"/>
      <c r="E77" s="39" t="s">
        <v>1094</v>
      </c>
      <c r="F77" s="39"/>
      <c r="G77" s="39"/>
      <c r="H77" s="39"/>
      <c r="I77" s="40"/>
      <c r="J77" s="36"/>
    </row>
    <row r="78" spans="2:10" x14ac:dyDescent="0.25">
      <c r="B78" s="36"/>
      <c r="C78" s="41" t="s">
        <v>261</v>
      </c>
      <c r="D78" s="42"/>
      <c r="E78" s="42" t="s">
        <v>262</v>
      </c>
      <c r="F78" s="42"/>
      <c r="G78" s="42"/>
      <c r="H78" s="42"/>
      <c r="I78" s="43"/>
      <c r="J78" s="36"/>
    </row>
    <row r="79" spans="2:10" x14ac:dyDescent="0.25">
      <c r="B79" s="36"/>
      <c r="C79" s="41" t="s">
        <v>1095</v>
      </c>
      <c r="D79" s="42"/>
      <c r="E79" s="42" t="s">
        <v>1096</v>
      </c>
      <c r="F79" s="42"/>
      <c r="G79" s="42"/>
      <c r="H79" s="42"/>
      <c r="I79" s="43"/>
      <c r="J79" s="36"/>
    </row>
    <row r="80" spans="2:10" x14ac:dyDescent="0.25">
      <c r="B80" s="36"/>
      <c r="C80" s="41" t="s">
        <v>1097</v>
      </c>
      <c r="D80" s="42"/>
      <c r="E80" s="42" t="s">
        <v>1098</v>
      </c>
      <c r="F80" s="42"/>
      <c r="G80" s="42"/>
      <c r="H80" s="42"/>
      <c r="I80" s="43"/>
      <c r="J80" s="36"/>
    </row>
    <row r="81" spans="2:10" x14ac:dyDescent="0.25">
      <c r="B81" s="36"/>
      <c r="C81" s="41" t="s">
        <v>1099</v>
      </c>
      <c r="D81" s="42"/>
      <c r="E81" s="42" t="s">
        <v>1100</v>
      </c>
      <c r="F81" s="42"/>
      <c r="G81" s="42"/>
      <c r="H81" s="42"/>
      <c r="I81" s="43"/>
      <c r="J81" s="36"/>
    </row>
    <row r="82" spans="2:10" x14ac:dyDescent="0.25">
      <c r="B82" s="36"/>
      <c r="C82" s="41" t="s">
        <v>1101</v>
      </c>
      <c r="D82" s="42"/>
      <c r="E82" s="42" t="s">
        <v>1098</v>
      </c>
      <c r="F82" s="42"/>
      <c r="G82" s="42"/>
      <c r="H82" s="42"/>
      <c r="I82" s="43"/>
      <c r="J82" s="36"/>
    </row>
    <row r="83" spans="2:10" x14ac:dyDescent="0.25">
      <c r="B83" s="36"/>
      <c r="C83" s="41" t="s">
        <v>1075</v>
      </c>
      <c r="D83" s="42"/>
      <c r="E83" s="42" t="s">
        <v>1076</v>
      </c>
      <c r="F83" s="42"/>
      <c r="G83" s="42"/>
      <c r="H83" s="42"/>
      <c r="I83" s="43"/>
      <c r="J83" s="36"/>
    </row>
    <row r="84" spans="2:10" x14ac:dyDescent="0.25">
      <c r="B84" s="36"/>
      <c r="C84" s="41" t="s">
        <v>1003</v>
      </c>
      <c r="D84" s="42"/>
      <c r="E84" s="42" t="s">
        <v>1004</v>
      </c>
      <c r="F84" s="42"/>
      <c r="G84" s="42"/>
      <c r="H84" s="42"/>
      <c r="I84" s="43"/>
      <c r="J84" s="36"/>
    </row>
    <row r="85" spans="2:10" x14ac:dyDescent="0.25">
      <c r="B85" s="36"/>
      <c r="C85" s="41" t="s">
        <v>542</v>
      </c>
      <c r="D85" s="42"/>
      <c r="E85" s="42" t="s">
        <v>543</v>
      </c>
      <c r="F85" s="42"/>
      <c r="G85" s="42"/>
      <c r="H85" s="42"/>
      <c r="I85" s="43"/>
      <c r="J85" s="36"/>
    </row>
    <row r="86" spans="2:10" x14ac:dyDescent="0.25">
      <c r="B86" s="36"/>
      <c r="C86" s="41" t="s">
        <v>1102</v>
      </c>
      <c r="D86" s="42"/>
      <c r="E86" s="42" t="s">
        <v>1103</v>
      </c>
      <c r="F86" s="42"/>
      <c r="G86" s="42"/>
      <c r="H86" s="42"/>
      <c r="I86" s="43"/>
      <c r="J86" s="36"/>
    </row>
    <row r="87" spans="2:10" x14ac:dyDescent="0.25">
      <c r="B87" s="36"/>
      <c r="C87" s="41" t="s">
        <v>1104</v>
      </c>
      <c r="D87" s="42"/>
      <c r="E87" s="42" t="s">
        <v>1105</v>
      </c>
      <c r="F87" s="42"/>
      <c r="G87" s="42"/>
      <c r="H87" s="42"/>
      <c r="I87" s="43"/>
      <c r="J87" s="36"/>
    </row>
    <row r="88" spans="2:10" x14ac:dyDescent="0.25">
      <c r="B88" s="36"/>
      <c r="C88" s="41" t="s">
        <v>544</v>
      </c>
      <c r="D88" s="42"/>
      <c r="E88" s="42" t="s">
        <v>545</v>
      </c>
      <c r="F88" s="42"/>
      <c r="G88" s="42"/>
      <c r="H88" s="42"/>
      <c r="I88" s="43"/>
      <c r="J88" s="36"/>
    </row>
    <row r="89" spans="2:10" x14ac:dyDescent="0.25">
      <c r="B89" s="36"/>
      <c r="C89" s="41" t="s">
        <v>1106</v>
      </c>
      <c r="D89" s="42"/>
      <c r="E89" s="42" t="s">
        <v>1031</v>
      </c>
      <c r="F89" s="42"/>
      <c r="G89" s="42"/>
      <c r="H89" s="42"/>
      <c r="I89" s="43"/>
      <c r="J89" s="36"/>
    </row>
    <row r="90" spans="2:10" x14ac:dyDescent="0.25">
      <c r="B90" s="36"/>
      <c r="C90" s="41" t="s">
        <v>606</v>
      </c>
      <c r="D90" s="42"/>
      <c r="E90" s="42" t="s">
        <v>607</v>
      </c>
      <c r="F90" s="42"/>
      <c r="G90" s="42"/>
      <c r="H90" s="42"/>
      <c r="I90" s="43"/>
      <c r="J90" s="36"/>
    </row>
    <row r="91" spans="2:10" x14ac:dyDescent="0.25">
      <c r="B91" s="36"/>
      <c r="C91" s="41" t="s">
        <v>460</v>
      </c>
      <c r="D91" s="42"/>
      <c r="E91" s="42" t="s">
        <v>461</v>
      </c>
      <c r="F91" s="42"/>
      <c r="G91" s="42"/>
      <c r="H91" s="42"/>
      <c r="I91" s="43"/>
      <c r="J91" s="36"/>
    </row>
    <row r="92" spans="2:10" x14ac:dyDescent="0.25">
      <c r="B92" s="36"/>
      <c r="C92" s="41" t="s">
        <v>554</v>
      </c>
      <c r="D92" s="42"/>
      <c r="E92" s="42" t="s">
        <v>555</v>
      </c>
      <c r="F92" s="42"/>
      <c r="G92" s="42"/>
      <c r="H92" s="42"/>
      <c r="I92" s="43"/>
      <c r="J92" s="36"/>
    </row>
    <row r="93" spans="2:10" x14ac:dyDescent="0.25">
      <c r="B93" s="36"/>
      <c r="C93" s="41" t="s">
        <v>1107</v>
      </c>
      <c r="D93" s="42"/>
      <c r="E93" s="42" t="s">
        <v>1108</v>
      </c>
      <c r="F93" s="42"/>
      <c r="G93" s="42"/>
      <c r="H93" s="42"/>
      <c r="I93" s="43"/>
      <c r="J93" s="36"/>
    </row>
    <row r="94" spans="2:10" x14ac:dyDescent="0.25">
      <c r="B94" s="36"/>
      <c r="C94" s="41" t="s">
        <v>1109</v>
      </c>
      <c r="D94" s="42"/>
      <c r="E94" s="42" t="s">
        <v>1110</v>
      </c>
      <c r="F94" s="42"/>
      <c r="G94" s="42"/>
      <c r="H94" s="42"/>
      <c r="I94" s="43"/>
      <c r="J94" s="36"/>
    </row>
    <row r="95" spans="2:10" x14ac:dyDescent="0.25">
      <c r="B95" s="36"/>
      <c r="C95" s="41" t="s">
        <v>1111</v>
      </c>
      <c r="D95" s="42"/>
      <c r="E95" s="42" t="s">
        <v>1112</v>
      </c>
      <c r="F95" s="42"/>
      <c r="G95" s="42"/>
      <c r="H95" s="42"/>
      <c r="I95" s="43"/>
      <c r="J95" s="36"/>
    </row>
    <row r="96" spans="2:10" x14ac:dyDescent="0.25">
      <c r="B96" s="36"/>
      <c r="C96" s="41" t="s">
        <v>1113</v>
      </c>
      <c r="D96" s="42"/>
      <c r="E96" s="42" t="s">
        <v>1098</v>
      </c>
      <c r="F96" s="42"/>
      <c r="G96" s="42"/>
      <c r="H96" s="42"/>
      <c r="I96" s="43"/>
      <c r="J96" s="36"/>
    </row>
    <row r="97" spans="2:10" x14ac:dyDescent="0.25">
      <c r="B97" s="36"/>
      <c r="C97" s="41" t="s">
        <v>1114</v>
      </c>
      <c r="D97" s="42"/>
      <c r="E97" s="42" t="s">
        <v>1031</v>
      </c>
      <c r="F97" s="42"/>
      <c r="G97" s="42"/>
      <c r="H97" s="42"/>
      <c r="I97" s="43"/>
      <c r="J97" s="36"/>
    </row>
    <row r="98" spans="2:10" x14ac:dyDescent="0.25">
      <c r="B98" s="36"/>
      <c r="C98" s="41" t="s">
        <v>1030</v>
      </c>
      <c r="D98" s="42"/>
      <c r="E98" s="42" t="s">
        <v>1031</v>
      </c>
      <c r="F98" s="42"/>
      <c r="G98" s="42"/>
      <c r="H98" s="42"/>
      <c r="I98" s="43"/>
      <c r="J98" s="36"/>
    </row>
    <row r="99" spans="2:10" x14ac:dyDescent="0.25">
      <c r="B99" s="36"/>
      <c r="C99" s="41" t="s">
        <v>1115</v>
      </c>
      <c r="D99" s="42"/>
      <c r="E99" s="42" t="s">
        <v>1031</v>
      </c>
      <c r="F99" s="42"/>
      <c r="G99" s="42"/>
      <c r="H99" s="42"/>
      <c r="I99" s="43"/>
      <c r="J99" s="36"/>
    </row>
    <row r="100" spans="2:10" x14ac:dyDescent="0.25">
      <c r="B100" s="36"/>
      <c r="C100" s="41" t="s">
        <v>1116</v>
      </c>
      <c r="D100" s="42"/>
      <c r="E100" s="42" t="s">
        <v>1117</v>
      </c>
      <c r="F100" s="42"/>
      <c r="G100" s="42"/>
      <c r="H100" s="42"/>
      <c r="I100" s="43"/>
      <c r="J100" s="36"/>
    </row>
    <row r="101" spans="2:10" x14ac:dyDescent="0.25">
      <c r="B101" s="36"/>
      <c r="C101" s="41" t="s">
        <v>840</v>
      </c>
      <c r="D101" s="42"/>
      <c r="E101" s="42" t="s">
        <v>841</v>
      </c>
      <c r="F101" s="42"/>
      <c r="G101" s="42"/>
      <c r="H101" s="42"/>
      <c r="I101" s="43"/>
      <c r="J101" s="36"/>
    </row>
    <row r="102" spans="2:10" x14ac:dyDescent="0.25">
      <c r="B102" s="36"/>
      <c r="C102" s="41" t="s">
        <v>842</v>
      </c>
      <c r="D102" s="42"/>
      <c r="E102" s="42" t="s">
        <v>843</v>
      </c>
      <c r="F102" s="42"/>
      <c r="G102" s="42"/>
      <c r="H102" s="42"/>
      <c r="I102" s="43"/>
      <c r="J102" s="36"/>
    </row>
    <row r="103" spans="2:10" x14ac:dyDescent="0.25">
      <c r="B103" s="36"/>
      <c r="C103" s="41" t="s">
        <v>522</v>
      </c>
      <c r="D103" s="42"/>
      <c r="E103" s="42" t="s">
        <v>523</v>
      </c>
      <c r="F103" s="42"/>
      <c r="G103" s="42"/>
      <c r="H103" s="42"/>
      <c r="I103" s="43"/>
      <c r="J103" s="36"/>
    </row>
    <row r="104" spans="2:10" x14ac:dyDescent="0.25">
      <c r="B104" s="36"/>
      <c r="C104" s="41" t="s">
        <v>1118</v>
      </c>
      <c r="D104" s="42"/>
      <c r="E104" s="42" t="s">
        <v>1031</v>
      </c>
      <c r="F104" s="42"/>
      <c r="G104" s="42"/>
      <c r="H104" s="42"/>
      <c r="I104" s="43"/>
      <c r="J104" s="36"/>
    </row>
    <row r="105" spans="2:10" x14ac:dyDescent="0.25">
      <c r="B105" s="36"/>
      <c r="C105" s="41" t="s">
        <v>1119</v>
      </c>
      <c r="D105" s="42"/>
      <c r="E105" s="42" t="s">
        <v>1120</v>
      </c>
      <c r="F105" s="42"/>
      <c r="G105" s="42"/>
      <c r="H105" s="42"/>
      <c r="I105" s="43"/>
      <c r="J105" s="36"/>
    </row>
    <row r="106" spans="2:10" x14ac:dyDescent="0.25">
      <c r="B106" s="36"/>
      <c r="C106" s="41" t="s">
        <v>1121</v>
      </c>
      <c r="D106" s="42"/>
      <c r="E106" s="42" t="s">
        <v>1122</v>
      </c>
      <c r="F106" s="42"/>
      <c r="G106" s="42"/>
      <c r="H106" s="42"/>
      <c r="I106" s="43"/>
      <c r="J106" s="36"/>
    </row>
    <row r="107" spans="2:10" x14ac:dyDescent="0.25">
      <c r="B107" s="36"/>
      <c r="C107" s="41" t="s">
        <v>1123</v>
      </c>
      <c r="D107" s="42"/>
      <c r="E107" s="42" t="s">
        <v>1124</v>
      </c>
      <c r="F107" s="42"/>
      <c r="G107" s="42"/>
      <c r="H107" s="42"/>
      <c r="I107" s="43"/>
      <c r="J107" s="36"/>
    </row>
    <row r="108" spans="2:10" x14ac:dyDescent="0.25">
      <c r="B108" s="36"/>
      <c r="C108" s="41" t="s">
        <v>1125</v>
      </c>
      <c r="D108" s="42"/>
      <c r="E108" s="42" t="s">
        <v>1126</v>
      </c>
      <c r="F108" s="42"/>
      <c r="G108" s="42"/>
      <c r="H108" s="42"/>
      <c r="I108" s="43"/>
      <c r="J108" s="36"/>
    </row>
    <row r="109" spans="2:10" x14ac:dyDescent="0.25">
      <c r="B109" s="36"/>
      <c r="C109" s="44" t="s">
        <v>1127</v>
      </c>
      <c r="D109" s="45"/>
      <c r="E109" s="45" t="s">
        <v>1128</v>
      </c>
      <c r="F109" s="45"/>
      <c r="G109" s="45"/>
      <c r="H109" s="45"/>
      <c r="I109" s="46"/>
      <c r="J109" s="36"/>
    </row>
    <row r="110" spans="2:10" x14ac:dyDescent="0.25">
      <c r="B110" s="36"/>
      <c r="C110" s="36"/>
      <c r="D110" s="36"/>
      <c r="E110" s="36"/>
      <c r="F110" s="36"/>
      <c r="G110" s="36"/>
      <c r="H110" s="36"/>
      <c r="I110" s="36"/>
      <c r="J110" s="36"/>
    </row>
  </sheetData>
  <mergeCells count="19">
    <mergeCell ref="C38:I38"/>
    <mergeCell ref="C14:I14"/>
    <mergeCell ref="C22:I22"/>
    <mergeCell ref="C24:I24"/>
    <mergeCell ref="C30:I30"/>
    <mergeCell ref="C32:I32"/>
    <mergeCell ref="C72:F72"/>
    <mergeCell ref="H72:I72"/>
    <mergeCell ref="C40:I40"/>
    <mergeCell ref="C46:I46"/>
    <mergeCell ref="C48:I48"/>
    <mergeCell ref="C54:I54"/>
    <mergeCell ref="C56:I56"/>
    <mergeCell ref="C62:I62"/>
    <mergeCell ref="C64:I64"/>
    <mergeCell ref="C68:F68"/>
    <mergeCell ref="H68:I68"/>
    <mergeCell ref="C70:F70"/>
    <mergeCell ref="H70:I70"/>
  </mergeCells>
  <dataValidations count="6">
    <dataValidation allowBlank="1" showInputMessage="1" showErrorMessage="1" promptTitle="Description in SR-PSU" sqref="L9" xr:uid="{7A2FFCF8-D411-454C-9DDF-FDE2F888A6A5}"/>
    <dataValidation allowBlank="1" showInputMessage="1" showErrorMessage="1" promptTitle="Description in SE-SFL" sqref="L11" xr:uid="{3E38870B-5846-4552-A447-9DCC620875AF}"/>
    <dataValidation allowBlank="1" showInputMessage="1" showErrorMessage="1" promptTitle="Handling in SR-Site" sqref="L16" xr:uid="{33348527-4998-469B-A245-3621CCEBE91F}"/>
    <dataValidation allowBlank="1" showInputMessage="1" showErrorMessage="1" promptTitle="Description in SR-Site" sqref="L7" xr:uid="{0A260AF3-BBEA-4C3A-8DAB-C7E34871D6F4}"/>
    <dataValidation allowBlank="1" showInputMessage="1" showErrorMessage="1" promptTitle="Handling in SR-PSU" sqref="L23" xr:uid="{3B1978D3-03DA-4120-92C3-63C0B3DEBAA0}"/>
    <dataValidation allowBlank="1" showInputMessage="1" showErrorMessage="1" promptTitle="Handling in SE-SFL" sqref="L25" xr:uid="{D2CAB09B-7747-42C5-8AFA-A5C0AE7DA482}"/>
  </dataValidations>
  <pageMargins left="0.7" right="0.7" top="0.75" bottom="0.75" header="0.3" footer="0.3"/>
  <drawing r:id="rId1"/>
  <legacyDrawing r:id="rId2"/>
  <mc:AlternateContent>
    <mc:Choice Requires="x14">
      <controls>
        <mc:AlternateContent>
          <mc:Choice Requires="x14">
            <control shapeId="242689"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242690"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242691"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242692"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242693"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242694"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242695"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242696"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242697"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242698"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242699"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242700"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A4941-20EF-476F-B43D-6F63B64DE3D4}">
  <dimension ref="B1:N101"/>
  <sheetViews>
    <sheetView zoomScale="80" zoomScaleNormal="80" workbookViewId="0">
      <selection activeCell="L75" sqref="L75"/>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8" customWidth="true" width="6.140625"/>
    <col min="9" max="9" customWidth="true" width="17.28515625"/>
    <col min="10" max="10" customWidth="true" width="3.28515625"/>
    <col min="12" max="12" customWidth="true" width="20.42578125"/>
  </cols>
  <sheetData>
    <row r="1" spans="2:14" x14ac:dyDescent="0.25">
      <c r="B1" s="27"/>
      <c r="C1" s="27"/>
      <c r="D1" s="27"/>
      <c r="E1" s="27"/>
      <c r="F1" s="27"/>
      <c r="G1" s="27"/>
      <c r="H1" s="27"/>
      <c r="I1" s="27"/>
      <c r="J1" s="27"/>
      <c r="L1" s="28" t="s">
        <v>101</v>
      </c>
      <c r="M1" s="28"/>
    </row>
    <row r="2" spans="2:14" x14ac:dyDescent="0.25">
      <c r="B2" s="27"/>
      <c r="C2" s="30" t="str">
        <f>'Template (FEP)'!C2</f>
        <v>FEP ID</v>
      </c>
      <c r="D2" s="27"/>
      <c r="E2" s="30" t="str">
        <f>'Template (FEP)'!E2</f>
        <v>FEP Name</v>
      </c>
      <c r="F2" s="27"/>
      <c r="G2" s="30" t="str">
        <f>'Template (FEP)'!G2</f>
        <v>FEP</v>
      </c>
      <c r="H2" s="27"/>
      <c r="I2" s="30" t="str">
        <f>'Template (FEP)'!I2</f>
        <v>Expert(s)</v>
      </c>
      <c r="J2" s="27"/>
    </row>
    <row r="3" spans="2:14" x14ac:dyDescent="0.25">
      <c r="B3" s="27"/>
      <c r="C3" s="31" t="str">
        <f>'PSAR SFK FEP list'!B25</f>
        <v>Ge17</v>
      </c>
      <c r="D3" s="27"/>
      <c r="E3" s="31" t="str">
        <f>'PSAR SFK FEP list'!C25</f>
        <v>Degradation of grout</v>
      </c>
      <c r="F3" s="27"/>
      <c r="G3" s="32" t="s">
        <v>286</v>
      </c>
      <c r="H3" s="27"/>
      <c r="I3" s="32" t="s">
        <v>268</v>
      </c>
      <c r="J3" s="27"/>
    </row>
    <row r="4" spans="2:14" x14ac:dyDescent="0.25">
      <c r="B4" s="27"/>
      <c r="C4" s="27"/>
      <c r="D4" s="27"/>
      <c r="E4" s="27"/>
      <c r="F4" s="27"/>
      <c r="G4" s="27"/>
      <c r="H4" s="27"/>
      <c r="I4" s="32" t="s">
        <v>284</v>
      </c>
      <c r="J4" s="27"/>
    </row>
    <row r="5" spans="2:14" x14ac:dyDescent="0.25">
      <c r="B5" s="27"/>
      <c r="C5" s="30" t="str">
        <f>'Template (FEP)'!C5</f>
        <v>Main Category</v>
      </c>
      <c r="D5" s="27"/>
      <c r="E5" s="30" t="str">
        <f>'Template (FEP)'!E5</f>
        <v>System Component</v>
      </c>
      <c r="F5" s="27"/>
      <c r="G5" s="27"/>
      <c r="H5" s="27"/>
      <c r="I5" s="32" t="s">
        <v>285</v>
      </c>
      <c r="J5" s="27"/>
    </row>
    <row r="6" spans="2:14" x14ac:dyDescent="0.25">
      <c r="B6" s="27"/>
      <c r="C6" s="33" t="str">
        <f>'PSAR SFK FEP list'!F25</f>
        <v>Internal process</v>
      </c>
      <c r="D6" s="27"/>
      <c r="E6" s="33" t="str">
        <f>'PSAR SFK FEP list'!G25</f>
        <v>Geosphere</v>
      </c>
      <c r="F6" s="27"/>
      <c r="G6" s="27"/>
      <c r="H6" s="27"/>
      <c r="I6" s="27"/>
      <c r="J6" s="27"/>
    </row>
    <row r="7" spans="2:14" x14ac:dyDescent="0.25">
      <c r="B7" s="27"/>
      <c r="C7" s="27"/>
      <c r="D7" s="27"/>
      <c r="E7" s="27"/>
      <c r="F7" s="27"/>
      <c r="G7" s="27"/>
      <c r="H7" s="27"/>
      <c r="I7" s="27"/>
      <c r="J7" s="27"/>
      <c r="L7" s="10" t="s">
        <v>236</v>
      </c>
      <c r="M7" t="s">
        <v>1129</v>
      </c>
    </row>
    <row r="8" spans="2:14" x14ac:dyDescent="0.25">
      <c r="B8" s="27"/>
      <c r="C8" s="30" t="str">
        <f>'Template (FEP)'!C8</f>
        <v>Sub Category 1</v>
      </c>
      <c r="D8" s="27"/>
      <c r="E8" s="30" t="str">
        <f>'Template (FEP)'!E8</f>
        <v>Sub Category 2</v>
      </c>
      <c r="F8" s="27"/>
      <c r="G8" s="27"/>
      <c r="H8" s="27"/>
      <c r="I8" s="27"/>
      <c r="J8" s="27"/>
    </row>
    <row r="9" spans="2:14" x14ac:dyDescent="0.25">
      <c r="B9" s="27"/>
      <c r="C9" s="33">
        <f>'PSAR SFK FEP list'!H25</f>
        <v>0</v>
      </c>
      <c r="D9" s="27"/>
      <c r="E9" s="33">
        <f>'PSAR SFK FEP list'!I25</f>
        <v>0</v>
      </c>
      <c r="F9" s="27"/>
      <c r="G9" s="27"/>
      <c r="H9" s="27"/>
      <c r="I9" s="27"/>
      <c r="J9" s="27"/>
      <c r="L9" s="10" t="s">
        <v>237</v>
      </c>
      <c r="M9" t="s">
        <v>333</v>
      </c>
      <c r="N9" t="s">
        <v>1130</v>
      </c>
    </row>
    <row r="10" spans="2:14" x14ac:dyDescent="0.25">
      <c r="B10" s="27"/>
      <c r="C10" s="27"/>
      <c r="D10" s="27"/>
      <c r="E10" s="27"/>
      <c r="F10" s="27"/>
      <c r="G10" s="27"/>
      <c r="H10" s="27"/>
      <c r="I10" s="27"/>
      <c r="J10" s="27"/>
      <c r="L10" s="10"/>
    </row>
    <row r="11" spans="2:14" x14ac:dyDescent="0.25">
      <c r="B11" s="34"/>
      <c r="C11" s="35"/>
      <c r="D11" s="34"/>
      <c r="E11" s="34"/>
      <c r="F11" s="34"/>
      <c r="G11" s="34"/>
      <c r="H11" s="34"/>
      <c r="I11" s="34"/>
      <c r="J11" s="34"/>
      <c r="L11" s="10" t="s">
        <v>238</v>
      </c>
      <c r="M11" s="51" t="s">
        <v>260</v>
      </c>
    </row>
    <row r="12" spans="2:14" x14ac:dyDescent="0.25">
      <c r="B12" s="27"/>
      <c r="C12" s="30" t="str">
        <f>'Template (FEP)'!C12</f>
        <v>Description</v>
      </c>
      <c r="D12" s="27"/>
      <c r="E12" s="27"/>
      <c r="F12" s="27"/>
      <c r="G12" s="27"/>
      <c r="H12" s="27"/>
      <c r="I12" s="27"/>
      <c r="J12" s="27"/>
    </row>
    <row r="13" spans="2:14" x14ac:dyDescent="0.25">
      <c r="B13" s="34"/>
      <c r="C13" s="35"/>
      <c r="D13" s="34"/>
      <c r="E13" s="34"/>
      <c r="F13" s="34"/>
      <c r="G13" s="34"/>
      <c r="H13" s="34"/>
      <c r="I13" s="34"/>
      <c r="J13" s="34"/>
    </row>
    <row r="14" spans="2:14" ht="30" customHeight="1" x14ac:dyDescent="0.25">
      <c r="B14" s="34"/>
      <c r="C14" s="90"/>
      <c r="D14" s="91"/>
      <c r="E14" s="91"/>
      <c r="F14" s="91"/>
      <c r="G14" s="91"/>
      <c r="H14" s="91"/>
      <c r="I14" s="92"/>
      <c r="J14" s="34"/>
    </row>
    <row r="15" spans="2:14" x14ac:dyDescent="0.25">
      <c r="B15" s="34"/>
      <c r="C15" s="34"/>
      <c r="D15" s="34"/>
      <c r="E15" s="34"/>
      <c r="F15" s="34"/>
      <c r="G15" s="34"/>
      <c r="H15" s="34"/>
      <c r="I15" s="34"/>
      <c r="J15" s="34"/>
    </row>
    <row r="16" spans="2:14" x14ac:dyDescent="0.25">
      <c r="B16" s="27"/>
      <c r="C16" s="30" t="str">
        <f>'Template (FEP)'!C16</f>
        <v>Handling in the assessment</v>
      </c>
      <c r="D16" s="27"/>
      <c r="E16" s="27"/>
      <c r="F16" s="27"/>
      <c r="G16" s="27"/>
      <c r="H16" s="27"/>
      <c r="I16" s="27"/>
      <c r="J16" s="27"/>
      <c r="L16" s="10" t="s">
        <v>239</v>
      </c>
      <c r="M16" t="s">
        <v>1131</v>
      </c>
    </row>
    <row r="17" spans="2:13" x14ac:dyDescent="0.25">
      <c r="B17" s="34"/>
      <c r="C17" s="35"/>
      <c r="D17" s="34"/>
      <c r="E17" s="34"/>
      <c r="F17" s="34"/>
      <c r="G17" s="34"/>
      <c r="H17" s="34"/>
      <c r="I17" s="34"/>
      <c r="J17" s="34"/>
      <c r="M17" t="s">
        <v>1132</v>
      </c>
    </row>
    <row r="18" spans="2:13" x14ac:dyDescent="0.25">
      <c r="B18" s="34"/>
      <c r="C18" s="35" t="str">
        <f>'Template (FEP)'!C18</f>
        <v>General (if same for before/after saturation and failed canister)</v>
      </c>
      <c r="D18" s="34"/>
      <c r="E18" s="34"/>
      <c r="F18" s="34"/>
      <c r="G18" s="34"/>
      <c r="H18" s="34"/>
      <c r="I18" s="34"/>
      <c r="J18" s="34"/>
      <c r="M18" t="s">
        <v>1134</v>
      </c>
    </row>
    <row r="19" spans="2:13" x14ac:dyDescent="0.25">
      <c r="B19" s="34"/>
      <c r="C19" s="34" t="str">
        <f>'Template (FEP)'!C19</f>
        <v>Considered</v>
      </c>
      <c r="D19" s="34" t="str">
        <f>'Template (FEP)'!D19</f>
        <v>Neglected</v>
      </c>
      <c r="E19" s="34"/>
      <c r="F19" s="34"/>
      <c r="G19" s="34"/>
      <c r="H19" s="34"/>
      <c r="I19" s="34"/>
      <c r="J19" s="34"/>
      <c r="M19" t="s">
        <v>1133</v>
      </c>
    </row>
    <row r="20" spans="2:13" x14ac:dyDescent="0.25">
      <c r="B20" s="34"/>
      <c r="C20" s="81"/>
      <c r="D20" s="81"/>
      <c r="E20" s="34"/>
      <c r="F20" s="34"/>
      <c r="G20" s="50" t="b">
        <v>0</v>
      </c>
      <c r="H20" s="50" t="b">
        <v>0</v>
      </c>
      <c r="I20" s="34"/>
      <c r="J20" s="34"/>
      <c r="M20" t="s">
        <v>822</v>
      </c>
    </row>
    <row r="21" spans="2:13" x14ac:dyDescent="0.25">
      <c r="B21" s="34"/>
      <c r="C21" s="34" t="str">
        <f>'Template (FEP)'!C21</f>
        <v>Handling</v>
      </c>
      <c r="D21" s="34"/>
      <c r="E21" s="34"/>
      <c r="F21" s="34"/>
      <c r="G21" s="34"/>
      <c r="H21" s="34"/>
      <c r="I21" s="34"/>
      <c r="J21" s="34"/>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240</v>
      </c>
      <c r="M23" t="s">
        <v>1135</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c r="L25" s="10" t="s">
        <v>241</v>
      </c>
      <c r="M25" s="51" t="s">
        <v>260</v>
      </c>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594</v>
      </c>
      <c r="D77" s="39"/>
      <c r="E77" s="39" t="s">
        <v>595</v>
      </c>
      <c r="F77" s="39"/>
      <c r="G77" s="39"/>
      <c r="H77" s="39"/>
      <c r="I77" s="40"/>
      <c r="J77" s="36"/>
    </row>
    <row r="78" spans="2:10" x14ac:dyDescent="0.25">
      <c r="B78" s="36"/>
      <c r="C78" s="41" t="s">
        <v>1136</v>
      </c>
      <c r="D78" s="42"/>
      <c r="E78" s="42" t="s">
        <v>1137</v>
      </c>
      <c r="F78" s="42"/>
      <c r="G78" s="42"/>
      <c r="H78" s="42"/>
      <c r="I78" s="43"/>
      <c r="J78" s="36"/>
    </row>
    <row r="79" spans="2:10" x14ac:dyDescent="0.25">
      <c r="B79" s="36"/>
      <c r="C79" s="41" t="s">
        <v>1138</v>
      </c>
      <c r="D79" s="42"/>
      <c r="E79" s="42" t="s">
        <v>1139</v>
      </c>
      <c r="F79" s="42"/>
      <c r="G79" s="42"/>
      <c r="H79" s="42"/>
      <c r="I79" s="43"/>
      <c r="J79" s="36"/>
    </row>
    <row r="80" spans="2:10" x14ac:dyDescent="0.25">
      <c r="B80" s="36"/>
      <c r="C80" s="41" t="s">
        <v>648</v>
      </c>
      <c r="D80" s="42"/>
      <c r="E80" s="42" t="s">
        <v>649</v>
      </c>
      <c r="F80" s="42"/>
      <c r="G80" s="42"/>
      <c r="H80" s="42"/>
      <c r="I80" s="43"/>
      <c r="J80" s="36"/>
    </row>
    <row r="81" spans="2:10" x14ac:dyDescent="0.25">
      <c r="B81" s="36"/>
      <c r="C81" s="41" t="s">
        <v>669</v>
      </c>
      <c r="D81" s="42"/>
      <c r="E81" s="42" t="s">
        <v>670</v>
      </c>
      <c r="F81" s="42"/>
      <c r="G81" s="42"/>
      <c r="H81" s="42"/>
      <c r="I81" s="43"/>
      <c r="J81" s="36"/>
    </row>
    <row r="82" spans="2:10" x14ac:dyDescent="0.25">
      <c r="B82" s="36"/>
      <c r="C82" s="41" t="s">
        <v>402</v>
      </c>
      <c r="D82" s="42"/>
      <c r="E82" s="42" t="s">
        <v>403</v>
      </c>
      <c r="F82" s="42"/>
      <c r="G82" s="42"/>
      <c r="H82" s="42"/>
      <c r="I82" s="43"/>
      <c r="J82" s="36"/>
    </row>
    <row r="83" spans="2:10" x14ac:dyDescent="0.25">
      <c r="B83" s="36"/>
      <c r="C83" s="41" t="s">
        <v>1140</v>
      </c>
      <c r="D83" s="42"/>
      <c r="E83" s="42" t="s">
        <v>1141</v>
      </c>
      <c r="F83" s="42"/>
      <c r="G83" s="42"/>
      <c r="H83" s="42"/>
      <c r="I83" s="43"/>
      <c r="J83" s="36"/>
    </row>
    <row r="84" spans="2:10" x14ac:dyDescent="0.25">
      <c r="B84" s="36"/>
      <c r="C84" s="41" t="s">
        <v>550</v>
      </c>
      <c r="D84" s="42"/>
      <c r="E84" s="42" t="s">
        <v>551</v>
      </c>
      <c r="F84" s="42"/>
      <c r="G84" s="42"/>
      <c r="H84" s="42"/>
      <c r="I84" s="43"/>
      <c r="J84" s="36"/>
    </row>
    <row r="85" spans="2:10" x14ac:dyDescent="0.25">
      <c r="B85" s="36"/>
      <c r="C85" s="41" t="s">
        <v>1142</v>
      </c>
      <c r="D85" s="42"/>
      <c r="E85" s="42" t="s">
        <v>1143</v>
      </c>
      <c r="F85" s="42"/>
      <c r="G85" s="42"/>
      <c r="H85" s="42"/>
      <c r="I85" s="43"/>
      <c r="J85" s="36"/>
    </row>
    <row r="86" spans="2:10" x14ac:dyDescent="0.25">
      <c r="B86" s="36"/>
      <c r="C86" s="41" t="s">
        <v>460</v>
      </c>
      <c r="D86" s="42"/>
      <c r="E86" s="42" t="s">
        <v>461</v>
      </c>
      <c r="F86" s="42"/>
      <c r="G86" s="42"/>
      <c r="H86" s="42"/>
      <c r="I86" s="43"/>
      <c r="J86" s="36"/>
    </row>
    <row r="87" spans="2:10" x14ac:dyDescent="0.25">
      <c r="B87" s="36"/>
      <c r="C87" s="41" t="s">
        <v>558</v>
      </c>
      <c r="D87" s="42"/>
      <c r="E87" s="42" t="s">
        <v>559</v>
      </c>
      <c r="F87" s="42"/>
      <c r="G87" s="42"/>
      <c r="H87" s="42"/>
      <c r="I87" s="43"/>
      <c r="J87" s="36"/>
    </row>
    <row r="88" spans="2:10" x14ac:dyDescent="0.25">
      <c r="B88" s="36"/>
      <c r="C88" s="41" t="s">
        <v>1144</v>
      </c>
      <c r="D88" s="42"/>
      <c r="E88" s="42" t="s">
        <v>1145</v>
      </c>
      <c r="F88" s="42"/>
      <c r="G88" s="42"/>
      <c r="H88" s="42"/>
      <c r="I88" s="43"/>
      <c r="J88" s="36"/>
    </row>
    <row r="89" spans="2:10" x14ac:dyDescent="0.25">
      <c r="B89" s="36"/>
      <c r="C89" s="41" t="s">
        <v>560</v>
      </c>
      <c r="D89" s="42"/>
      <c r="E89" s="42" t="s">
        <v>561</v>
      </c>
      <c r="F89" s="42"/>
      <c r="G89" s="42"/>
      <c r="H89" s="42"/>
      <c r="I89" s="43"/>
      <c r="J89" s="36"/>
    </row>
    <row r="90" spans="2:10" x14ac:dyDescent="0.25">
      <c r="B90" s="36"/>
      <c r="C90" s="41" t="s">
        <v>1146</v>
      </c>
      <c r="D90" s="42"/>
      <c r="E90" s="42" t="s">
        <v>1147</v>
      </c>
      <c r="F90" s="42"/>
      <c r="G90" s="42"/>
      <c r="H90" s="42"/>
      <c r="I90" s="43"/>
      <c r="J90" s="36"/>
    </row>
    <row r="91" spans="2:10" x14ac:dyDescent="0.25">
      <c r="B91" s="36"/>
      <c r="C91" s="41" t="s">
        <v>1148</v>
      </c>
      <c r="D91" s="42"/>
      <c r="E91" s="42" t="s">
        <v>1149</v>
      </c>
      <c r="F91" s="42"/>
      <c r="G91" s="42"/>
      <c r="H91" s="42"/>
      <c r="I91" s="43"/>
      <c r="J91" s="36"/>
    </row>
    <row r="92" spans="2:10" x14ac:dyDescent="0.25">
      <c r="B92" s="36"/>
      <c r="C92" s="41" t="s">
        <v>1150</v>
      </c>
      <c r="D92" s="42"/>
      <c r="E92" s="42" t="s">
        <v>1151</v>
      </c>
      <c r="F92" s="42"/>
      <c r="G92" s="42"/>
      <c r="H92" s="42"/>
      <c r="I92" s="43"/>
      <c r="J92" s="36"/>
    </row>
    <row r="93" spans="2:10" x14ac:dyDescent="0.25">
      <c r="B93" s="36"/>
      <c r="C93" s="41" t="s">
        <v>1116</v>
      </c>
      <c r="D93" s="42"/>
      <c r="E93" s="42" t="s">
        <v>1117</v>
      </c>
      <c r="F93" s="42"/>
      <c r="G93" s="42"/>
      <c r="H93" s="42"/>
      <c r="I93" s="43"/>
      <c r="J93" s="36"/>
    </row>
    <row r="94" spans="2:10" x14ac:dyDescent="0.25">
      <c r="B94" s="36"/>
      <c r="C94" s="41" t="s">
        <v>1152</v>
      </c>
      <c r="D94" s="42"/>
      <c r="E94" s="42" t="s">
        <v>1153</v>
      </c>
      <c r="F94" s="42"/>
      <c r="G94" s="42"/>
      <c r="H94" s="42"/>
      <c r="I94" s="43"/>
      <c r="J94" s="36"/>
    </row>
    <row r="95" spans="2:10" x14ac:dyDescent="0.25">
      <c r="B95" s="36"/>
      <c r="C95" s="41" t="s">
        <v>493</v>
      </c>
      <c r="D95" s="42"/>
      <c r="E95" s="42" t="s">
        <v>494</v>
      </c>
      <c r="F95" s="42"/>
      <c r="G95" s="42"/>
      <c r="H95" s="42"/>
      <c r="I95" s="43"/>
      <c r="J95" s="36"/>
    </row>
    <row r="96" spans="2:10" x14ac:dyDescent="0.25">
      <c r="B96" s="36"/>
      <c r="C96" s="41" t="s">
        <v>534</v>
      </c>
      <c r="D96" s="42"/>
      <c r="E96" s="42" t="s">
        <v>535</v>
      </c>
      <c r="F96" s="42"/>
      <c r="G96" s="42"/>
      <c r="H96" s="42"/>
      <c r="I96" s="43"/>
      <c r="J96" s="36"/>
    </row>
    <row r="97" spans="2:10" x14ac:dyDescent="0.25">
      <c r="B97" s="36"/>
      <c r="C97" s="41" t="s">
        <v>1154</v>
      </c>
      <c r="D97" s="42"/>
      <c r="E97" s="42" t="s">
        <v>1155</v>
      </c>
      <c r="F97" s="42"/>
      <c r="G97" s="42"/>
      <c r="H97" s="42"/>
      <c r="I97" s="43"/>
      <c r="J97" s="36"/>
    </row>
    <row r="98" spans="2:10" x14ac:dyDescent="0.25">
      <c r="B98" s="36"/>
      <c r="C98" s="41" t="s">
        <v>587</v>
      </c>
      <c r="D98" s="42"/>
      <c r="E98" s="42" t="s">
        <v>588</v>
      </c>
      <c r="F98" s="42"/>
      <c r="G98" s="42"/>
      <c r="H98" s="42"/>
      <c r="I98" s="43"/>
      <c r="J98" s="36"/>
    </row>
    <row r="99" spans="2:10" x14ac:dyDescent="0.25">
      <c r="B99" s="36"/>
      <c r="C99" s="41" t="s">
        <v>1123</v>
      </c>
      <c r="D99" s="42"/>
      <c r="E99" s="42" t="s">
        <v>1124</v>
      </c>
      <c r="F99" s="42"/>
      <c r="G99" s="42"/>
      <c r="H99" s="42"/>
      <c r="I99" s="43"/>
      <c r="J99" s="36"/>
    </row>
    <row r="100" spans="2:10" x14ac:dyDescent="0.25">
      <c r="B100" s="36"/>
      <c r="C100" s="44" t="s">
        <v>589</v>
      </c>
      <c r="D100" s="45"/>
      <c r="E100" s="45" t="s">
        <v>247</v>
      </c>
      <c r="F100" s="45"/>
      <c r="G100" s="45"/>
      <c r="H100" s="45"/>
      <c r="I100" s="46"/>
      <c r="J100" s="36"/>
    </row>
    <row r="101" spans="2:10" x14ac:dyDescent="0.25">
      <c r="B101" s="36"/>
      <c r="C101" s="36"/>
      <c r="D101" s="36"/>
      <c r="E101" s="36"/>
      <c r="F101" s="36"/>
      <c r="G101" s="36"/>
      <c r="H101" s="36"/>
      <c r="I101" s="36"/>
      <c r="J101" s="36"/>
    </row>
  </sheetData>
  <mergeCells count="19">
    <mergeCell ref="C38:I38"/>
    <mergeCell ref="C14:I14"/>
    <mergeCell ref="C22:I22"/>
    <mergeCell ref="C24:I24"/>
    <mergeCell ref="C30:I30"/>
    <mergeCell ref="C32:I32"/>
    <mergeCell ref="C72:F72"/>
    <mergeCell ref="H72:I72"/>
    <mergeCell ref="C40:I40"/>
    <mergeCell ref="C46:I46"/>
    <mergeCell ref="C48:I48"/>
    <mergeCell ref="C54:I54"/>
    <mergeCell ref="C56:I56"/>
    <mergeCell ref="C62:I62"/>
    <mergeCell ref="C64:I64"/>
    <mergeCell ref="C68:F68"/>
    <mergeCell ref="H68:I68"/>
    <mergeCell ref="C70:F70"/>
    <mergeCell ref="H70:I70"/>
  </mergeCells>
  <dataValidations count="6">
    <dataValidation allowBlank="1" showInputMessage="1" showErrorMessage="1" promptTitle="Handling in SE-SFL" sqref="L25" xr:uid="{A2BDD543-B711-4889-974E-C6D6BC09B4CB}"/>
    <dataValidation allowBlank="1" showInputMessage="1" showErrorMessage="1" promptTitle="Handling in SR-PSU" sqref="L23" xr:uid="{E1F0A9D9-F77F-4D15-B6BC-434D317B189E}"/>
    <dataValidation allowBlank="1" showInputMessage="1" showErrorMessage="1" promptTitle="Description in SR-Site" sqref="L7" xr:uid="{1D144F74-C987-4A00-A08D-6DB9EAE5CC95}"/>
    <dataValidation allowBlank="1" showInputMessage="1" showErrorMessage="1" promptTitle="Handling in SR-Site" sqref="L16" xr:uid="{DA9FFD32-63CD-460E-90E6-E199119753C5}"/>
    <dataValidation allowBlank="1" showInputMessage="1" showErrorMessage="1" promptTitle="Description in SE-SFL" sqref="L11" xr:uid="{4D10C5D3-13A0-4853-BFD5-463CE3EA4D1D}"/>
    <dataValidation allowBlank="1" showInputMessage="1" showErrorMessage="1" promptTitle="Description in SR-PSU" sqref="L9" xr:uid="{62BAF8C5-F391-4743-B192-09D8E69283F9}"/>
  </dataValidations>
  <pageMargins left="0.7" right="0.7" top="0.75" bottom="0.75" header="0.3" footer="0.3"/>
  <drawing r:id="rId1"/>
  <legacyDrawing r:id="rId2"/>
  <mc:AlternateContent>
    <mc:Choice Requires="x14">
      <controls>
        <mc:AlternateContent>
          <mc:Choice Requires="x14">
            <control shapeId="243713"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243714"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243715"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243716"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243717"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243718"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243719"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243720"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243721"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243722"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243723"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243724"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F9B7D-FE50-4B75-9AAA-849BB3F71C42}">
  <dimension ref="B1:N103"/>
  <sheetViews>
    <sheetView zoomScale="80" zoomScaleNormal="80" workbookViewId="0">
      <selection activeCell="L70" sqref="L70"/>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8" customWidth="true" width="6.140625"/>
    <col min="9" max="9" customWidth="true" width="17.28515625"/>
    <col min="10" max="10" customWidth="true" width="3.28515625"/>
    <col min="12" max="12" customWidth="true" width="20.42578125"/>
  </cols>
  <sheetData>
    <row r="1" spans="2:14" x14ac:dyDescent="0.25">
      <c r="B1" s="27"/>
      <c r="C1" s="27"/>
      <c r="D1" s="27"/>
      <c r="E1" s="27"/>
      <c r="F1" s="27"/>
      <c r="G1" s="27"/>
      <c r="H1" s="27"/>
      <c r="I1" s="27"/>
      <c r="J1" s="27"/>
      <c r="L1" s="28" t="s">
        <v>101</v>
      </c>
      <c r="M1" s="28"/>
    </row>
    <row r="2" spans="2:14" x14ac:dyDescent="0.25">
      <c r="B2" s="27"/>
      <c r="C2" s="30" t="str">
        <f>'Template (FEP)'!C2</f>
        <v>FEP ID</v>
      </c>
      <c r="D2" s="27"/>
      <c r="E2" s="30" t="str">
        <f>'Template (FEP)'!E2</f>
        <v>FEP Name</v>
      </c>
      <c r="F2" s="27"/>
      <c r="G2" s="30" t="str">
        <f>'Template (FEP)'!G2</f>
        <v>FEP</v>
      </c>
      <c r="H2" s="27"/>
      <c r="I2" s="30" t="str">
        <f>'Template (FEP)'!I2</f>
        <v>Expert(s)</v>
      </c>
      <c r="J2" s="27"/>
    </row>
    <row r="3" spans="2:14" x14ac:dyDescent="0.25">
      <c r="B3" s="27"/>
      <c r="C3" s="31" t="str">
        <f>'PSAR SFK FEP list'!B26</f>
        <v>Ge18</v>
      </c>
      <c r="D3" s="27"/>
      <c r="E3" s="31" t="str">
        <f>'PSAR SFK FEP list'!C26</f>
        <v>Colloidal processes</v>
      </c>
      <c r="F3" s="27"/>
      <c r="G3" s="32" t="s">
        <v>286</v>
      </c>
      <c r="H3" s="27"/>
      <c r="I3" s="32" t="s">
        <v>268</v>
      </c>
      <c r="J3" s="27"/>
    </row>
    <row r="4" spans="2:14" x14ac:dyDescent="0.25">
      <c r="B4" s="27"/>
      <c r="C4" s="27"/>
      <c r="D4" s="27"/>
      <c r="E4" s="27"/>
      <c r="F4" s="27"/>
      <c r="G4" s="27"/>
      <c r="H4" s="27"/>
      <c r="I4" s="32" t="s">
        <v>284</v>
      </c>
      <c r="J4" s="27"/>
    </row>
    <row r="5" spans="2:14" x14ac:dyDescent="0.25">
      <c r="B5" s="27"/>
      <c r="C5" s="30" t="str">
        <f>'Template (FEP)'!C5</f>
        <v>Main Category</v>
      </c>
      <c r="D5" s="27"/>
      <c r="E5" s="30" t="str">
        <f>'Template (FEP)'!E5</f>
        <v>System Component</v>
      </c>
      <c r="F5" s="27"/>
      <c r="G5" s="27"/>
      <c r="H5" s="27"/>
      <c r="I5" s="32" t="s">
        <v>285</v>
      </c>
      <c r="J5" s="27"/>
    </row>
    <row r="6" spans="2:14" x14ac:dyDescent="0.25">
      <c r="B6" s="27"/>
      <c r="C6" s="33" t="str">
        <f>'PSAR SFK FEP list'!F26</f>
        <v>Internal process</v>
      </c>
      <c r="D6" s="27"/>
      <c r="E6" s="33" t="str">
        <f>'PSAR SFK FEP list'!G26</f>
        <v>Geosphere</v>
      </c>
      <c r="F6" s="27"/>
      <c r="G6" s="27"/>
      <c r="H6" s="27"/>
      <c r="I6" s="27"/>
      <c r="J6" s="27"/>
    </row>
    <row r="7" spans="2:14" x14ac:dyDescent="0.25">
      <c r="B7" s="27"/>
      <c r="C7" s="27"/>
      <c r="D7" s="27"/>
      <c r="E7" s="27"/>
      <c r="F7" s="27"/>
      <c r="G7" s="27"/>
      <c r="H7" s="27"/>
      <c r="I7" s="27"/>
      <c r="J7" s="27"/>
      <c r="L7" s="10" t="s">
        <v>236</v>
      </c>
      <c r="M7" t="s">
        <v>1183</v>
      </c>
    </row>
    <row r="8" spans="2:14" x14ac:dyDescent="0.25">
      <c r="B8" s="27"/>
      <c r="C8" s="30" t="str">
        <f>'Template (FEP)'!C8</f>
        <v>Sub Category 1</v>
      </c>
      <c r="D8" s="27"/>
      <c r="E8" s="30" t="str">
        <f>'Template (FEP)'!E8</f>
        <v>Sub Category 2</v>
      </c>
      <c r="F8" s="27"/>
      <c r="G8" s="27"/>
      <c r="H8" s="27"/>
      <c r="I8" s="27"/>
      <c r="J8" s="27"/>
    </row>
    <row r="9" spans="2:14" x14ac:dyDescent="0.25">
      <c r="B9" s="27"/>
      <c r="C9" s="33">
        <f>'PSAR SFK FEP list'!H26</f>
        <v>0</v>
      </c>
      <c r="D9" s="27"/>
      <c r="E9" s="33">
        <f>'PSAR SFK FEP list'!I26</f>
        <v>0</v>
      </c>
      <c r="F9" s="27"/>
      <c r="G9" s="27"/>
      <c r="H9" s="27"/>
      <c r="I9" s="27"/>
      <c r="J9" s="27"/>
      <c r="L9" s="10" t="s">
        <v>237</v>
      </c>
      <c r="M9" t="s">
        <v>336</v>
      </c>
      <c r="N9" t="s">
        <v>1184</v>
      </c>
    </row>
    <row r="10" spans="2:14" x14ac:dyDescent="0.25">
      <c r="B10" s="27"/>
      <c r="C10" s="27"/>
      <c r="D10" s="27"/>
      <c r="E10" s="27"/>
      <c r="F10" s="27"/>
      <c r="G10" s="27"/>
      <c r="H10" s="27"/>
      <c r="I10" s="27"/>
      <c r="J10" s="27"/>
      <c r="L10" s="10"/>
    </row>
    <row r="11" spans="2:14" x14ac:dyDescent="0.25">
      <c r="B11" s="34"/>
      <c r="C11" s="35"/>
      <c r="D11" s="34"/>
      <c r="E11" s="34"/>
      <c r="F11" s="34"/>
      <c r="G11" s="34"/>
      <c r="H11" s="34"/>
      <c r="I11" s="34"/>
      <c r="J11" s="34"/>
      <c r="L11" s="10" t="s">
        <v>238</v>
      </c>
      <c r="M11" s="51" t="s">
        <v>260</v>
      </c>
    </row>
    <row r="12" spans="2:14" x14ac:dyDescent="0.25">
      <c r="B12" s="27"/>
      <c r="C12" s="30" t="str">
        <f>'Template (FEP)'!C12</f>
        <v>Description</v>
      </c>
      <c r="D12" s="27"/>
      <c r="E12" s="27"/>
      <c r="F12" s="27"/>
      <c r="G12" s="27"/>
      <c r="H12" s="27"/>
      <c r="I12" s="27"/>
      <c r="J12" s="27"/>
    </row>
    <row r="13" spans="2:14" x14ac:dyDescent="0.25">
      <c r="B13" s="34"/>
      <c r="C13" s="35"/>
      <c r="D13" s="34"/>
      <c r="E13" s="34"/>
      <c r="F13" s="34"/>
      <c r="G13" s="34"/>
      <c r="H13" s="34"/>
      <c r="I13" s="34"/>
      <c r="J13" s="34"/>
    </row>
    <row r="14" spans="2:14" ht="30" customHeight="1" x14ac:dyDescent="0.25">
      <c r="B14" s="34"/>
      <c r="C14" s="90"/>
      <c r="D14" s="91"/>
      <c r="E14" s="91"/>
      <c r="F14" s="91"/>
      <c r="G14" s="91"/>
      <c r="H14" s="91"/>
      <c r="I14" s="92"/>
      <c r="J14" s="34"/>
      <c r="L14" s="10" t="s">
        <v>239</v>
      </c>
      <c r="M14" t="s">
        <v>1187</v>
      </c>
    </row>
    <row r="15" spans="2:14" x14ac:dyDescent="0.25">
      <c r="B15" s="34"/>
      <c r="C15" s="34"/>
      <c r="D15" s="34"/>
      <c r="E15" s="34"/>
      <c r="F15" s="34"/>
      <c r="G15" s="34"/>
      <c r="H15" s="34"/>
      <c r="I15" s="34"/>
      <c r="J15" s="34"/>
      <c r="M15" t="s">
        <v>1188</v>
      </c>
    </row>
    <row r="16" spans="2:14" x14ac:dyDescent="0.25">
      <c r="B16" s="27"/>
      <c r="C16" s="30" t="str">
        <f>'Template (FEP)'!C16</f>
        <v>Handling in the assessment</v>
      </c>
      <c r="D16" s="27"/>
      <c r="E16" s="27"/>
      <c r="F16" s="27"/>
      <c r="G16" s="27"/>
      <c r="H16" s="27"/>
      <c r="I16" s="27"/>
      <c r="J16" s="27"/>
      <c r="M16" t="s">
        <v>1190</v>
      </c>
    </row>
    <row r="17" spans="2:13" x14ac:dyDescent="0.25">
      <c r="B17" s="34"/>
      <c r="C17" s="35"/>
      <c r="D17" s="34"/>
      <c r="E17" s="34"/>
      <c r="F17" s="34"/>
      <c r="G17" s="34"/>
      <c r="H17" s="34"/>
      <c r="I17" s="34"/>
      <c r="J17" s="34"/>
      <c r="M17" t="s">
        <v>1189</v>
      </c>
    </row>
    <row r="18" spans="2:13" x14ac:dyDescent="0.25">
      <c r="B18" s="34"/>
      <c r="C18" s="35" t="str">
        <f>'Template (FEP)'!C18</f>
        <v>General (if same for before/after saturation and failed canister)</v>
      </c>
      <c r="D18" s="34"/>
      <c r="E18" s="34"/>
      <c r="F18" s="34"/>
      <c r="G18" s="34"/>
      <c r="H18" s="34"/>
      <c r="I18" s="34"/>
      <c r="J18" s="34"/>
      <c r="M18" t="s">
        <v>1186</v>
      </c>
    </row>
    <row r="19" spans="2:13" x14ac:dyDescent="0.25">
      <c r="B19" s="34"/>
      <c r="C19" s="34" t="str">
        <f>'Template (FEP)'!C19</f>
        <v>Considered</v>
      </c>
      <c r="D19" s="34" t="str">
        <f>'Template (FEP)'!D19</f>
        <v>Neglected</v>
      </c>
      <c r="E19" s="34"/>
      <c r="F19" s="34"/>
      <c r="G19" s="34"/>
      <c r="H19" s="34"/>
      <c r="I19" s="34"/>
      <c r="J19" s="34"/>
    </row>
    <row r="20" spans="2:13" x14ac:dyDescent="0.25">
      <c r="B20" s="34"/>
      <c r="C20" s="81"/>
      <c r="D20" s="81"/>
      <c r="E20" s="34"/>
      <c r="F20" s="34"/>
      <c r="G20" s="50" t="b">
        <v>0</v>
      </c>
      <c r="H20" s="50" t="b">
        <v>0</v>
      </c>
      <c r="I20" s="34"/>
      <c r="J20" s="34"/>
    </row>
    <row r="21" spans="2:13" x14ac:dyDescent="0.25">
      <c r="B21" s="34"/>
      <c r="C21" s="34" t="str">
        <f>'Template (FEP)'!C21</f>
        <v>Handling</v>
      </c>
      <c r="D21" s="34"/>
      <c r="E21" s="34"/>
      <c r="F21" s="34"/>
      <c r="G21" s="34"/>
      <c r="H21" s="34"/>
      <c r="I21" s="34"/>
      <c r="J21" s="34"/>
      <c r="L21" s="10" t="s">
        <v>240</v>
      </c>
      <c r="M21" t="s">
        <v>1185</v>
      </c>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241</v>
      </c>
      <c r="M23" s="51" t="s">
        <v>260</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1156</v>
      </c>
      <c r="D77" s="39"/>
      <c r="E77" s="39" t="s">
        <v>1157</v>
      </c>
      <c r="F77" s="39"/>
      <c r="G77" s="39"/>
      <c r="H77" s="39"/>
      <c r="I77" s="40"/>
      <c r="J77" s="36"/>
    </row>
    <row r="78" spans="2:10" x14ac:dyDescent="0.25">
      <c r="B78" s="36"/>
      <c r="C78" s="41" t="s">
        <v>1158</v>
      </c>
      <c r="D78" s="42"/>
      <c r="E78" s="42" t="s">
        <v>1159</v>
      </c>
      <c r="F78" s="42"/>
      <c r="G78" s="42"/>
      <c r="H78" s="42"/>
      <c r="I78" s="43"/>
      <c r="J78" s="36"/>
    </row>
    <row r="79" spans="2:10" x14ac:dyDescent="0.25">
      <c r="B79" s="36"/>
      <c r="C79" s="41" t="s">
        <v>1160</v>
      </c>
      <c r="D79" s="42"/>
      <c r="E79" s="42" t="s">
        <v>1161</v>
      </c>
      <c r="F79" s="42"/>
      <c r="G79" s="42"/>
      <c r="H79" s="42"/>
      <c r="I79" s="43"/>
      <c r="J79" s="36"/>
    </row>
    <row r="80" spans="2:10" x14ac:dyDescent="0.25">
      <c r="B80" s="36"/>
      <c r="C80" s="41" t="s">
        <v>1101</v>
      </c>
      <c r="D80" s="42"/>
      <c r="E80" s="42" t="s">
        <v>1098</v>
      </c>
      <c r="F80" s="42"/>
      <c r="G80" s="42"/>
      <c r="H80" s="42"/>
      <c r="I80" s="43"/>
      <c r="J80" s="36"/>
    </row>
    <row r="81" spans="2:10" x14ac:dyDescent="0.25">
      <c r="B81" s="36"/>
      <c r="C81" s="41" t="s">
        <v>1162</v>
      </c>
      <c r="D81" s="42"/>
      <c r="E81" s="42" t="s">
        <v>1163</v>
      </c>
      <c r="F81" s="42"/>
      <c r="G81" s="42"/>
      <c r="H81" s="42"/>
      <c r="I81" s="43"/>
      <c r="J81" s="36"/>
    </row>
    <row r="82" spans="2:10" x14ac:dyDescent="0.25">
      <c r="B82" s="36"/>
      <c r="C82" s="41" t="s">
        <v>1003</v>
      </c>
      <c r="D82" s="42"/>
      <c r="E82" s="42" t="s">
        <v>1004</v>
      </c>
      <c r="F82" s="42"/>
      <c r="G82" s="42"/>
      <c r="H82" s="42"/>
      <c r="I82" s="43"/>
      <c r="J82" s="36"/>
    </row>
    <row r="83" spans="2:10" x14ac:dyDescent="0.25">
      <c r="B83" s="36"/>
      <c r="C83" s="41" t="s">
        <v>544</v>
      </c>
      <c r="D83" s="42"/>
      <c r="E83" s="42" t="s">
        <v>545</v>
      </c>
      <c r="F83" s="42"/>
      <c r="G83" s="42"/>
      <c r="H83" s="42"/>
      <c r="I83" s="43"/>
      <c r="J83" s="36"/>
    </row>
    <row r="84" spans="2:10" x14ac:dyDescent="0.25">
      <c r="B84" s="36"/>
      <c r="C84" s="41" t="s">
        <v>606</v>
      </c>
      <c r="D84" s="42"/>
      <c r="E84" s="42" t="s">
        <v>607</v>
      </c>
      <c r="F84" s="42"/>
      <c r="G84" s="42"/>
      <c r="H84" s="42"/>
      <c r="I84" s="43"/>
      <c r="J84" s="36"/>
    </row>
    <row r="85" spans="2:10" x14ac:dyDescent="0.25">
      <c r="B85" s="36"/>
      <c r="C85" s="41" t="s">
        <v>632</v>
      </c>
      <c r="D85" s="42"/>
      <c r="E85" s="42" t="s">
        <v>633</v>
      </c>
      <c r="F85" s="42"/>
      <c r="G85" s="42"/>
      <c r="H85" s="42"/>
      <c r="I85" s="43"/>
      <c r="J85" s="36"/>
    </row>
    <row r="86" spans="2:10" x14ac:dyDescent="0.25">
      <c r="B86" s="36"/>
      <c r="C86" s="41" t="s">
        <v>1164</v>
      </c>
      <c r="D86" s="42"/>
      <c r="E86" s="42" t="s">
        <v>1165</v>
      </c>
      <c r="F86" s="42"/>
      <c r="G86" s="42"/>
      <c r="H86" s="42"/>
      <c r="I86" s="43"/>
      <c r="J86" s="36"/>
    </row>
    <row r="87" spans="2:10" x14ac:dyDescent="0.25">
      <c r="B87" s="36"/>
      <c r="C87" s="41" t="s">
        <v>1166</v>
      </c>
      <c r="D87" s="42"/>
      <c r="E87" s="42" t="s">
        <v>1167</v>
      </c>
      <c r="F87" s="42"/>
      <c r="G87" s="42"/>
      <c r="H87" s="42"/>
      <c r="I87" s="43"/>
      <c r="J87" s="36"/>
    </row>
    <row r="88" spans="2:10" x14ac:dyDescent="0.25">
      <c r="B88" s="36"/>
      <c r="C88" s="41" t="s">
        <v>1168</v>
      </c>
      <c r="D88" s="42"/>
      <c r="E88" s="42" t="s">
        <v>1169</v>
      </c>
      <c r="F88" s="42"/>
      <c r="G88" s="42"/>
      <c r="H88" s="42"/>
      <c r="I88" s="43"/>
      <c r="J88" s="36"/>
    </row>
    <row r="89" spans="2:10" x14ac:dyDescent="0.25">
      <c r="B89" s="36"/>
      <c r="C89" s="41" t="s">
        <v>1170</v>
      </c>
      <c r="D89" s="42"/>
      <c r="E89" s="42" t="s">
        <v>1157</v>
      </c>
      <c r="F89" s="42"/>
      <c r="G89" s="42"/>
      <c r="H89" s="42"/>
      <c r="I89" s="43"/>
      <c r="J89" s="36"/>
    </row>
    <row r="90" spans="2:10" x14ac:dyDescent="0.25">
      <c r="B90" s="36"/>
      <c r="C90" s="41" t="s">
        <v>1171</v>
      </c>
      <c r="D90" s="42"/>
      <c r="E90" s="42" t="s">
        <v>1172</v>
      </c>
      <c r="F90" s="42"/>
      <c r="G90" s="42"/>
      <c r="H90" s="42"/>
      <c r="I90" s="43"/>
      <c r="J90" s="36"/>
    </row>
    <row r="91" spans="2:10" x14ac:dyDescent="0.25">
      <c r="B91" s="36"/>
      <c r="C91" s="41" t="s">
        <v>1173</v>
      </c>
      <c r="D91" s="42"/>
      <c r="E91" s="42" t="s">
        <v>1172</v>
      </c>
      <c r="F91" s="42"/>
      <c r="G91" s="42"/>
      <c r="H91" s="42"/>
      <c r="I91" s="43"/>
      <c r="J91" s="36"/>
    </row>
    <row r="92" spans="2:10" x14ac:dyDescent="0.25">
      <c r="B92" s="36"/>
      <c r="C92" s="41" t="s">
        <v>1174</v>
      </c>
      <c r="D92" s="42"/>
      <c r="E92" s="42" t="s">
        <v>1169</v>
      </c>
      <c r="F92" s="42"/>
      <c r="G92" s="42"/>
      <c r="H92" s="42"/>
      <c r="I92" s="43"/>
      <c r="J92" s="36"/>
    </row>
    <row r="93" spans="2:10" x14ac:dyDescent="0.25">
      <c r="B93" s="36"/>
      <c r="C93" s="41" t="s">
        <v>577</v>
      </c>
      <c r="D93" s="42"/>
      <c r="E93" s="42" t="s">
        <v>578</v>
      </c>
      <c r="F93" s="42"/>
      <c r="G93" s="42"/>
      <c r="H93" s="42"/>
      <c r="I93" s="43"/>
      <c r="J93" s="36"/>
    </row>
    <row r="94" spans="2:10" x14ac:dyDescent="0.25">
      <c r="B94" s="36"/>
      <c r="C94" s="41" t="s">
        <v>252</v>
      </c>
      <c r="D94" s="42"/>
      <c r="E94" s="42" t="s">
        <v>251</v>
      </c>
      <c r="F94" s="42"/>
      <c r="G94" s="42"/>
      <c r="H94" s="42"/>
      <c r="I94" s="43"/>
      <c r="J94" s="36"/>
    </row>
    <row r="95" spans="2:10" x14ac:dyDescent="0.25">
      <c r="B95" s="36"/>
      <c r="C95" s="41" t="s">
        <v>421</v>
      </c>
      <c r="D95" s="42"/>
      <c r="E95" s="42" t="s">
        <v>422</v>
      </c>
      <c r="F95" s="42"/>
      <c r="G95" s="42"/>
      <c r="H95" s="42"/>
      <c r="I95" s="43"/>
      <c r="J95" s="36"/>
    </row>
    <row r="96" spans="2:10" x14ac:dyDescent="0.25">
      <c r="B96" s="36"/>
      <c r="C96" s="41" t="s">
        <v>579</v>
      </c>
      <c r="D96" s="42"/>
      <c r="E96" s="42" t="s">
        <v>580</v>
      </c>
      <c r="F96" s="42"/>
      <c r="G96" s="42"/>
      <c r="H96" s="42"/>
      <c r="I96" s="43"/>
      <c r="J96" s="36"/>
    </row>
    <row r="97" spans="2:10" x14ac:dyDescent="0.25">
      <c r="B97" s="36"/>
      <c r="C97" s="41" t="s">
        <v>1175</v>
      </c>
      <c r="D97" s="42"/>
      <c r="E97" s="42" t="s">
        <v>1176</v>
      </c>
      <c r="F97" s="42"/>
      <c r="G97" s="42"/>
      <c r="H97" s="42"/>
      <c r="I97" s="43"/>
      <c r="J97" s="36"/>
    </row>
    <row r="98" spans="2:10" x14ac:dyDescent="0.25">
      <c r="B98" s="36"/>
      <c r="C98" s="41" t="s">
        <v>1177</v>
      </c>
      <c r="D98" s="42"/>
      <c r="E98" s="42" t="s">
        <v>1178</v>
      </c>
      <c r="F98" s="42"/>
      <c r="G98" s="42"/>
      <c r="H98" s="42"/>
      <c r="I98" s="43"/>
      <c r="J98" s="36"/>
    </row>
    <row r="99" spans="2:10" x14ac:dyDescent="0.25">
      <c r="B99" s="36"/>
      <c r="C99" s="41" t="s">
        <v>1179</v>
      </c>
      <c r="D99" s="42"/>
      <c r="E99" s="42" t="s">
        <v>1180</v>
      </c>
      <c r="F99" s="42"/>
      <c r="G99" s="42"/>
      <c r="H99" s="42"/>
      <c r="I99" s="43"/>
      <c r="J99" s="36"/>
    </row>
    <row r="100" spans="2:10" x14ac:dyDescent="0.25">
      <c r="B100" s="36"/>
      <c r="C100" s="41" t="s">
        <v>1181</v>
      </c>
      <c r="D100" s="42"/>
      <c r="E100" s="42" t="s">
        <v>1182</v>
      </c>
      <c r="F100" s="42"/>
      <c r="G100" s="42"/>
      <c r="H100" s="42"/>
      <c r="I100" s="43"/>
      <c r="J100" s="36"/>
    </row>
    <row r="101" spans="2:10" x14ac:dyDescent="0.25">
      <c r="B101" s="36"/>
      <c r="C101" s="41" t="s">
        <v>1125</v>
      </c>
      <c r="D101" s="42"/>
      <c r="E101" s="42" t="s">
        <v>1126</v>
      </c>
      <c r="F101" s="42"/>
      <c r="G101" s="42"/>
      <c r="H101" s="42"/>
      <c r="I101" s="43"/>
      <c r="J101" s="36"/>
    </row>
    <row r="102" spans="2:10" x14ac:dyDescent="0.25">
      <c r="B102" s="36"/>
      <c r="C102" s="44" t="s">
        <v>589</v>
      </c>
      <c r="D102" s="45"/>
      <c r="E102" s="45" t="s">
        <v>247</v>
      </c>
      <c r="F102" s="45"/>
      <c r="G102" s="45"/>
      <c r="H102" s="45"/>
      <c r="I102" s="46"/>
      <c r="J102" s="36"/>
    </row>
    <row r="103" spans="2:10" x14ac:dyDescent="0.25">
      <c r="B103" s="36"/>
      <c r="C103" s="36"/>
      <c r="D103" s="36"/>
      <c r="E103" s="36"/>
      <c r="F103" s="36"/>
      <c r="G103" s="36"/>
      <c r="H103" s="36"/>
      <c r="I103" s="36"/>
      <c r="J103" s="36"/>
    </row>
  </sheetData>
  <mergeCells count="19">
    <mergeCell ref="C38:I38"/>
    <mergeCell ref="C14:I14"/>
    <mergeCell ref="C22:I22"/>
    <mergeCell ref="C24:I24"/>
    <mergeCell ref="C30:I30"/>
    <mergeCell ref="C32:I32"/>
    <mergeCell ref="C72:F72"/>
    <mergeCell ref="H72:I72"/>
    <mergeCell ref="C40:I40"/>
    <mergeCell ref="C46:I46"/>
    <mergeCell ref="C48:I48"/>
    <mergeCell ref="C54:I54"/>
    <mergeCell ref="C56:I56"/>
    <mergeCell ref="C62:I62"/>
    <mergeCell ref="C64:I64"/>
    <mergeCell ref="C68:F68"/>
    <mergeCell ref="H68:I68"/>
    <mergeCell ref="C70:F70"/>
    <mergeCell ref="H70:I70"/>
  </mergeCells>
  <dataValidations count="6">
    <dataValidation allowBlank="1" showInputMessage="1" showErrorMessage="1" promptTitle="Description in SR-PSU" sqref="L9" xr:uid="{2DF92186-0A7D-4E1C-90DF-4B0F26377C24}"/>
    <dataValidation allowBlank="1" showInputMessage="1" showErrorMessage="1" promptTitle="Description in SE-SFL" sqref="L11" xr:uid="{901E05A0-4E78-4E74-B0D3-659EFA63DDE8}"/>
    <dataValidation allowBlank="1" showInputMessage="1" showErrorMessage="1" promptTitle="Handling in SR-Site" sqref="L14" xr:uid="{CBB208EC-FA37-4709-9046-BB7E708FFDD4}"/>
    <dataValidation allowBlank="1" showInputMessage="1" showErrorMessage="1" promptTitle="Description in SR-Site" sqref="L7" xr:uid="{F07D3BEB-D528-4FDD-970D-BCC5FA14861F}"/>
    <dataValidation allowBlank="1" showInputMessage="1" showErrorMessage="1" promptTitle="Handling in SR-PSU" sqref="L21" xr:uid="{B434856E-6F91-4839-BBB4-C7034B01A463}"/>
    <dataValidation allowBlank="1" showInputMessage="1" showErrorMessage="1" promptTitle="Handling in SE-SFL" sqref="L23" xr:uid="{27050D82-A772-4DCE-9952-16813B65C416}"/>
  </dataValidations>
  <pageMargins left="0.7" right="0.7" top="0.75" bottom="0.75" header="0.3" footer="0.3"/>
  <drawing r:id="rId1"/>
  <legacyDrawing r:id="rId2"/>
  <mc:AlternateContent>
    <mc:Choice Requires="x14">
      <controls>
        <mc:AlternateContent>
          <mc:Choice Requires="x14">
            <control shapeId="244737"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244738"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244739"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244740"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244741"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244742"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244743"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244744"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244745"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244746"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244747"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244748"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C22EA-A567-4FFC-ACDD-7D2CCDDA04D9}">
  <dimension ref="B1:M97"/>
  <sheetViews>
    <sheetView zoomScale="80" zoomScaleNormal="80" workbookViewId="0">
      <selection activeCell="L5" sqref="L5"/>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8" customWidth="true" width="6.140625"/>
    <col min="9" max="9" customWidth="true" width="17.28515625"/>
    <col min="10" max="10" customWidth="true" width="3.28515625"/>
    <col min="12" max="12" customWidth="true" width="20.42578125"/>
  </cols>
  <sheetData>
    <row r="1" spans="2:13" x14ac:dyDescent="0.25">
      <c r="B1" s="27"/>
      <c r="C1" s="27"/>
      <c r="D1" s="27"/>
      <c r="E1" s="27"/>
      <c r="F1" s="27"/>
      <c r="G1" s="27"/>
      <c r="H1" s="27"/>
      <c r="I1" s="27"/>
      <c r="J1" s="27"/>
      <c r="L1" s="28" t="s">
        <v>101</v>
      </c>
      <c r="M1" s="28"/>
    </row>
    <row r="2" spans="2:13" x14ac:dyDescent="0.25">
      <c r="B2" s="27"/>
      <c r="C2" s="30" t="str">
        <f>'Template (FEP)'!C2</f>
        <v>FEP ID</v>
      </c>
      <c r="D2" s="27"/>
      <c r="E2" s="30" t="str">
        <f>'Template (FEP)'!E2</f>
        <v>FEP Name</v>
      </c>
      <c r="F2" s="27"/>
      <c r="G2" s="30" t="str">
        <f>'Template (FEP)'!G2</f>
        <v>FEP</v>
      </c>
      <c r="H2" s="27"/>
      <c r="I2" s="30" t="str">
        <f>'Template (FEP)'!I2</f>
        <v>Expert(s)</v>
      </c>
      <c r="J2" s="27"/>
    </row>
    <row r="3" spans="2:13" x14ac:dyDescent="0.25">
      <c r="B3" s="27"/>
      <c r="C3" s="31" t="str">
        <f>'PSAR SFK FEP list'!B27</f>
        <v>Ge19</v>
      </c>
      <c r="D3" s="27"/>
      <c r="E3" s="31" t="str">
        <f>'PSAR SFK FEP list'!C27</f>
        <v>Formation/dissolution/reaction of gaseous species</v>
      </c>
      <c r="F3" s="27"/>
      <c r="G3" s="32" t="s">
        <v>286</v>
      </c>
      <c r="H3" s="27"/>
      <c r="I3" s="32" t="s">
        <v>268</v>
      </c>
      <c r="J3" s="27"/>
    </row>
    <row r="4" spans="2:13" x14ac:dyDescent="0.25">
      <c r="B4" s="27"/>
      <c r="C4" s="27"/>
      <c r="D4" s="27"/>
      <c r="E4" s="27"/>
      <c r="F4" s="27"/>
      <c r="G4" s="27"/>
      <c r="H4" s="27"/>
      <c r="I4" s="32" t="s">
        <v>284</v>
      </c>
      <c r="J4" s="27"/>
    </row>
    <row r="5" spans="2:13" x14ac:dyDescent="0.25">
      <c r="B5" s="27"/>
      <c r="C5" s="30" t="str">
        <f>'Template (FEP)'!C5</f>
        <v>Main Category</v>
      </c>
      <c r="D5" s="27"/>
      <c r="E5" s="30" t="str">
        <f>'Template (FEP)'!E5</f>
        <v>System Component</v>
      </c>
      <c r="F5" s="27"/>
      <c r="G5" s="27"/>
      <c r="H5" s="27"/>
      <c r="I5" s="32" t="s">
        <v>285</v>
      </c>
      <c r="J5" s="27"/>
    </row>
    <row r="6" spans="2:13" x14ac:dyDescent="0.25">
      <c r="B6" s="27"/>
      <c r="C6" s="33" t="str">
        <f>'PSAR SFK FEP list'!F27</f>
        <v>Internal process</v>
      </c>
      <c r="D6" s="27"/>
      <c r="E6" s="33" t="str">
        <f>'PSAR SFK FEP list'!G27</f>
        <v>Geosphere</v>
      </c>
      <c r="F6" s="27"/>
      <c r="G6" s="27"/>
      <c r="H6" s="27"/>
      <c r="I6" s="27"/>
      <c r="J6" s="27"/>
    </row>
    <row r="7" spans="2:13" x14ac:dyDescent="0.25">
      <c r="B7" s="27"/>
      <c r="C7" s="27"/>
      <c r="D7" s="27"/>
      <c r="E7" s="27"/>
      <c r="F7" s="27"/>
      <c r="G7" s="27"/>
      <c r="H7" s="27"/>
      <c r="I7" s="27"/>
      <c r="J7" s="27"/>
      <c r="L7" s="10" t="s">
        <v>236</v>
      </c>
      <c r="M7" t="s">
        <v>1191</v>
      </c>
    </row>
    <row r="8" spans="2:13" x14ac:dyDescent="0.25">
      <c r="B8" s="27"/>
      <c r="C8" s="30" t="str">
        <f>'Template (FEP)'!C8</f>
        <v>Sub Category 1</v>
      </c>
      <c r="D8" s="27"/>
      <c r="E8" s="30" t="str">
        <f>'Template (FEP)'!E8</f>
        <v>Sub Category 2</v>
      </c>
      <c r="F8" s="27"/>
      <c r="G8" s="27"/>
      <c r="H8" s="27"/>
      <c r="I8" s="27"/>
      <c r="J8" s="27"/>
    </row>
    <row r="9" spans="2:13" x14ac:dyDescent="0.25">
      <c r="B9" s="27"/>
      <c r="C9" s="33">
        <f>'PSAR SFK FEP list'!H27</f>
        <v>0</v>
      </c>
      <c r="D9" s="27"/>
      <c r="E9" s="33">
        <f>'PSAR SFK FEP list'!I27</f>
        <v>0</v>
      </c>
      <c r="F9" s="27"/>
      <c r="G9" s="27"/>
      <c r="H9" s="27"/>
      <c r="I9" s="27"/>
      <c r="J9" s="27"/>
      <c r="L9" s="10" t="s">
        <v>237</v>
      </c>
      <c r="M9" s="51" t="s">
        <v>265</v>
      </c>
    </row>
    <row r="10" spans="2:13" x14ac:dyDescent="0.25">
      <c r="B10" s="27"/>
      <c r="C10" s="27"/>
      <c r="D10" s="27"/>
      <c r="E10" s="27"/>
      <c r="F10" s="27"/>
      <c r="G10" s="27"/>
      <c r="H10" s="27"/>
      <c r="I10" s="27"/>
      <c r="J10" s="27"/>
      <c r="L10" s="10"/>
    </row>
    <row r="11" spans="2:13" x14ac:dyDescent="0.25">
      <c r="B11" s="34"/>
      <c r="C11" s="35"/>
      <c r="D11" s="34"/>
      <c r="E11" s="34"/>
      <c r="F11" s="34"/>
      <c r="G11" s="34"/>
      <c r="H11" s="34"/>
      <c r="I11" s="34"/>
      <c r="J11" s="34"/>
      <c r="L11" s="10" t="s">
        <v>238</v>
      </c>
      <c r="M11" s="51" t="s">
        <v>265</v>
      </c>
    </row>
    <row r="12" spans="2:13" x14ac:dyDescent="0.25">
      <c r="B12" s="27"/>
      <c r="C12" s="30" t="str">
        <f>'Template (FEP)'!C12</f>
        <v>Description</v>
      </c>
      <c r="D12" s="27"/>
      <c r="E12" s="27"/>
      <c r="F12" s="27"/>
      <c r="G12" s="27"/>
      <c r="H12" s="27"/>
      <c r="I12" s="27"/>
      <c r="J12" s="27"/>
    </row>
    <row r="13" spans="2:13" x14ac:dyDescent="0.25">
      <c r="B13" s="34"/>
      <c r="C13" s="35"/>
      <c r="D13" s="34"/>
      <c r="E13" s="34"/>
      <c r="F13" s="34"/>
      <c r="G13" s="34"/>
      <c r="H13" s="34"/>
      <c r="I13" s="34"/>
      <c r="J13" s="34"/>
    </row>
    <row r="14" spans="2:13" ht="30" customHeight="1" x14ac:dyDescent="0.25">
      <c r="B14" s="34"/>
      <c r="C14" s="90"/>
      <c r="D14" s="91"/>
      <c r="E14" s="91"/>
      <c r="F14" s="91"/>
      <c r="G14" s="91"/>
      <c r="H14" s="91"/>
      <c r="I14" s="92"/>
      <c r="J14" s="34"/>
    </row>
    <row r="15" spans="2:13" x14ac:dyDescent="0.25">
      <c r="B15" s="34"/>
      <c r="C15" s="34"/>
      <c r="D15" s="34"/>
      <c r="E15" s="34"/>
      <c r="F15" s="34"/>
      <c r="G15" s="34"/>
      <c r="H15" s="34"/>
      <c r="I15" s="34"/>
      <c r="J15" s="34"/>
    </row>
    <row r="16" spans="2:13" x14ac:dyDescent="0.25">
      <c r="B16" s="27"/>
      <c r="C16" s="30" t="str">
        <f>'Template (FEP)'!C16</f>
        <v>Handling in the assessment</v>
      </c>
      <c r="D16" s="27"/>
      <c r="E16" s="27"/>
      <c r="F16" s="27"/>
      <c r="G16" s="27"/>
      <c r="H16" s="27"/>
      <c r="I16" s="27"/>
      <c r="J16" s="27"/>
      <c r="L16" s="10" t="s">
        <v>239</v>
      </c>
      <c r="M16" t="s">
        <v>1192</v>
      </c>
    </row>
    <row r="17" spans="2:13" x14ac:dyDescent="0.25">
      <c r="B17" s="34"/>
      <c r="C17" s="35"/>
      <c r="D17" s="34"/>
      <c r="E17" s="34"/>
      <c r="F17" s="34"/>
      <c r="G17" s="34"/>
      <c r="H17" s="34"/>
      <c r="I17" s="34"/>
      <c r="J17" s="34"/>
      <c r="M17" t="s">
        <v>1194</v>
      </c>
    </row>
    <row r="18" spans="2:13" x14ac:dyDescent="0.25">
      <c r="B18" s="34"/>
      <c r="C18" s="35" t="str">
        <f>'Template (FEP)'!C18</f>
        <v>General (if same for before/after saturation and failed canister)</v>
      </c>
      <c r="D18" s="34"/>
      <c r="E18" s="34"/>
      <c r="F18" s="34"/>
      <c r="G18" s="34"/>
      <c r="H18" s="34"/>
      <c r="I18" s="34"/>
      <c r="J18" s="34"/>
      <c r="M18" t="s">
        <v>1193</v>
      </c>
    </row>
    <row r="19" spans="2:13" x14ac:dyDescent="0.25">
      <c r="B19" s="34"/>
      <c r="C19" s="34" t="str">
        <f>'Template (FEP)'!C19</f>
        <v>Considered</v>
      </c>
      <c r="D19" s="34" t="str">
        <f>'Template (FEP)'!D19</f>
        <v>Neglected</v>
      </c>
      <c r="E19" s="34"/>
      <c r="F19" s="34"/>
      <c r="G19" s="34"/>
      <c r="H19" s="34"/>
      <c r="I19" s="34"/>
      <c r="J19" s="34"/>
      <c r="M19" t="s">
        <v>1195</v>
      </c>
    </row>
    <row r="20" spans="2:13" x14ac:dyDescent="0.25">
      <c r="B20" s="34"/>
      <c r="C20" s="81"/>
      <c r="D20" s="81"/>
      <c r="E20" s="34"/>
      <c r="F20" s="34"/>
      <c r="G20" s="50" t="b">
        <v>0</v>
      </c>
      <c r="H20" s="50" t="b">
        <v>0</v>
      </c>
      <c r="I20" s="34"/>
      <c r="J20" s="34"/>
      <c r="M20" t="s">
        <v>822</v>
      </c>
    </row>
    <row r="21" spans="2:13" x14ac:dyDescent="0.25">
      <c r="B21" s="34"/>
      <c r="C21" s="34" t="str">
        <f>'Template (FEP)'!C21</f>
        <v>Handling</v>
      </c>
      <c r="D21" s="34"/>
      <c r="E21" s="34"/>
      <c r="F21" s="34"/>
      <c r="G21" s="34"/>
      <c r="H21" s="34"/>
      <c r="I21" s="34"/>
      <c r="J21" s="34"/>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240</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c r="L25" s="10" t="s">
        <v>241</v>
      </c>
      <c r="M25" s="51"/>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261</v>
      </c>
      <c r="D77" s="39"/>
      <c r="E77" s="39" t="s">
        <v>262</v>
      </c>
      <c r="F77" s="39"/>
      <c r="G77" s="39"/>
      <c r="H77" s="39"/>
      <c r="I77" s="40"/>
      <c r="J77" s="36"/>
    </row>
    <row r="78" spans="2:10" x14ac:dyDescent="0.25">
      <c r="B78" s="36"/>
      <c r="C78" s="41" t="s">
        <v>656</v>
      </c>
      <c r="D78" s="42"/>
      <c r="E78" s="42" t="s">
        <v>657</v>
      </c>
      <c r="F78" s="42"/>
      <c r="G78" s="42"/>
      <c r="H78" s="42"/>
      <c r="I78" s="43"/>
      <c r="J78" s="36"/>
    </row>
    <row r="79" spans="2:10" x14ac:dyDescent="0.25">
      <c r="B79" s="36"/>
      <c r="C79" s="41" t="s">
        <v>456</v>
      </c>
      <c r="D79" s="42"/>
      <c r="E79" s="42" t="s">
        <v>457</v>
      </c>
      <c r="F79" s="42"/>
      <c r="G79" s="42"/>
      <c r="H79" s="42"/>
      <c r="I79" s="43"/>
      <c r="J79" s="36"/>
    </row>
    <row r="80" spans="2:10" x14ac:dyDescent="0.25">
      <c r="B80" s="36"/>
      <c r="C80" s="41" t="s">
        <v>542</v>
      </c>
      <c r="D80" s="42"/>
      <c r="E80" s="42" t="s">
        <v>543</v>
      </c>
      <c r="F80" s="42"/>
      <c r="G80" s="42"/>
      <c r="H80" s="42"/>
      <c r="I80" s="43"/>
      <c r="J80" s="36"/>
    </row>
    <row r="81" spans="2:10" x14ac:dyDescent="0.25">
      <c r="B81" s="36"/>
      <c r="C81" s="41" t="s">
        <v>1102</v>
      </c>
      <c r="D81" s="42"/>
      <c r="E81" s="42" t="s">
        <v>1103</v>
      </c>
      <c r="F81" s="42"/>
      <c r="G81" s="42"/>
      <c r="H81" s="42"/>
      <c r="I81" s="43"/>
      <c r="J81" s="36"/>
    </row>
    <row r="82" spans="2:10" x14ac:dyDescent="0.25">
      <c r="B82" s="36"/>
      <c r="C82" s="41" t="s">
        <v>1104</v>
      </c>
      <c r="D82" s="42"/>
      <c r="E82" s="42" t="s">
        <v>1105</v>
      </c>
      <c r="F82" s="42"/>
      <c r="G82" s="42"/>
      <c r="H82" s="42"/>
      <c r="I82" s="43"/>
      <c r="J82" s="36"/>
    </row>
    <row r="83" spans="2:10" x14ac:dyDescent="0.25">
      <c r="B83" s="36"/>
      <c r="C83" s="41" t="s">
        <v>544</v>
      </c>
      <c r="D83" s="42"/>
      <c r="E83" s="42" t="s">
        <v>545</v>
      </c>
      <c r="F83" s="42"/>
      <c r="G83" s="42"/>
      <c r="H83" s="42"/>
      <c r="I83" s="43"/>
      <c r="J83" s="36"/>
    </row>
    <row r="84" spans="2:10" x14ac:dyDescent="0.25">
      <c r="B84" s="36"/>
      <c r="C84" s="41" t="s">
        <v>550</v>
      </c>
      <c r="D84" s="42"/>
      <c r="E84" s="42" t="s">
        <v>551</v>
      </c>
      <c r="F84" s="42"/>
      <c r="G84" s="42"/>
      <c r="H84" s="42"/>
      <c r="I84" s="43"/>
      <c r="J84" s="36"/>
    </row>
    <row r="85" spans="2:10" x14ac:dyDescent="0.25">
      <c r="B85" s="36"/>
      <c r="C85" s="41" t="s">
        <v>552</v>
      </c>
      <c r="D85" s="42"/>
      <c r="E85" s="42" t="s">
        <v>553</v>
      </c>
      <c r="F85" s="42"/>
      <c r="G85" s="42"/>
      <c r="H85" s="42"/>
      <c r="I85" s="43"/>
      <c r="J85" s="36"/>
    </row>
    <row r="86" spans="2:10" x14ac:dyDescent="0.25">
      <c r="B86" s="36"/>
      <c r="C86" s="41" t="s">
        <v>698</v>
      </c>
      <c r="D86" s="42"/>
      <c r="E86" s="42" t="s">
        <v>699</v>
      </c>
      <c r="F86" s="42"/>
      <c r="G86" s="42"/>
      <c r="H86" s="42"/>
      <c r="I86" s="43"/>
      <c r="J86" s="36"/>
    </row>
    <row r="87" spans="2:10" x14ac:dyDescent="0.25">
      <c r="B87" s="36"/>
      <c r="C87" s="41" t="s">
        <v>831</v>
      </c>
      <c r="D87" s="42"/>
      <c r="E87" s="42" t="s">
        <v>832</v>
      </c>
      <c r="F87" s="42"/>
      <c r="G87" s="42"/>
      <c r="H87" s="42"/>
      <c r="I87" s="43"/>
      <c r="J87" s="36"/>
    </row>
    <row r="88" spans="2:10" x14ac:dyDescent="0.25">
      <c r="B88" s="36"/>
      <c r="C88" s="41" t="s">
        <v>833</v>
      </c>
      <c r="D88" s="42"/>
      <c r="E88" s="42" t="s">
        <v>826</v>
      </c>
      <c r="F88" s="42"/>
      <c r="G88" s="42"/>
      <c r="H88" s="42"/>
      <c r="I88" s="43"/>
      <c r="J88" s="36"/>
    </row>
    <row r="89" spans="2:10" x14ac:dyDescent="0.25">
      <c r="B89" s="36"/>
      <c r="C89" s="41" t="s">
        <v>568</v>
      </c>
      <c r="D89" s="42"/>
      <c r="E89" s="42" t="s">
        <v>523</v>
      </c>
      <c r="F89" s="42"/>
      <c r="G89" s="42"/>
      <c r="H89" s="42"/>
      <c r="I89" s="43"/>
      <c r="J89" s="36"/>
    </row>
    <row r="90" spans="2:10" x14ac:dyDescent="0.25">
      <c r="B90" s="36"/>
      <c r="C90" s="41" t="s">
        <v>590</v>
      </c>
      <c r="D90" s="42"/>
      <c r="E90" s="42" t="s">
        <v>591</v>
      </c>
      <c r="F90" s="42"/>
      <c r="G90" s="42"/>
      <c r="H90" s="42"/>
      <c r="I90" s="43"/>
      <c r="J90" s="36"/>
    </row>
    <row r="91" spans="2:10" x14ac:dyDescent="0.25">
      <c r="B91" s="36"/>
      <c r="C91" s="41" t="s">
        <v>838</v>
      </c>
      <c r="D91" s="42"/>
      <c r="E91" s="42" t="s">
        <v>839</v>
      </c>
      <c r="F91" s="42"/>
      <c r="G91" s="42"/>
      <c r="H91" s="42"/>
      <c r="I91" s="43"/>
      <c r="J91" s="36"/>
    </row>
    <row r="92" spans="2:10" x14ac:dyDescent="0.25">
      <c r="B92" s="36"/>
      <c r="C92" s="41" t="s">
        <v>840</v>
      </c>
      <c r="D92" s="42"/>
      <c r="E92" s="42" t="s">
        <v>841</v>
      </c>
      <c r="F92" s="42"/>
      <c r="G92" s="42"/>
      <c r="H92" s="42"/>
      <c r="I92" s="43"/>
      <c r="J92" s="36"/>
    </row>
    <row r="93" spans="2:10" x14ac:dyDescent="0.25">
      <c r="B93" s="36"/>
      <c r="C93" s="41" t="s">
        <v>842</v>
      </c>
      <c r="D93" s="42"/>
      <c r="E93" s="42" t="s">
        <v>843</v>
      </c>
      <c r="F93" s="42"/>
      <c r="G93" s="42"/>
      <c r="H93" s="42"/>
      <c r="I93" s="43"/>
      <c r="J93" s="36"/>
    </row>
    <row r="94" spans="2:10" x14ac:dyDescent="0.25">
      <c r="B94" s="36"/>
      <c r="C94" s="41" t="s">
        <v>522</v>
      </c>
      <c r="D94" s="42"/>
      <c r="E94" s="42" t="s">
        <v>523</v>
      </c>
      <c r="F94" s="42"/>
      <c r="G94" s="42"/>
      <c r="H94" s="42"/>
      <c r="I94" s="43"/>
      <c r="J94" s="36"/>
    </row>
    <row r="95" spans="2:10" x14ac:dyDescent="0.25">
      <c r="B95" s="36"/>
      <c r="C95" s="41" t="s">
        <v>534</v>
      </c>
      <c r="D95" s="42"/>
      <c r="E95" s="42" t="s">
        <v>535</v>
      </c>
      <c r="F95" s="42"/>
      <c r="G95" s="42"/>
      <c r="H95" s="42"/>
      <c r="I95" s="43"/>
      <c r="J95" s="36"/>
    </row>
    <row r="96" spans="2:10" x14ac:dyDescent="0.25">
      <c r="B96" s="36"/>
      <c r="C96" s="44" t="s">
        <v>844</v>
      </c>
      <c r="D96" s="45"/>
      <c r="E96" s="45" t="s">
        <v>591</v>
      </c>
      <c r="F96" s="45"/>
      <c r="G96" s="45"/>
      <c r="H96" s="45"/>
      <c r="I96" s="46"/>
      <c r="J96" s="36"/>
    </row>
    <row r="97" spans="2:10" x14ac:dyDescent="0.25">
      <c r="B97" s="36"/>
      <c r="C97" s="36"/>
      <c r="D97" s="36"/>
      <c r="E97" s="36"/>
      <c r="F97" s="36"/>
      <c r="G97" s="36"/>
      <c r="H97" s="36"/>
      <c r="I97" s="36"/>
      <c r="J97" s="36"/>
    </row>
  </sheetData>
  <mergeCells count="19">
    <mergeCell ref="C38:I38"/>
    <mergeCell ref="C14:I14"/>
    <mergeCell ref="C22:I22"/>
    <mergeCell ref="C24:I24"/>
    <mergeCell ref="C30:I30"/>
    <mergeCell ref="C32:I32"/>
    <mergeCell ref="C72:F72"/>
    <mergeCell ref="H72:I72"/>
    <mergeCell ref="C40:I40"/>
    <mergeCell ref="C46:I46"/>
    <mergeCell ref="C48:I48"/>
    <mergeCell ref="C54:I54"/>
    <mergeCell ref="C56:I56"/>
    <mergeCell ref="C62:I62"/>
    <mergeCell ref="C64:I64"/>
    <mergeCell ref="C68:F68"/>
    <mergeCell ref="H68:I68"/>
    <mergeCell ref="C70:F70"/>
    <mergeCell ref="H70:I70"/>
  </mergeCells>
  <dataValidations count="6">
    <dataValidation allowBlank="1" showInputMessage="1" showErrorMessage="1" promptTitle="Handling in SE-SFL" sqref="L25" xr:uid="{9FF9127E-16E4-420D-96FF-4413CB91AB68}"/>
    <dataValidation allowBlank="1" showInputMessage="1" showErrorMessage="1" promptTitle="Handling in SR-PSU" sqref="L23" xr:uid="{AEF80B70-5102-4731-B342-DE4A70B6014F}"/>
    <dataValidation allowBlank="1" showInputMessage="1" showErrorMessage="1" promptTitle="Description in SR-Site" sqref="L7" xr:uid="{8867451C-5531-46D6-B8F7-737376DF0264}"/>
    <dataValidation allowBlank="1" showInputMessage="1" showErrorMessage="1" promptTitle="Handling in SR-Site" sqref="L16" xr:uid="{32D18704-A1FE-4115-B488-8DB7BF0EB3DC}"/>
    <dataValidation allowBlank="1" showInputMessage="1" showErrorMessage="1" promptTitle="Description in SE-SFL" sqref="L11" xr:uid="{EE6B7CAB-0B46-4FCD-9BE6-E18CE507220A}"/>
    <dataValidation allowBlank="1" showInputMessage="1" showErrorMessage="1" promptTitle="Description in SR-PSU" sqref="L9" xr:uid="{EF9AB164-A734-4811-B3C6-DD575CE917E0}"/>
  </dataValidations>
  <pageMargins left="0.7" right="0.7" top="0.75" bottom="0.75" header="0.3" footer="0.3"/>
  <drawing r:id="rId1"/>
  <legacyDrawing r:id="rId2"/>
  <mc:AlternateContent>
    <mc:Choice Requires="x14">
      <controls>
        <mc:AlternateContent>
          <mc:Choice Requires="x14">
            <control shapeId="245761"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245762"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245763"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245764"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245765"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245766"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245767"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245768"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245769"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245770"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245771"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245772"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DE6D4-5BA4-4C1C-B851-71DB42E30484}">
  <dimension ref="B1:N80"/>
  <sheetViews>
    <sheetView zoomScale="80" zoomScaleNormal="80" workbookViewId="0">
      <selection activeCell="A77" sqref="A77"/>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8" customWidth="true" width="6.140625"/>
    <col min="9" max="9" customWidth="true" width="17.28515625"/>
    <col min="10" max="10" customWidth="true" width="3.28515625"/>
    <col min="12" max="12" customWidth="true" width="20.42578125"/>
  </cols>
  <sheetData>
    <row r="1" spans="2:14" x14ac:dyDescent="0.25">
      <c r="B1" s="27"/>
      <c r="C1" s="27"/>
      <c r="D1" s="27"/>
      <c r="E1" s="27"/>
      <c r="F1" s="27"/>
      <c r="G1" s="27"/>
      <c r="H1" s="27"/>
      <c r="I1" s="27"/>
      <c r="J1" s="27"/>
      <c r="L1" s="28" t="s">
        <v>101</v>
      </c>
      <c r="M1" s="28"/>
    </row>
    <row r="2" spans="2:14" x14ac:dyDescent="0.25">
      <c r="B2" s="27"/>
      <c r="C2" s="30" t="str">
        <f>'Template (FEP)'!C2</f>
        <v>FEP ID</v>
      </c>
      <c r="D2" s="27"/>
      <c r="E2" s="30" t="str">
        <f>'Template (FEP)'!E2</f>
        <v>FEP Name</v>
      </c>
      <c r="F2" s="27"/>
      <c r="G2" s="30" t="str">
        <f>'Template (FEP)'!G2</f>
        <v>FEP</v>
      </c>
      <c r="H2" s="27"/>
      <c r="I2" s="30" t="str">
        <f>'Template (FEP)'!I2</f>
        <v>Expert(s)</v>
      </c>
      <c r="J2" s="27"/>
    </row>
    <row r="3" spans="2:14" x14ac:dyDescent="0.25">
      <c r="B3" s="27"/>
      <c r="C3" s="31" t="str">
        <f>'PSAR SFK FEP list'!B28</f>
        <v>Ge20</v>
      </c>
      <c r="D3" s="27"/>
      <c r="E3" s="31" t="str">
        <f>'PSAR SFK FEP list'!C28</f>
        <v>Methane hydrate formation</v>
      </c>
      <c r="F3" s="27"/>
      <c r="G3" s="32" t="s">
        <v>286</v>
      </c>
      <c r="H3" s="27"/>
      <c r="I3" s="32" t="s">
        <v>268</v>
      </c>
      <c r="J3" s="27"/>
    </row>
    <row r="4" spans="2:14" x14ac:dyDescent="0.25">
      <c r="B4" s="27"/>
      <c r="C4" s="27"/>
      <c r="D4" s="27"/>
      <c r="E4" s="27"/>
      <c r="F4" s="27"/>
      <c r="G4" s="27"/>
      <c r="H4" s="27"/>
      <c r="I4" s="32" t="s">
        <v>284</v>
      </c>
      <c r="J4" s="27"/>
    </row>
    <row r="5" spans="2:14" x14ac:dyDescent="0.25">
      <c r="B5" s="27"/>
      <c r="C5" s="30" t="str">
        <f>'Template (FEP)'!C5</f>
        <v>Main Category</v>
      </c>
      <c r="D5" s="27"/>
      <c r="E5" s="30" t="str">
        <f>'Template (FEP)'!E5</f>
        <v>System Component</v>
      </c>
      <c r="F5" s="27"/>
      <c r="G5" s="27"/>
      <c r="H5" s="27"/>
      <c r="I5" s="32" t="s">
        <v>285</v>
      </c>
      <c r="J5" s="27"/>
    </row>
    <row r="6" spans="2:14" x14ac:dyDescent="0.25">
      <c r="B6" s="27"/>
      <c r="C6" s="33" t="str">
        <f>'PSAR SFK FEP list'!F28</f>
        <v>Internal process</v>
      </c>
      <c r="D6" s="27"/>
      <c r="E6" s="33" t="str">
        <f>'PSAR SFK FEP list'!G28</f>
        <v>Geosphere</v>
      </c>
      <c r="F6" s="27"/>
      <c r="G6" s="27"/>
      <c r="H6" s="27"/>
      <c r="I6" s="27"/>
      <c r="J6" s="27"/>
    </row>
    <row r="7" spans="2:14" x14ac:dyDescent="0.25">
      <c r="B7" s="27"/>
      <c r="C7" s="27"/>
      <c r="D7" s="27"/>
      <c r="E7" s="27"/>
      <c r="F7" s="27"/>
      <c r="G7" s="27"/>
      <c r="H7" s="27"/>
      <c r="I7" s="27"/>
      <c r="J7" s="27"/>
      <c r="L7" s="10" t="s">
        <v>236</v>
      </c>
      <c r="M7" t="s">
        <v>1196</v>
      </c>
    </row>
    <row r="8" spans="2:14" x14ac:dyDescent="0.25">
      <c r="B8" s="27"/>
      <c r="C8" s="30" t="str">
        <f>'Template (FEP)'!C8</f>
        <v>Sub Category 1</v>
      </c>
      <c r="D8" s="27"/>
      <c r="E8" s="30" t="str">
        <f>'Template (FEP)'!E8</f>
        <v>Sub Category 2</v>
      </c>
      <c r="F8" s="27"/>
      <c r="G8" s="27"/>
      <c r="H8" s="27"/>
      <c r="I8" s="27"/>
      <c r="J8" s="27"/>
    </row>
    <row r="9" spans="2:14" x14ac:dyDescent="0.25">
      <c r="B9" s="27"/>
      <c r="C9" s="33">
        <f>'PSAR SFK FEP list'!H28</f>
        <v>0</v>
      </c>
      <c r="D9" s="27"/>
      <c r="E9" s="33">
        <f>'PSAR SFK FEP list'!I28</f>
        <v>0</v>
      </c>
      <c r="F9" s="27"/>
      <c r="G9" s="27"/>
      <c r="H9" s="27"/>
      <c r="I9" s="27"/>
      <c r="J9" s="27"/>
      <c r="L9" s="10" t="s">
        <v>237</v>
      </c>
      <c r="M9" t="s">
        <v>342</v>
      </c>
      <c r="N9" t="s">
        <v>1197</v>
      </c>
    </row>
    <row r="10" spans="2:14" x14ac:dyDescent="0.25">
      <c r="B10" s="27"/>
      <c r="C10" s="27"/>
      <c r="D10" s="27"/>
      <c r="E10" s="27"/>
      <c r="F10" s="27"/>
      <c r="G10" s="27"/>
      <c r="H10" s="27"/>
      <c r="I10" s="27"/>
      <c r="J10" s="27"/>
      <c r="L10" s="10"/>
    </row>
    <row r="11" spans="2:14" x14ac:dyDescent="0.25">
      <c r="B11" s="34"/>
      <c r="C11" s="35"/>
      <c r="D11" s="34"/>
      <c r="E11" s="34"/>
      <c r="F11" s="34"/>
      <c r="G11" s="34"/>
      <c r="H11" s="34"/>
      <c r="I11" s="34"/>
      <c r="J11" s="34"/>
      <c r="L11" s="10" t="s">
        <v>238</v>
      </c>
      <c r="M11" s="51" t="s">
        <v>260</v>
      </c>
    </row>
    <row r="12" spans="2:14" x14ac:dyDescent="0.25">
      <c r="B12" s="27"/>
      <c r="C12" s="30" t="str">
        <f>'Template (FEP)'!C12</f>
        <v>Description</v>
      </c>
      <c r="D12" s="27"/>
      <c r="E12" s="27"/>
      <c r="F12" s="27"/>
      <c r="G12" s="27"/>
      <c r="H12" s="27"/>
      <c r="I12" s="27"/>
      <c r="J12" s="27"/>
    </row>
    <row r="13" spans="2:14" x14ac:dyDescent="0.25">
      <c r="B13" s="34"/>
      <c r="C13" s="35"/>
      <c r="D13" s="34"/>
      <c r="E13" s="34"/>
      <c r="F13" s="34"/>
      <c r="G13" s="34"/>
      <c r="H13" s="34"/>
      <c r="I13" s="34"/>
      <c r="J13" s="34"/>
    </row>
    <row r="14" spans="2:14" ht="30" customHeight="1" x14ac:dyDescent="0.25">
      <c r="B14" s="34"/>
      <c r="C14" s="90"/>
      <c r="D14" s="91"/>
      <c r="E14" s="91"/>
      <c r="F14" s="91"/>
      <c r="G14" s="91"/>
      <c r="H14" s="91"/>
      <c r="I14" s="92"/>
      <c r="J14" s="34"/>
    </row>
    <row r="15" spans="2:14" x14ac:dyDescent="0.25">
      <c r="B15" s="34"/>
      <c r="C15" s="34"/>
      <c r="D15" s="34"/>
      <c r="E15" s="34"/>
      <c r="F15" s="34"/>
      <c r="G15" s="34"/>
      <c r="H15" s="34"/>
      <c r="I15" s="34"/>
      <c r="J15" s="34"/>
    </row>
    <row r="16" spans="2:14" x14ac:dyDescent="0.25">
      <c r="B16" s="27"/>
      <c r="C16" s="30" t="str">
        <f>'Template (FEP)'!C16</f>
        <v>Handling in the assessment</v>
      </c>
      <c r="D16" s="27"/>
      <c r="E16" s="27"/>
      <c r="F16" s="27"/>
      <c r="G16" s="27"/>
      <c r="H16" s="27"/>
      <c r="I16" s="27"/>
      <c r="J16" s="27"/>
      <c r="L16" s="10" t="s">
        <v>239</v>
      </c>
      <c r="M16" t="s">
        <v>1053</v>
      </c>
    </row>
    <row r="17" spans="2:13" x14ac:dyDescent="0.25">
      <c r="B17" s="34"/>
      <c r="C17" s="35"/>
      <c r="D17" s="34"/>
      <c r="E17" s="34"/>
      <c r="F17" s="34"/>
      <c r="G17" s="34"/>
      <c r="H17" s="34"/>
      <c r="I17" s="34"/>
      <c r="J17" s="34"/>
      <c r="M17" t="s">
        <v>1201</v>
      </c>
    </row>
    <row r="18" spans="2:13" x14ac:dyDescent="0.25">
      <c r="B18" s="34"/>
      <c r="C18" s="35" t="str">
        <f>'Template (FEP)'!C18</f>
        <v>General (if same for before/after saturation and failed canister)</v>
      </c>
      <c r="D18" s="34"/>
      <c r="E18" s="34"/>
      <c r="F18" s="34"/>
      <c r="G18" s="34"/>
      <c r="H18" s="34"/>
      <c r="I18" s="34"/>
      <c r="J18" s="34"/>
      <c r="M18" t="s">
        <v>1200</v>
      </c>
    </row>
    <row r="19" spans="2:13" x14ac:dyDescent="0.25">
      <c r="B19" s="34"/>
      <c r="C19" s="34" t="str">
        <f>'Template (FEP)'!C19</f>
        <v>Considered</v>
      </c>
      <c r="D19" s="34" t="str">
        <f>'Template (FEP)'!D19</f>
        <v>Neglected</v>
      </c>
      <c r="E19" s="34"/>
      <c r="F19" s="34"/>
      <c r="G19" s="34"/>
      <c r="H19" s="34"/>
      <c r="I19" s="34"/>
      <c r="J19" s="34"/>
      <c r="M19" t="s">
        <v>1199</v>
      </c>
    </row>
    <row r="20" spans="2:13" x14ac:dyDescent="0.25">
      <c r="B20" s="34"/>
      <c r="C20" s="81"/>
      <c r="D20" s="81"/>
      <c r="E20" s="34"/>
      <c r="F20" s="34"/>
      <c r="G20" s="50" t="b">
        <v>0</v>
      </c>
      <c r="H20" s="50" t="b">
        <v>0</v>
      </c>
      <c r="I20" s="34"/>
      <c r="J20" s="34"/>
      <c r="M20" t="s">
        <v>822</v>
      </c>
    </row>
    <row r="21" spans="2:13" x14ac:dyDescent="0.25">
      <c r="B21" s="34"/>
      <c r="C21" s="34" t="str">
        <f>'Template (FEP)'!C21</f>
        <v>Handling</v>
      </c>
      <c r="D21" s="34"/>
      <c r="E21" s="34"/>
      <c r="F21" s="34"/>
      <c r="G21" s="34"/>
      <c r="H21" s="34"/>
      <c r="I21" s="34"/>
      <c r="J21" s="34"/>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240</v>
      </c>
      <c r="M23" t="s">
        <v>1198</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c r="L25" s="10" t="s">
        <v>241</v>
      </c>
      <c r="M25" s="51" t="s">
        <v>260</v>
      </c>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552</v>
      </c>
      <c r="D77" s="39"/>
      <c r="E77" s="39" t="s">
        <v>553</v>
      </c>
      <c r="F77" s="39"/>
      <c r="G77" s="39"/>
      <c r="H77" s="39"/>
      <c r="I77" s="40"/>
      <c r="J77" s="36"/>
    </row>
    <row r="78" spans="2:10" x14ac:dyDescent="0.25">
      <c r="B78" s="36"/>
      <c r="C78" s="41" t="s">
        <v>829</v>
      </c>
      <c r="D78" s="42"/>
      <c r="E78" s="42" t="s">
        <v>830</v>
      </c>
      <c r="F78" s="42"/>
      <c r="G78" s="42"/>
      <c r="H78" s="42"/>
      <c r="I78" s="43"/>
      <c r="J78" s="36"/>
    </row>
    <row r="79" spans="2:10" x14ac:dyDescent="0.25">
      <c r="B79" s="36"/>
      <c r="C79" s="44" t="s">
        <v>831</v>
      </c>
      <c r="D79" s="45"/>
      <c r="E79" s="45" t="s">
        <v>832</v>
      </c>
      <c r="F79" s="45"/>
      <c r="G79" s="45"/>
      <c r="H79" s="45"/>
      <c r="I79" s="46"/>
      <c r="J79" s="36"/>
    </row>
    <row r="80" spans="2:10" x14ac:dyDescent="0.25">
      <c r="B80" s="36"/>
      <c r="C80" s="36"/>
      <c r="D80" s="36"/>
      <c r="E80" s="36"/>
      <c r="F80" s="36"/>
      <c r="G80" s="36"/>
      <c r="H80" s="36"/>
      <c r="I80" s="36"/>
      <c r="J80" s="36"/>
    </row>
  </sheetData>
  <mergeCells count="19">
    <mergeCell ref="C38:I38"/>
    <mergeCell ref="C14:I14"/>
    <mergeCell ref="C22:I22"/>
    <mergeCell ref="C24:I24"/>
    <mergeCell ref="C30:I30"/>
    <mergeCell ref="C32:I32"/>
    <mergeCell ref="C72:F72"/>
    <mergeCell ref="H72:I72"/>
    <mergeCell ref="C40:I40"/>
    <mergeCell ref="C46:I46"/>
    <mergeCell ref="C48:I48"/>
    <mergeCell ref="C54:I54"/>
    <mergeCell ref="C56:I56"/>
    <mergeCell ref="C62:I62"/>
    <mergeCell ref="C64:I64"/>
    <mergeCell ref="C68:F68"/>
    <mergeCell ref="H68:I68"/>
    <mergeCell ref="C70:F70"/>
    <mergeCell ref="H70:I70"/>
  </mergeCells>
  <dataValidations count="6">
    <dataValidation allowBlank="1" showInputMessage="1" showErrorMessage="1" promptTitle="Description in SR-PSU" sqref="L9" xr:uid="{1015AEDE-147A-4BB6-A0FA-46DD186C89B6}"/>
    <dataValidation allowBlank="1" showInputMessage="1" showErrorMessage="1" promptTitle="Description in SE-SFL" sqref="L11" xr:uid="{7C197DA4-06FD-4702-B2C7-C5A80C24849E}"/>
    <dataValidation allowBlank="1" showInputMessage="1" showErrorMessage="1" promptTitle="Handling in SR-Site" sqref="L16" xr:uid="{DA7B0B84-E4A9-436F-AE2F-EB9E7BAE1DEB}"/>
    <dataValidation allowBlank="1" showInputMessage="1" showErrorMessage="1" promptTitle="Description in SR-Site" sqref="L7" xr:uid="{52E800EE-8B5E-44DD-8C72-9005EC52368B}"/>
    <dataValidation allowBlank="1" showInputMessage="1" showErrorMessage="1" promptTitle="Handling in SR-PSU" sqref="L23" xr:uid="{7FACF800-9516-40D9-BCD1-0A9ECB5BBB41}"/>
    <dataValidation allowBlank="1" showInputMessage="1" showErrorMessage="1" promptTitle="Handling in SE-SFL" sqref="L25" xr:uid="{AEA8E5A9-1BED-4640-826A-A6342240B915}"/>
  </dataValidations>
  <pageMargins left="0.7" right="0.7" top="0.75" bottom="0.75" header="0.3" footer="0.3"/>
  <drawing r:id="rId1"/>
  <legacyDrawing r:id="rId2"/>
  <mc:AlternateContent>
    <mc:Choice Requires="x14">
      <controls>
        <mc:AlternateContent>
          <mc:Choice Requires="x14">
            <control shapeId="246785"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246786"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246787"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246788"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246789"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246790"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246791"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246792"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246793"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246794"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246795"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246796"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917A4-CF8A-4000-B154-B75630756B21}">
  <dimension ref="B1:N80"/>
  <sheetViews>
    <sheetView zoomScale="80" zoomScaleNormal="80" workbookViewId="0">
      <selection activeCell="L62" sqref="L62"/>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8" customWidth="true" width="6.140625"/>
    <col min="9" max="9" customWidth="true" width="17.28515625"/>
    <col min="10" max="10" customWidth="true" width="3.28515625"/>
    <col min="12" max="12" customWidth="true" width="20.42578125"/>
  </cols>
  <sheetData>
    <row r="1" spans="2:14" x14ac:dyDescent="0.25">
      <c r="B1" s="27"/>
      <c r="C1" s="27"/>
      <c r="D1" s="27"/>
      <c r="E1" s="27"/>
      <c r="F1" s="27"/>
      <c r="G1" s="27"/>
      <c r="H1" s="27"/>
      <c r="I1" s="27"/>
      <c r="J1" s="27"/>
      <c r="L1" s="28" t="s">
        <v>101</v>
      </c>
      <c r="M1" s="28"/>
    </row>
    <row r="2" spans="2:14" x14ac:dyDescent="0.25">
      <c r="B2" s="27"/>
      <c r="C2" s="30" t="str">
        <f>'Template (FEP)'!C2</f>
        <v>FEP ID</v>
      </c>
      <c r="D2" s="27"/>
      <c r="E2" s="30" t="str">
        <f>'Template (FEP)'!E2</f>
        <v>FEP Name</v>
      </c>
      <c r="F2" s="27"/>
      <c r="G2" s="30" t="str">
        <f>'Template (FEP)'!G2</f>
        <v>FEP</v>
      </c>
      <c r="H2" s="27"/>
      <c r="I2" s="30" t="str">
        <f>'Template (FEP)'!I2</f>
        <v>Expert(s)</v>
      </c>
      <c r="J2" s="27"/>
    </row>
    <row r="3" spans="2:14" x14ac:dyDescent="0.25">
      <c r="B3" s="27"/>
      <c r="C3" s="31" t="str">
        <f>'PSAR SFK FEP list'!B29</f>
        <v>Ge21</v>
      </c>
      <c r="D3" s="27"/>
      <c r="E3" s="31" t="str">
        <f>'PSAR SFK FEP list'!C29</f>
        <v>Salt exclusion</v>
      </c>
      <c r="F3" s="27"/>
      <c r="G3" s="32" t="s">
        <v>286</v>
      </c>
      <c r="H3" s="27"/>
      <c r="I3" s="32" t="s">
        <v>268</v>
      </c>
      <c r="J3" s="27"/>
    </row>
    <row r="4" spans="2:14" x14ac:dyDescent="0.25">
      <c r="B4" s="27"/>
      <c r="C4" s="27"/>
      <c r="D4" s="27"/>
      <c r="E4" s="27"/>
      <c r="F4" s="27"/>
      <c r="G4" s="27"/>
      <c r="H4" s="27"/>
      <c r="I4" s="32" t="s">
        <v>284</v>
      </c>
      <c r="J4" s="27"/>
    </row>
    <row r="5" spans="2:14" x14ac:dyDescent="0.25">
      <c r="B5" s="27"/>
      <c r="C5" s="30" t="str">
        <f>'Template (FEP)'!C5</f>
        <v>Main Category</v>
      </c>
      <c r="D5" s="27"/>
      <c r="E5" s="30" t="str">
        <f>'Template (FEP)'!E5</f>
        <v>System Component</v>
      </c>
      <c r="F5" s="27"/>
      <c r="G5" s="27"/>
      <c r="H5" s="27"/>
      <c r="I5" s="32" t="s">
        <v>285</v>
      </c>
      <c r="J5" s="27"/>
    </row>
    <row r="6" spans="2:14" x14ac:dyDescent="0.25">
      <c r="B6" s="27"/>
      <c r="C6" s="33" t="str">
        <f>'PSAR SFK FEP list'!F29</f>
        <v>Internal process</v>
      </c>
      <c r="D6" s="27"/>
      <c r="E6" s="33" t="str">
        <f>'PSAR SFK FEP list'!G29</f>
        <v>Geosphere</v>
      </c>
      <c r="F6" s="27"/>
      <c r="G6" s="27"/>
      <c r="H6" s="27"/>
      <c r="I6" s="27"/>
      <c r="J6" s="27"/>
    </row>
    <row r="7" spans="2:14" x14ac:dyDescent="0.25">
      <c r="B7" s="27"/>
      <c r="C7" s="27"/>
      <c r="D7" s="27"/>
      <c r="E7" s="27"/>
      <c r="F7" s="27"/>
      <c r="G7" s="27"/>
      <c r="H7" s="27"/>
      <c r="I7" s="27"/>
      <c r="J7" s="27"/>
      <c r="L7" s="10" t="s">
        <v>236</v>
      </c>
      <c r="M7" t="s">
        <v>1248</v>
      </c>
    </row>
    <row r="8" spans="2:14" x14ac:dyDescent="0.25">
      <c r="B8" s="27"/>
      <c r="C8" s="30" t="str">
        <f>'Template (FEP)'!C8</f>
        <v>Sub Category 1</v>
      </c>
      <c r="D8" s="27"/>
      <c r="E8" s="30" t="str">
        <f>'Template (FEP)'!E8</f>
        <v>Sub Category 2</v>
      </c>
      <c r="F8" s="27"/>
      <c r="G8" s="27"/>
      <c r="H8" s="27"/>
      <c r="I8" s="27"/>
      <c r="J8" s="27"/>
    </row>
    <row r="9" spans="2:14" x14ac:dyDescent="0.25">
      <c r="B9" s="27"/>
      <c r="C9" s="33">
        <f>'PSAR SFK FEP list'!H29</f>
        <v>0</v>
      </c>
      <c r="D9" s="27"/>
      <c r="E9" s="33">
        <f>'PSAR SFK FEP list'!I29</f>
        <v>0</v>
      </c>
      <c r="F9" s="27"/>
      <c r="G9" s="27"/>
      <c r="H9" s="27"/>
      <c r="I9" s="27"/>
      <c r="J9" s="27"/>
      <c r="L9" s="10" t="s">
        <v>237</v>
      </c>
      <c r="M9" t="s">
        <v>345</v>
      </c>
      <c r="N9" t="s">
        <v>1249</v>
      </c>
    </row>
    <row r="10" spans="2:14" x14ac:dyDescent="0.25">
      <c r="B10" s="27"/>
      <c r="C10" s="27"/>
      <c r="D10" s="27"/>
      <c r="E10" s="27"/>
      <c r="F10" s="27"/>
      <c r="G10" s="27"/>
      <c r="H10" s="27"/>
      <c r="I10" s="27"/>
      <c r="J10" s="27"/>
      <c r="L10" s="10"/>
    </row>
    <row r="11" spans="2:14" x14ac:dyDescent="0.25">
      <c r="B11" s="34"/>
      <c r="C11" s="35"/>
      <c r="D11" s="34"/>
      <c r="E11" s="34"/>
      <c r="F11" s="34"/>
      <c r="G11" s="34"/>
      <c r="H11" s="34"/>
      <c r="I11" s="34"/>
      <c r="J11" s="34"/>
      <c r="L11" s="10" t="s">
        <v>238</v>
      </c>
      <c r="M11" s="51" t="s">
        <v>260</v>
      </c>
    </row>
    <row r="12" spans="2:14" x14ac:dyDescent="0.25">
      <c r="B12" s="27"/>
      <c r="C12" s="30" t="str">
        <f>'Template (FEP)'!C12</f>
        <v>Description</v>
      </c>
      <c r="D12" s="27"/>
      <c r="E12" s="27"/>
      <c r="F12" s="27"/>
      <c r="G12" s="27"/>
      <c r="H12" s="27"/>
      <c r="I12" s="27"/>
      <c r="J12" s="27"/>
    </row>
    <row r="13" spans="2:14" x14ac:dyDescent="0.25">
      <c r="B13" s="34"/>
      <c r="C13" s="35"/>
      <c r="D13" s="34"/>
      <c r="E13" s="34"/>
      <c r="F13" s="34"/>
      <c r="G13" s="34"/>
      <c r="H13" s="34"/>
      <c r="I13" s="34"/>
      <c r="J13" s="34"/>
    </row>
    <row r="14" spans="2:14" ht="30" customHeight="1" x14ac:dyDescent="0.25">
      <c r="B14" s="34"/>
      <c r="C14" s="90"/>
      <c r="D14" s="91"/>
      <c r="E14" s="91"/>
      <c r="F14" s="91"/>
      <c r="G14" s="91"/>
      <c r="H14" s="91"/>
      <c r="I14" s="92"/>
      <c r="J14" s="34"/>
    </row>
    <row r="15" spans="2:14" x14ac:dyDescent="0.25">
      <c r="B15" s="34"/>
      <c r="C15" s="34"/>
      <c r="D15" s="34"/>
      <c r="E15" s="34"/>
      <c r="F15" s="34"/>
      <c r="G15" s="34"/>
      <c r="H15" s="34"/>
      <c r="I15" s="34"/>
      <c r="J15" s="34"/>
    </row>
    <row r="16" spans="2:14" x14ac:dyDescent="0.25">
      <c r="B16" s="27"/>
      <c r="C16" s="30" t="str">
        <f>'Template (FEP)'!C16</f>
        <v>Handling in the assessment</v>
      </c>
      <c r="D16" s="27"/>
      <c r="E16" s="27"/>
      <c r="F16" s="27"/>
      <c r="G16" s="27"/>
      <c r="H16" s="27"/>
      <c r="I16" s="27"/>
      <c r="J16" s="27"/>
      <c r="L16" s="10" t="s">
        <v>239</v>
      </c>
      <c r="M16" t="s">
        <v>1053</v>
      </c>
    </row>
    <row r="17" spans="2:13" x14ac:dyDescent="0.25">
      <c r="B17" s="34"/>
      <c r="C17" s="35"/>
      <c r="D17" s="34"/>
      <c r="E17" s="34"/>
      <c r="F17" s="34"/>
      <c r="G17" s="34"/>
      <c r="H17" s="34"/>
      <c r="I17" s="34"/>
      <c r="J17" s="34"/>
      <c r="M17" t="s">
        <v>1201</v>
      </c>
    </row>
    <row r="18" spans="2:13" x14ac:dyDescent="0.25">
      <c r="B18" s="34"/>
      <c r="C18" s="35" t="str">
        <f>'Template (FEP)'!C18</f>
        <v>General (if same for before/after saturation and failed canister)</v>
      </c>
      <c r="D18" s="34"/>
      <c r="E18" s="34"/>
      <c r="F18" s="34"/>
      <c r="G18" s="34"/>
      <c r="H18" s="34"/>
      <c r="I18" s="34"/>
      <c r="J18" s="34"/>
      <c r="M18" t="s">
        <v>1252</v>
      </c>
    </row>
    <row r="19" spans="2:13" x14ac:dyDescent="0.25">
      <c r="B19" s="34"/>
      <c r="C19" s="34" t="str">
        <f>'Template (FEP)'!C19</f>
        <v>Considered</v>
      </c>
      <c r="D19" s="34" t="str">
        <f>'Template (FEP)'!D19</f>
        <v>Neglected</v>
      </c>
      <c r="E19" s="34"/>
      <c r="F19" s="34"/>
      <c r="G19" s="34"/>
      <c r="H19" s="34"/>
      <c r="I19" s="34"/>
      <c r="J19" s="34"/>
      <c r="M19" t="s">
        <v>1251</v>
      </c>
    </row>
    <row r="20" spans="2:13" x14ac:dyDescent="0.25">
      <c r="B20" s="34"/>
      <c r="C20" s="81"/>
      <c r="D20" s="81"/>
      <c r="E20" s="34"/>
      <c r="F20" s="34"/>
      <c r="G20" s="50" t="b">
        <v>0</v>
      </c>
      <c r="H20" s="50" t="b">
        <v>0</v>
      </c>
      <c r="I20" s="34"/>
      <c r="J20" s="34"/>
      <c r="M20" t="s">
        <v>822</v>
      </c>
    </row>
    <row r="21" spans="2:13" x14ac:dyDescent="0.25">
      <c r="B21" s="34"/>
      <c r="C21" s="34" t="str">
        <f>'Template (FEP)'!C21</f>
        <v>Handling</v>
      </c>
      <c r="D21" s="34"/>
      <c r="E21" s="34"/>
      <c r="F21" s="34"/>
      <c r="G21" s="34"/>
      <c r="H21" s="34"/>
      <c r="I21" s="34"/>
      <c r="J21" s="34"/>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240</v>
      </c>
      <c r="M23" t="s">
        <v>1250</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c r="L25" s="10" t="s">
        <v>241</v>
      </c>
      <c r="M25" s="51" t="s">
        <v>260</v>
      </c>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632</v>
      </c>
      <c r="D77" s="39"/>
      <c r="E77" s="39" t="s">
        <v>633</v>
      </c>
      <c r="F77" s="39"/>
      <c r="G77" s="39"/>
      <c r="H77" s="39"/>
      <c r="I77" s="40"/>
      <c r="J77" s="36"/>
    </row>
    <row r="78" spans="2:10" x14ac:dyDescent="0.25">
      <c r="B78" s="36"/>
      <c r="C78" s="41" t="s">
        <v>640</v>
      </c>
      <c r="D78" s="42"/>
      <c r="E78" s="42" t="s">
        <v>631</v>
      </c>
      <c r="F78" s="42"/>
      <c r="G78" s="42"/>
      <c r="H78" s="42"/>
      <c r="I78" s="43"/>
      <c r="J78" s="36"/>
    </row>
    <row r="79" spans="2:10" x14ac:dyDescent="0.25">
      <c r="B79" s="36"/>
      <c r="C79" s="44"/>
      <c r="D79" s="45"/>
      <c r="E79" s="45"/>
      <c r="F79" s="45"/>
      <c r="G79" s="45"/>
      <c r="H79" s="45"/>
      <c r="I79" s="46"/>
      <c r="J79" s="36"/>
    </row>
    <row r="80" spans="2:10" x14ac:dyDescent="0.25">
      <c r="B80" s="36"/>
      <c r="C80" s="36"/>
      <c r="D80" s="36"/>
      <c r="E80" s="36"/>
      <c r="F80" s="36"/>
      <c r="G80" s="36"/>
      <c r="H80" s="36"/>
      <c r="I80" s="36"/>
      <c r="J80" s="36"/>
    </row>
  </sheetData>
  <mergeCells count="19">
    <mergeCell ref="C38:I38"/>
    <mergeCell ref="C14:I14"/>
    <mergeCell ref="C22:I22"/>
    <mergeCell ref="C24:I24"/>
    <mergeCell ref="C30:I30"/>
    <mergeCell ref="C32:I32"/>
    <mergeCell ref="C72:F72"/>
    <mergeCell ref="H72:I72"/>
    <mergeCell ref="C40:I40"/>
    <mergeCell ref="C46:I46"/>
    <mergeCell ref="C48:I48"/>
    <mergeCell ref="C54:I54"/>
    <mergeCell ref="C56:I56"/>
    <mergeCell ref="C62:I62"/>
    <mergeCell ref="C64:I64"/>
    <mergeCell ref="C68:F68"/>
    <mergeCell ref="H68:I68"/>
    <mergeCell ref="C70:F70"/>
    <mergeCell ref="H70:I70"/>
  </mergeCells>
  <dataValidations count="6">
    <dataValidation allowBlank="1" showInputMessage="1" showErrorMessage="1" promptTitle="Handling in SE-SFL" sqref="L25" xr:uid="{82B08238-6E7A-43F1-AC44-B2C8E6E24F2C}"/>
    <dataValidation allowBlank="1" showInputMessage="1" showErrorMessage="1" promptTitle="Handling in SR-PSU" sqref="L23" xr:uid="{AE959C05-3C78-4F52-AA19-AA661843EEF6}"/>
    <dataValidation allowBlank="1" showInputMessage="1" showErrorMessage="1" promptTitle="Description in SR-Site" sqref="L7" xr:uid="{EAE99671-D5E5-4400-B155-2C8805ABA3C0}"/>
    <dataValidation allowBlank="1" showInputMessage="1" showErrorMessage="1" promptTitle="Handling in SR-Site" sqref="L16" xr:uid="{6F9C106E-D24D-47BB-B377-64E42BD64A41}"/>
    <dataValidation allowBlank="1" showInputMessage="1" showErrorMessage="1" promptTitle="Description in SE-SFL" sqref="L11" xr:uid="{D916087F-FFBF-4AEB-A043-1D884042B63D}"/>
    <dataValidation allowBlank="1" showInputMessage="1" showErrorMessage="1" promptTitle="Description in SR-PSU" sqref="L9" xr:uid="{D2039829-C159-4245-9B5E-9C60C048B997}"/>
  </dataValidations>
  <pageMargins left="0.7" right="0.7" top="0.75" bottom="0.75" header="0.3" footer="0.3"/>
  <drawing r:id="rId1"/>
  <legacyDrawing r:id="rId2"/>
  <mc:AlternateContent>
    <mc:Choice Requires="x14">
      <controls>
        <mc:AlternateContent>
          <mc:Choice Requires="x14">
            <control shapeId="247809"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247810"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247811"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247812"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247813"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247814"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247815"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247816"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247817"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247818"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247819"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247820"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53DDC-1126-49B4-81E5-A44376D77E52}">
  <dimension ref="B1:M81"/>
  <sheetViews>
    <sheetView zoomScale="80" zoomScaleNormal="80" workbookViewId="0">
      <selection activeCell="L62" sqref="L62"/>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8" customWidth="true" width="6.140625"/>
    <col min="9" max="9" customWidth="true" width="17.28515625"/>
    <col min="10" max="10" customWidth="true" width="3.28515625"/>
    <col min="12" max="12" customWidth="true" width="20.42578125"/>
  </cols>
  <sheetData>
    <row r="1" spans="2:13" x14ac:dyDescent="0.25">
      <c r="B1" s="27"/>
      <c r="C1" s="27"/>
      <c r="D1" s="27"/>
      <c r="E1" s="27"/>
      <c r="F1" s="27"/>
      <c r="G1" s="27"/>
      <c r="H1" s="27"/>
      <c r="I1" s="27"/>
      <c r="J1" s="27"/>
      <c r="L1" s="28" t="s">
        <v>101</v>
      </c>
      <c r="M1" s="28"/>
    </row>
    <row r="2" spans="2:13" x14ac:dyDescent="0.25">
      <c r="B2" s="27"/>
      <c r="C2" s="30" t="str">
        <f>'Template (FEP)'!C2</f>
        <v>FEP ID</v>
      </c>
      <c r="D2" s="27"/>
      <c r="E2" s="30" t="str">
        <f>'Template (FEP)'!E2</f>
        <v>FEP Name</v>
      </c>
      <c r="F2" s="27"/>
      <c r="G2" s="30" t="str">
        <f>'Template (FEP)'!G2</f>
        <v>FEP</v>
      </c>
      <c r="H2" s="27"/>
      <c r="I2" s="30" t="str">
        <f>'Template (FEP)'!I2</f>
        <v>Expert(s)</v>
      </c>
      <c r="J2" s="27"/>
    </row>
    <row r="3" spans="2:13" x14ac:dyDescent="0.25">
      <c r="B3" s="27"/>
      <c r="C3" s="31" t="str">
        <f>'PSAR SFK FEP list'!B30</f>
        <v>Ge22</v>
      </c>
      <c r="D3" s="27"/>
      <c r="E3" s="31" t="str">
        <f>'PSAR SFK FEP list'!C30</f>
        <v>Radiation effects (rock and grout)</v>
      </c>
      <c r="F3" s="27"/>
      <c r="G3" s="32" t="s">
        <v>286</v>
      </c>
      <c r="H3" s="27"/>
      <c r="I3" s="32" t="s">
        <v>268</v>
      </c>
      <c r="J3" s="27"/>
    </row>
    <row r="4" spans="2:13" x14ac:dyDescent="0.25">
      <c r="B4" s="27"/>
      <c r="C4" s="27"/>
      <c r="D4" s="27"/>
      <c r="E4" s="27"/>
      <c r="F4" s="27"/>
      <c r="G4" s="27"/>
      <c r="H4" s="27"/>
      <c r="I4" s="32" t="s">
        <v>284</v>
      </c>
      <c r="J4" s="27"/>
    </row>
    <row r="5" spans="2:13" x14ac:dyDescent="0.25">
      <c r="B5" s="27"/>
      <c r="C5" s="30" t="str">
        <f>'Template (FEP)'!C5</f>
        <v>Main Category</v>
      </c>
      <c r="D5" s="27"/>
      <c r="E5" s="30" t="str">
        <f>'Template (FEP)'!E5</f>
        <v>System Component</v>
      </c>
      <c r="F5" s="27"/>
      <c r="G5" s="27"/>
      <c r="H5" s="27"/>
      <c r="I5" s="32" t="s">
        <v>285</v>
      </c>
      <c r="J5" s="27"/>
    </row>
    <row r="6" spans="2:13" x14ac:dyDescent="0.25">
      <c r="B6" s="27"/>
      <c r="C6" s="33" t="str">
        <f>'PSAR SFK FEP list'!F30</f>
        <v>Internal process</v>
      </c>
      <c r="D6" s="27"/>
      <c r="E6" s="33" t="str">
        <f>'PSAR SFK FEP list'!G30</f>
        <v>Geosphere</v>
      </c>
      <c r="F6" s="27"/>
      <c r="G6" s="27"/>
      <c r="H6" s="27"/>
      <c r="I6" s="27"/>
      <c r="J6" s="27"/>
    </row>
    <row r="7" spans="2:13" x14ac:dyDescent="0.25">
      <c r="B7" s="27"/>
      <c r="C7" s="27"/>
      <c r="D7" s="27"/>
      <c r="E7" s="27"/>
      <c r="F7" s="27"/>
      <c r="G7" s="27"/>
      <c r="H7" s="27"/>
      <c r="I7" s="27"/>
      <c r="J7" s="27"/>
      <c r="L7" s="10" t="s">
        <v>236</v>
      </c>
      <c r="M7" t="s">
        <v>1253</v>
      </c>
    </row>
    <row r="8" spans="2:13" x14ac:dyDescent="0.25">
      <c r="B8" s="27"/>
      <c r="C8" s="30" t="str">
        <f>'Template (FEP)'!C8</f>
        <v>Sub Category 1</v>
      </c>
      <c r="D8" s="27"/>
      <c r="E8" s="30" t="str">
        <f>'Template (FEP)'!E8</f>
        <v>Sub Category 2</v>
      </c>
      <c r="F8" s="27"/>
      <c r="G8" s="27"/>
      <c r="H8" s="27"/>
      <c r="I8" s="27"/>
      <c r="J8" s="27"/>
    </row>
    <row r="9" spans="2:13" x14ac:dyDescent="0.25">
      <c r="B9" s="27"/>
      <c r="C9" s="33">
        <f>'PSAR SFK FEP list'!H30</f>
        <v>0</v>
      </c>
      <c r="D9" s="27"/>
      <c r="E9" s="33">
        <f>'PSAR SFK FEP list'!I30</f>
        <v>0</v>
      </c>
      <c r="F9" s="27"/>
      <c r="G9" s="27"/>
      <c r="H9" s="27"/>
      <c r="I9" s="27"/>
      <c r="J9" s="27"/>
      <c r="L9" s="10" t="s">
        <v>237</v>
      </c>
      <c r="M9" s="51" t="s">
        <v>265</v>
      </c>
    </row>
    <row r="10" spans="2:13" x14ac:dyDescent="0.25">
      <c r="B10" s="27"/>
      <c r="C10" s="27"/>
      <c r="D10" s="27"/>
      <c r="E10" s="27"/>
      <c r="F10" s="27"/>
      <c r="G10" s="27"/>
      <c r="H10" s="27"/>
      <c r="I10" s="27"/>
      <c r="J10" s="27"/>
      <c r="L10" s="10"/>
    </row>
    <row r="11" spans="2:13" x14ac:dyDescent="0.25">
      <c r="B11" s="34"/>
      <c r="C11" s="35"/>
      <c r="D11" s="34"/>
      <c r="E11" s="34"/>
      <c r="F11" s="34"/>
      <c r="G11" s="34"/>
      <c r="H11" s="34"/>
      <c r="I11" s="34"/>
      <c r="J11" s="34"/>
      <c r="L11" s="10" t="s">
        <v>238</v>
      </c>
      <c r="M11" s="51" t="s">
        <v>265</v>
      </c>
    </row>
    <row r="12" spans="2:13" x14ac:dyDescent="0.25">
      <c r="B12" s="27"/>
      <c r="C12" s="30" t="str">
        <f>'Template (FEP)'!C12</f>
        <v>Description</v>
      </c>
      <c r="D12" s="27"/>
      <c r="E12" s="27"/>
      <c r="F12" s="27"/>
      <c r="G12" s="27"/>
      <c r="H12" s="27"/>
      <c r="I12" s="27"/>
      <c r="J12" s="27"/>
    </row>
    <row r="13" spans="2:13" x14ac:dyDescent="0.25">
      <c r="B13" s="34"/>
      <c r="C13" s="35"/>
      <c r="D13" s="34"/>
      <c r="E13" s="34"/>
      <c r="F13" s="34"/>
      <c r="G13" s="34"/>
      <c r="H13" s="34"/>
      <c r="I13" s="34"/>
      <c r="J13" s="34"/>
    </row>
    <row r="14" spans="2:13" ht="30" customHeight="1" x14ac:dyDescent="0.25">
      <c r="B14" s="34"/>
      <c r="C14" s="90"/>
      <c r="D14" s="91"/>
      <c r="E14" s="91"/>
      <c r="F14" s="91"/>
      <c r="G14" s="91"/>
      <c r="H14" s="91"/>
      <c r="I14" s="92"/>
      <c r="J14" s="34"/>
    </row>
    <row r="15" spans="2:13" x14ac:dyDescent="0.25">
      <c r="B15" s="34"/>
      <c r="C15" s="34"/>
      <c r="D15" s="34"/>
      <c r="E15" s="34"/>
      <c r="F15" s="34"/>
      <c r="G15" s="34"/>
      <c r="H15" s="34"/>
      <c r="I15" s="34"/>
      <c r="J15" s="34"/>
    </row>
    <row r="16" spans="2:13" x14ac:dyDescent="0.25">
      <c r="B16" s="27"/>
      <c r="C16" s="30" t="str">
        <f>'Template (FEP)'!C16</f>
        <v>Handling in the assessment</v>
      </c>
      <c r="D16" s="27"/>
      <c r="E16" s="27"/>
      <c r="F16" s="27"/>
      <c r="G16" s="27"/>
      <c r="H16" s="27"/>
      <c r="I16" s="27"/>
      <c r="J16" s="27"/>
      <c r="L16" s="10" t="s">
        <v>239</v>
      </c>
      <c r="M16" t="s">
        <v>1257</v>
      </c>
    </row>
    <row r="17" spans="2:13" x14ac:dyDescent="0.25">
      <c r="B17" s="34"/>
      <c r="C17" s="35"/>
      <c r="D17" s="34"/>
      <c r="E17" s="34"/>
      <c r="F17" s="34"/>
      <c r="G17" s="34"/>
      <c r="H17" s="34"/>
      <c r="I17" s="34"/>
      <c r="J17" s="34"/>
      <c r="M17" t="s">
        <v>1256</v>
      </c>
    </row>
    <row r="18" spans="2:13" x14ac:dyDescent="0.25">
      <c r="B18" s="34"/>
      <c r="C18" s="35" t="str">
        <f>'Template (FEP)'!C18</f>
        <v>General (if same for before/after saturation and failed canister)</v>
      </c>
      <c r="D18" s="34"/>
      <c r="E18" s="34"/>
      <c r="F18" s="34"/>
      <c r="G18" s="34"/>
      <c r="H18" s="34"/>
      <c r="I18" s="34"/>
      <c r="J18" s="34"/>
      <c r="M18" t="s">
        <v>1255</v>
      </c>
    </row>
    <row r="19" spans="2:13" x14ac:dyDescent="0.25">
      <c r="B19" s="34"/>
      <c r="C19" s="34" t="str">
        <f>'Template (FEP)'!C19</f>
        <v>Considered</v>
      </c>
      <c r="D19" s="34" t="str">
        <f>'Template (FEP)'!D19</f>
        <v>Neglected</v>
      </c>
      <c r="E19" s="34"/>
      <c r="F19" s="34"/>
      <c r="G19" s="34"/>
      <c r="H19" s="34"/>
      <c r="I19" s="34"/>
      <c r="J19" s="34"/>
      <c r="M19" t="s">
        <v>1254</v>
      </c>
    </row>
    <row r="20" spans="2:13" x14ac:dyDescent="0.25">
      <c r="B20" s="34"/>
      <c r="C20" s="81"/>
      <c r="D20" s="81"/>
      <c r="E20" s="34"/>
      <c r="F20" s="34"/>
      <c r="G20" s="50" t="b">
        <v>0</v>
      </c>
      <c r="H20" s="50" t="b">
        <v>0</v>
      </c>
      <c r="I20" s="34"/>
      <c r="J20" s="34"/>
      <c r="M20" t="s">
        <v>822</v>
      </c>
    </row>
    <row r="21" spans="2:13" x14ac:dyDescent="0.25">
      <c r="B21" s="34"/>
      <c r="C21" s="34" t="str">
        <f>'Template (FEP)'!C21</f>
        <v>Handling</v>
      </c>
      <c r="D21" s="34"/>
      <c r="E21" s="34"/>
      <c r="F21" s="34"/>
      <c r="G21" s="34"/>
      <c r="H21" s="34"/>
      <c r="I21" s="34"/>
      <c r="J21" s="34"/>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240</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c r="L25" s="10" t="s">
        <v>241</v>
      </c>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1202</v>
      </c>
      <c r="D77" s="39"/>
      <c r="E77" s="39" t="s">
        <v>1203</v>
      </c>
      <c r="F77" s="39"/>
      <c r="G77" s="39"/>
      <c r="H77" s="39"/>
      <c r="I77" s="40"/>
      <c r="J77" s="36"/>
    </row>
    <row r="78" spans="2:10" x14ac:dyDescent="0.25">
      <c r="B78" s="36"/>
      <c r="C78" s="41" t="s">
        <v>1204</v>
      </c>
      <c r="D78" s="42"/>
      <c r="E78" s="42" t="s">
        <v>1205</v>
      </c>
      <c r="F78" s="42"/>
      <c r="G78" s="42"/>
      <c r="H78" s="42"/>
      <c r="I78" s="43"/>
      <c r="J78" s="36"/>
    </row>
    <row r="79" spans="2:10" x14ac:dyDescent="0.25">
      <c r="B79" s="36"/>
      <c r="C79" s="41" t="s">
        <v>1206</v>
      </c>
      <c r="D79" s="42"/>
      <c r="E79" s="42" t="s">
        <v>1207</v>
      </c>
      <c r="F79" s="42"/>
      <c r="G79" s="42"/>
      <c r="H79" s="42"/>
      <c r="I79" s="43"/>
      <c r="J79" s="36"/>
    </row>
    <row r="80" spans="2:10" x14ac:dyDescent="0.25">
      <c r="B80" s="36"/>
      <c r="C80" s="44" t="s">
        <v>842</v>
      </c>
      <c r="D80" s="45"/>
      <c r="E80" s="45" t="s">
        <v>843</v>
      </c>
      <c r="F80" s="45"/>
      <c r="G80" s="45"/>
      <c r="H80" s="45"/>
      <c r="I80" s="46"/>
      <c r="J80" s="36"/>
    </row>
    <row r="81" spans="2:10" x14ac:dyDescent="0.25">
      <c r="B81" s="36"/>
      <c r="C81" s="36"/>
      <c r="D81" s="36"/>
      <c r="E81" s="36"/>
      <c r="F81" s="36"/>
      <c r="G81" s="36"/>
      <c r="H81" s="36"/>
      <c r="I81" s="36"/>
      <c r="J81" s="36"/>
    </row>
  </sheetData>
  <mergeCells count="19">
    <mergeCell ref="C38:I38"/>
    <mergeCell ref="C14:I14"/>
    <mergeCell ref="C22:I22"/>
    <mergeCell ref="C24:I24"/>
    <mergeCell ref="C30:I30"/>
    <mergeCell ref="C32:I32"/>
    <mergeCell ref="C72:F72"/>
    <mergeCell ref="H72:I72"/>
    <mergeCell ref="C40:I40"/>
    <mergeCell ref="C46:I46"/>
    <mergeCell ref="C48:I48"/>
    <mergeCell ref="C54:I54"/>
    <mergeCell ref="C56:I56"/>
    <mergeCell ref="C62:I62"/>
    <mergeCell ref="C64:I64"/>
    <mergeCell ref="C68:F68"/>
    <mergeCell ref="H68:I68"/>
    <mergeCell ref="C70:F70"/>
    <mergeCell ref="H70:I70"/>
  </mergeCells>
  <dataValidations count="6">
    <dataValidation allowBlank="1" showInputMessage="1" showErrorMessage="1" promptTitle="Description in SR-PSU" sqref="L9" xr:uid="{750D9968-6EC1-409A-9FB7-2E686E0495B4}"/>
    <dataValidation allowBlank="1" showInputMessage="1" showErrorMessage="1" promptTitle="Description in SE-SFL" sqref="L11" xr:uid="{BBEE6D06-3235-4022-A4CE-47A6F71C0E68}"/>
    <dataValidation allowBlank="1" showInputMessage="1" showErrorMessage="1" promptTitle="Handling in SR-Site" sqref="L16" xr:uid="{CE81A999-3692-4E70-A1E3-2B2B918EB4CC}"/>
    <dataValidation allowBlank="1" showInputMessage="1" showErrorMessage="1" promptTitle="Description in SR-Site" sqref="L7" xr:uid="{9C9EEFDF-F986-45F0-91FE-AD45A78AEF94}"/>
    <dataValidation allowBlank="1" showInputMessage="1" showErrorMessage="1" promptTitle="Handling in SR-PSU" sqref="L23" xr:uid="{D70CA0AA-5B92-47D7-8FF6-C13B078126AB}"/>
    <dataValidation allowBlank="1" showInputMessage="1" showErrorMessage="1" promptTitle="Handling in SE-SFL" sqref="L25" xr:uid="{93E3D345-A6D4-48EB-B8DA-9D30B5B25D14}"/>
  </dataValidations>
  <pageMargins left="0.7" right="0.7" top="0.75" bottom="0.75" header="0.3" footer="0.3"/>
  <drawing r:id="rId1"/>
  <legacyDrawing r:id="rId2"/>
  <mc:AlternateContent>
    <mc:Choice Requires="x14">
      <controls>
        <mc:AlternateContent>
          <mc:Choice Requires="x14">
            <control shapeId="248833"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248834"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248835"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248836"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248837"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248838"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248839"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248840"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248841"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248842"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248843"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248844"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0FB0A-010E-4BB7-86DE-E27CA1D138AE}">
  <dimension ref="B1:N82"/>
  <sheetViews>
    <sheetView zoomScale="80" zoomScaleNormal="80" workbookViewId="0">
      <selection activeCell="L64" sqref="L64"/>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8" customWidth="true" width="6.140625"/>
    <col min="9" max="9" customWidth="true" width="17.28515625"/>
    <col min="10" max="10" customWidth="true" width="3.28515625"/>
    <col min="12" max="12" customWidth="true" width="20.42578125"/>
  </cols>
  <sheetData>
    <row r="1" spans="2:14" x14ac:dyDescent="0.25">
      <c r="B1" s="27"/>
      <c r="C1" s="27"/>
      <c r="D1" s="27"/>
      <c r="E1" s="27"/>
      <c r="F1" s="27"/>
      <c r="G1" s="27"/>
      <c r="H1" s="27"/>
      <c r="I1" s="27"/>
      <c r="J1" s="27"/>
      <c r="L1" s="28" t="s">
        <v>101</v>
      </c>
      <c r="M1" s="28"/>
    </row>
    <row r="2" spans="2:14" x14ac:dyDescent="0.25">
      <c r="B2" s="27"/>
      <c r="C2" s="30" t="str">
        <f>'Template (FEP)'!C2</f>
        <v>FEP ID</v>
      </c>
      <c r="D2" s="27"/>
      <c r="E2" s="30" t="str">
        <f>'Template (FEP)'!E2</f>
        <v>FEP Name</v>
      </c>
      <c r="F2" s="27"/>
      <c r="G2" s="30" t="str">
        <f>'Template (FEP)'!G2</f>
        <v>FEP</v>
      </c>
      <c r="H2" s="27"/>
      <c r="I2" s="30" t="str">
        <f>'Template (FEP)'!I2</f>
        <v>Expert(s)</v>
      </c>
      <c r="J2" s="27"/>
    </row>
    <row r="3" spans="2:14" x14ac:dyDescent="0.25">
      <c r="B3" s="27"/>
      <c r="C3" s="31" t="str">
        <f>'PSAR SFK FEP list'!B31</f>
        <v>Ge23</v>
      </c>
      <c r="D3" s="27"/>
      <c r="E3" s="31" t="str">
        <f>'PSAR SFK FEP list'!C31</f>
        <v>Earth currents</v>
      </c>
      <c r="F3" s="27"/>
      <c r="G3" s="32" t="s">
        <v>286</v>
      </c>
      <c r="H3" s="27"/>
      <c r="I3" s="32" t="s">
        <v>268</v>
      </c>
      <c r="J3" s="27"/>
    </row>
    <row r="4" spans="2:14" x14ac:dyDescent="0.25">
      <c r="B4" s="27"/>
      <c r="C4" s="27"/>
      <c r="D4" s="27"/>
      <c r="E4" s="27"/>
      <c r="F4" s="27"/>
      <c r="G4" s="27"/>
      <c r="H4" s="27"/>
      <c r="I4" s="32" t="s">
        <v>284</v>
      </c>
      <c r="J4" s="27"/>
    </row>
    <row r="5" spans="2:14" x14ac:dyDescent="0.25">
      <c r="B5" s="27"/>
      <c r="C5" s="30" t="str">
        <f>'Template (FEP)'!C5</f>
        <v>Main Category</v>
      </c>
      <c r="D5" s="27"/>
      <c r="E5" s="30" t="str">
        <f>'Template (FEP)'!E5</f>
        <v>System Component</v>
      </c>
      <c r="F5" s="27"/>
      <c r="G5" s="27"/>
      <c r="H5" s="27"/>
      <c r="I5" s="32" t="s">
        <v>285</v>
      </c>
      <c r="J5" s="27"/>
    </row>
    <row r="6" spans="2:14" x14ac:dyDescent="0.25">
      <c r="B6" s="27"/>
      <c r="C6" s="33" t="str">
        <f>'PSAR SFK FEP list'!F31</f>
        <v>Internal process</v>
      </c>
      <c r="D6" s="27"/>
      <c r="E6" s="33" t="str">
        <f>'PSAR SFK FEP list'!G31</f>
        <v>Geosphere</v>
      </c>
      <c r="F6" s="27"/>
      <c r="G6" s="27"/>
      <c r="H6" s="27"/>
      <c r="I6" s="27"/>
      <c r="J6" s="27"/>
    </row>
    <row r="7" spans="2:14" x14ac:dyDescent="0.25">
      <c r="B7" s="27"/>
      <c r="C7" s="27"/>
      <c r="D7" s="27"/>
      <c r="E7" s="27"/>
      <c r="F7" s="27"/>
      <c r="G7" s="27"/>
      <c r="H7" s="27"/>
      <c r="I7" s="27"/>
      <c r="J7" s="27"/>
      <c r="L7" s="10" t="s">
        <v>236</v>
      </c>
      <c r="M7" t="s">
        <v>1258</v>
      </c>
    </row>
    <row r="8" spans="2:14" x14ac:dyDescent="0.25">
      <c r="B8" s="27"/>
      <c r="C8" s="30" t="str">
        <f>'Template (FEP)'!C8</f>
        <v>Sub Category 1</v>
      </c>
      <c r="D8" s="27"/>
      <c r="E8" s="30" t="str">
        <f>'Template (FEP)'!E8</f>
        <v>Sub Category 2</v>
      </c>
      <c r="F8" s="27"/>
      <c r="G8" s="27"/>
      <c r="H8" s="27"/>
      <c r="I8" s="27"/>
      <c r="J8" s="27"/>
    </row>
    <row r="9" spans="2:14" x14ac:dyDescent="0.25">
      <c r="B9" s="27"/>
      <c r="C9" s="33">
        <f>'PSAR SFK FEP list'!H31</f>
        <v>0</v>
      </c>
      <c r="D9" s="27"/>
      <c r="E9" s="33">
        <f>'PSAR SFK FEP list'!I31</f>
        <v>0</v>
      </c>
      <c r="F9" s="27"/>
      <c r="G9" s="27"/>
      <c r="H9" s="27"/>
      <c r="I9" s="27"/>
      <c r="J9" s="27"/>
      <c r="L9" s="10" t="s">
        <v>237</v>
      </c>
      <c r="M9" t="s">
        <v>348</v>
      </c>
      <c r="N9" t="s">
        <v>1259</v>
      </c>
    </row>
    <row r="10" spans="2:14" x14ac:dyDescent="0.25">
      <c r="B10" s="27"/>
      <c r="C10" s="27"/>
      <c r="D10" s="27"/>
      <c r="E10" s="27"/>
      <c r="F10" s="27"/>
      <c r="G10" s="27"/>
      <c r="H10" s="27"/>
      <c r="I10" s="27"/>
      <c r="J10" s="27"/>
      <c r="L10" s="10"/>
    </row>
    <row r="11" spans="2:14" x14ac:dyDescent="0.25">
      <c r="B11" s="34"/>
      <c r="C11" s="35"/>
      <c r="D11" s="34"/>
      <c r="E11" s="34"/>
      <c r="F11" s="34"/>
      <c r="G11" s="34"/>
      <c r="H11" s="34"/>
      <c r="I11" s="34"/>
      <c r="J11" s="34"/>
      <c r="L11" s="10" t="s">
        <v>238</v>
      </c>
      <c r="M11" s="51" t="s">
        <v>260</v>
      </c>
    </row>
    <row r="12" spans="2:14" x14ac:dyDescent="0.25">
      <c r="B12" s="27"/>
      <c r="C12" s="30" t="str">
        <f>'Template (FEP)'!C12</f>
        <v>Description</v>
      </c>
      <c r="D12" s="27"/>
      <c r="E12" s="27"/>
      <c r="F12" s="27"/>
      <c r="G12" s="27"/>
      <c r="H12" s="27"/>
      <c r="I12" s="27"/>
      <c r="J12" s="27"/>
    </row>
    <row r="13" spans="2:14" x14ac:dyDescent="0.25">
      <c r="B13" s="34"/>
      <c r="C13" s="35"/>
      <c r="D13" s="34"/>
      <c r="E13" s="34"/>
      <c r="F13" s="34"/>
      <c r="G13" s="34"/>
      <c r="H13" s="34"/>
      <c r="I13" s="34"/>
      <c r="J13" s="34"/>
    </row>
    <row r="14" spans="2:14" ht="30" customHeight="1" x14ac:dyDescent="0.25">
      <c r="B14" s="34"/>
      <c r="C14" s="90"/>
      <c r="D14" s="91"/>
      <c r="E14" s="91"/>
      <c r="F14" s="91"/>
      <c r="G14" s="91"/>
      <c r="H14" s="91"/>
      <c r="I14" s="92"/>
      <c r="J14" s="34"/>
    </row>
    <row r="15" spans="2:14" x14ac:dyDescent="0.25">
      <c r="B15" s="34"/>
      <c r="C15" s="34"/>
      <c r="D15" s="34"/>
      <c r="E15" s="34"/>
      <c r="F15" s="34"/>
      <c r="G15" s="34"/>
      <c r="H15" s="34"/>
      <c r="I15" s="34"/>
      <c r="J15" s="34"/>
    </row>
    <row r="16" spans="2:14" x14ac:dyDescent="0.25">
      <c r="B16" s="27"/>
      <c r="C16" s="30" t="str">
        <f>'Template (FEP)'!C16</f>
        <v>Handling in the assessment</v>
      </c>
      <c r="D16" s="27"/>
      <c r="E16" s="27"/>
      <c r="F16" s="27"/>
      <c r="G16" s="27"/>
      <c r="H16" s="27"/>
      <c r="I16" s="27"/>
      <c r="J16" s="27"/>
      <c r="L16" s="10" t="s">
        <v>239</v>
      </c>
      <c r="M16" t="s">
        <v>1264</v>
      </c>
    </row>
    <row r="17" spans="2:13" x14ac:dyDescent="0.25">
      <c r="B17" s="34"/>
      <c r="C17" s="35"/>
      <c r="D17" s="34"/>
      <c r="E17" s="34"/>
      <c r="F17" s="34"/>
      <c r="G17" s="34"/>
      <c r="H17" s="34"/>
      <c r="I17" s="34"/>
      <c r="J17" s="34"/>
      <c r="M17" t="s">
        <v>1263</v>
      </c>
    </row>
    <row r="18" spans="2:13" x14ac:dyDescent="0.25">
      <c r="B18" s="34"/>
      <c r="C18" s="35" t="str">
        <f>'Template (FEP)'!C18</f>
        <v>General (if same for before/after saturation and failed canister)</v>
      </c>
      <c r="D18" s="34"/>
      <c r="E18" s="34"/>
      <c r="F18" s="34"/>
      <c r="G18" s="34"/>
      <c r="H18" s="34"/>
      <c r="I18" s="34"/>
      <c r="J18" s="34"/>
      <c r="M18" t="s">
        <v>1262</v>
      </c>
    </row>
    <row r="19" spans="2:13" x14ac:dyDescent="0.25">
      <c r="B19" s="34"/>
      <c r="C19" s="34" t="str">
        <f>'Template (FEP)'!C19</f>
        <v>Considered</v>
      </c>
      <c r="D19" s="34" t="str">
        <f>'Template (FEP)'!D19</f>
        <v>Neglected</v>
      </c>
      <c r="E19" s="34"/>
      <c r="F19" s="34"/>
      <c r="G19" s="34"/>
      <c r="H19" s="34"/>
      <c r="I19" s="34"/>
      <c r="J19" s="34"/>
      <c r="M19" t="s">
        <v>1261</v>
      </c>
    </row>
    <row r="20" spans="2:13" x14ac:dyDescent="0.25">
      <c r="B20" s="34"/>
      <c r="C20" s="81"/>
      <c r="D20" s="81"/>
      <c r="E20" s="34"/>
      <c r="F20" s="34"/>
      <c r="G20" s="50" t="b">
        <v>0</v>
      </c>
      <c r="H20" s="50" t="b">
        <v>0</v>
      </c>
      <c r="I20" s="34"/>
      <c r="J20" s="34"/>
      <c r="M20" t="s">
        <v>822</v>
      </c>
    </row>
    <row r="21" spans="2:13" x14ac:dyDescent="0.25">
      <c r="B21" s="34"/>
      <c r="C21" s="34" t="str">
        <f>'Template (FEP)'!C21</f>
        <v>Handling</v>
      </c>
      <c r="D21" s="34"/>
      <c r="E21" s="34"/>
      <c r="F21" s="34"/>
      <c r="G21" s="34"/>
      <c r="H21" s="34"/>
      <c r="I21" s="34"/>
      <c r="J21" s="34"/>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240</v>
      </c>
      <c r="M23" t="s">
        <v>1260</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c r="L25" s="10" t="s">
        <v>241</v>
      </c>
      <c r="M25" s="51" t="s">
        <v>260</v>
      </c>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1208</v>
      </c>
      <c r="D77" s="39"/>
      <c r="E77" s="39" t="s">
        <v>1209</v>
      </c>
      <c r="F77" s="39"/>
      <c r="G77" s="39"/>
      <c r="H77" s="39"/>
      <c r="I77" s="40"/>
      <c r="J77" s="36"/>
    </row>
    <row r="78" spans="2:10" x14ac:dyDescent="0.25">
      <c r="B78" s="36"/>
      <c r="C78" s="41" t="s">
        <v>1210</v>
      </c>
      <c r="D78" s="42"/>
      <c r="E78" s="42" t="s">
        <v>1211</v>
      </c>
      <c r="F78" s="42"/>
      <c r="G78" s="42"/>
      <c r="H78" s="42"/>
      <c r="I78" s="43"/>
      <c r="J78" s="36"/>
    </row>
    <row r="79" spans="2:10" x14ac:dyDescent="0.25">
      <c r="B79" s="36"/>
      <c r="C79" s="41" t="s">
        <v>1212</v>
      </c>
      <c r="D79" s="42"/>
      <c r="E79" s="42" t="s">
        <v>1213</v>
      </c>
      <c r="F79" s="42"/>
      <c r="G79" s="42"/>
      <c r="H79" s="42"/>
      <c r="I79" s="43"/>
      <c r="J79" s="36"/>
    </row>
    <row r="80" spans="2:10" x14ac:dyDescent="0.25">
      <c r="B80" s="36"/>
      <c r="C80" s="41" t="s">
        <v>1214</v>
      </c>
      <c r="D80" s="42"/>
      <c r="E80" s="42" t="s">
        <v>1209</v>
      </c>
      <c r="F80" s="42"/>
      <c r="G80" s="42"/>
      <c r="H80" s="42"/>
      <c r="I80" s="43"/>
      <c r="J80" s="36"/>
    </row>
    <row r="81" spans="2:10" x14ac:dyDescent="0.25">
      <c r="B81" s="36"/>
      <c r="C81" s="44" t="s">
        <v>1215</v>
      </c>
      <c r="D81" s="45"/>
      <c r="E81" s="45" t="s">
        <v>1216</v>
      </c>
      <c r="F81" s="45"/>
      <c r="G81" s="45"/>
      <c r="H81" s="45"/>
      <c r="I81" s="46"/>
      <c r="J81" s="36"/>
    </row>
    <row r="82" spans="2:10" x14ac:dyDescent="0.25">
      <c r="B82" s="36"/>
      <c r="C82" s="36"/>
      <c r="D82" s="36"/>
      <c r="E82" s="36"/>
      <c r="F82" s="36"/>
      <c r="G82" s="36"/>
      <c r="H82" s="36"/>
      <c r="I82" s="36"/>
      <c r="J82" s="36"/>
    </row>
  </sheetData>
  <mergeCells count="19">
    <mergeCell ref="C38:I38"/>
    <mergeCell ref="C14:I14"/>
    <mergeCell ref="C22:I22"/>
    <mergeCell ref="C24:I24"/>
    <mergeCell ref="C30:I30"/>
    <mergeCell ref="C32:I32"/>
    <mergeCell ref="C72:F72"/>
    <mergeCell ref="H72:I72"/>
    <mergeCell ref="C40:I40"/>
    <mergeCell ref="C46:I46"/>
    <mergeCell ref="C48:I48"/>
    <mergeCell ref="C54:I54"/>
    <mergeCell ref="C56:I56"/>
    <mergeCell ref="C62:I62"/>
    <mergeCell ref="C64:I64"/>
    <mergeCell ref="C68:F68"/>
    <mergeCell ref="H68:I68"/>
    <mergeCell ref="C70:F70"/>
    <mergeCell ref="H70:I70"/>
  </mergeCells>
  <dataValidations count="6">
    <dataValidation allowBlank="1" showInputMessage="1" showErrorMessage="1" promptTitle="Handling in SE-SFL" sqref="L25" xr:uid="{2C571F13-1B72-45C7-A4FA-E9194D6678DB}"/>
    <dataValidation allowBlank="1" showInputMessage="1" showErrorMessage="1" promptTitle="Handling in SR-PSU" sqref="L23" xr:uid="{55842333-5E30-45C7-9910-1285D6985C25}"/>
    <dataValidation allowBlank="1" showInputMessage="1" showErrorMessage="1" promptTitle="Description in SR-Site" sqref="L7" xr:uid="{DF5749FA-BA08-4BBE-AFC2-FC214251D2D1}"/>
    <dataValidation allowBlank="1" showInputMessage="1" showErrorMessage="1" promptTitle="Handling in SR-Site" sqref="L16" xr:uid="{416EABF4-9C25-45A2-AFF8-7819A5195AE5}"/>
    <dataValidation allowBlank="1" showInputMessage="1" showErrorMessage="1" promptTitle="Description in SE-SFL" sqref="L11" xr:uid="{8BAF188D-739F-49BF-8274-34FD54321246}"/>
    <dataValidation allowBlank="1" showInputMessage="1" showErrorMessage="1" promptTitle="Description in SR-PSU" sqref="L9" xr:uid="{8AED601C-0A74-41B8-A5F6-1C034821CD35}"/>
  </dataValidations>
  <pageMargins left="0.7" right="0.7" top="0.75" bottom="0.75" header="0.3" footer="0.3"/>
  <drawing r:id="rId1"/>
  <legacyDrawing r:id="rId2"/>
  <mc:AlternateContent>
    <mc:Choice Requires="x14">
      <controls>
        <mc:AlternateContent>
          <mc:Choice Requires="x14">
            <control shapeId="249857"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249858"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249859"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249860"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249861"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249862"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249863"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249864"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249865"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249866"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249867"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249868"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20E27-3604-49D1-A6BA-B185E1B355BB}">
  <dimension ref="B1:N126"/>
  <sheetViews>
    <sheetView zoomScale="80" zoomScaleNormal="80" workbookViewId="0">
      <selection activeCell="L83" sqref="L83"/>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8" customWidth="true" width="6.140625"/>
    <col min="9" max="9" customWidth="true" width="17.28515625"/>
    <col min="10" max="10" customWidth="true" width="3.28515625"/>
    <col min="12" max="12" customWidth="true" width="20.42578125"/>
  </cols>
  <sheetData>
    <row r="1" spans="2:14" x14ac:dyDescent="0.25">
      <c r="B1" s="27"/>
      <c r="C1" s="27"/>
      <c r="D1" s="27"/>
      <c r="E1" s="27"/>
      <c r="F1" s="27"/>
      <c r="G1" s="27"/>
      <c r="H1" s="27"/>
      <c r="I1" s="27"/>
      <c r="J1" s="27"/>
      <c r="L1" s="28" t="s">
        <v>101</v>
      </c>
      <c r="M1" s="28"/>
    </row>
    <row r="2" spans="2:14" x14ac:dyDescent="0.25">
      <c r="B2" s="27"/>
      <c r="C2" s="30" t="str">
        <f>'Template (FEP)'!C2</f>
        <v>FEP ID</v>
      </c>
      <c r="D2" s="27"/>
      <c r="E2" s="30" t="str">
        <f>'Template (FEP)'!E2</f>
        <v>FEP Name</v>
      </c>
      <c r="F2" s="27"/>
      <c r="G2" s="30" t="str">
        <f>'Template (FEP)'!G2</f>
        <v>FEP</v>
      </c>
      <c r="H2" s="27"/>
      <c r="I2" s="30" t="str">
        <f>'Template (FEP)'!I2</f>
        <v>Expert(s)</v>
      </c>
      <c r="J2" s="27"/>
    </row>
    <row r="3" spans="2:14" x14ac:dyDescent="0.25">
      <c r="B3" s="27"/>
      <c r="C3" s="31" t="str">
        <f>'PSAR SFK FEP list'!B32</f>
        <v>Ge24</v>
      </c>
      <c r="D3" s="27"/>
      <c r="E3" s="31" t="str">
        <f>'PSAR SFK FEP list'!C32</f>
        <v>Transport of radionuclides in the water phase</v>
      </c>
      <c r="F3" s="27"/>
      <c r="G3" s="32" t="s">
        <v>286</v>
      </c>
      <c r="H3" s="27"/>
      <c r="I3" s="32" t="s">
        <v>268</v>
      </c>
      <c r="J3" s="27"/>
    </row>
    <row r="4" spans="2:14" x14ac:dyDescent="0.25">
      <c r="B4" s="27"/>
      <c r="C4" s="27"/>
      <c r="D4" s="27"/>
      <c r="E4" s="27"/>
      <c r="F4" s="27"/>
      <c r="G4" s="27"/>
      <c r="H4" s="27"/>
      <c r="I4" s="32" t="s">
        <v>284</v>
      </c>
      <c r="J4" s="27"/>
    </row>
    <row r="5" spans="2:14" x14ac:dyDescent="0.25">
      <c r="B5" s="27"/>
      <c r="C5" s="30" t="str">
        <f>'Template (FEP)'!C5</f>
        <v>Main Category</v>
      </c>
      <c r="D5" s="27"/>
      <c r="E5" s="30" t="str">
        <f>'Template (FEP)'!E5</f>
        <v>System Component</v>
      </c>
      <c r="F5" s="27"/>
      <c r="G5" s="27"/>
      <c r="H5" s="27"/>
      <c r="I5" s="32" t="s">
        <v>285</v>
      </c>
      <c r="J5" s="27"/>
    </row>
    <row r="6" spans="2:14" x14ac:dyDescent="0.25">
      <c r="B6" s="27"/>
      <c r="C6" s="33" t="str">
        <f>'PSAR SFK FEP list'!F32</f>
        <v>Internal process</v>
      </c>
      <c r="D6" s="27"/>
      <c r="E6" s="33" t="str">
        <f>'PSAR SFK FEP list'!G32</f>
        <v>Geosphere</v>
      </c>
      <c r="F6" s="27"/>
      <c r="G6" s="27"/>
      <c r="H6" s="27"/>
      <c r="I6" s="27"/>
      <c r="J6" s="27"/>
    </row>
    <row r="7" spans="2:14" x14ac:dyDescent="0.25">
      <c r="B7" s="27"/>
      <c r="C7" s="27"/>
      <c r="D7" s="27"/>
      <c r="E7" s="27"/>
      <c r="F7" s="27"/>
      <c r="G7" s="27"/>
      <c r="H7" s="27"/>
      <c r="I7" s="27"/>
      <c r="J7" s="27"/>
      <c r="L7" s="10" t="s">
        <v>236</v>
      </c>
      <c r="M7" t="s">
        <v>1265</v>
      </c>
    </row>
    <row r="8" spans="2:14" x14ac:dyDescent="0.25">
      <c r="B8" s="27"/>
      <c r="C8" s="30" t="str">
        <f>'Template (FEP)'!C8</f>
        <v>Sub Category 1</v>
      </c>
      <c r="D8" s="27"/>
      <c r="E8" s="30" t="str">
        <f>'Template (FEP)'!E8</f>
        <v>Sub Category 2</v>
      </c>
      <c r="F8" s="27"/>
      <c r="G8" s="27"/>
      <c r="H8" s="27"/>
      <c r="I8" s="27"/>
      <c r="J8" s="27"/>
    </row>
    <row r="9" spans="2:14" x14ac:dyDescent="0.25">
      <c r="B9" s="27"/>
      <c r="C9" s="33">
        <f>'PSAR SFK FEP list'!H32</f>
        <v>0</v>
      </c>
      <c r="D9" s="27"/>
      <c r="E9" s="33">
        <f>'PSAR SFK FEP list'!I32</f>
        <v>0</v>
      </c>
      <c r="F9" s="27"/>
      <c r="G9" s="27"/>
      <c r="H9" s="27"/>
      <c r="I9" s="27"/>
      <c r="J9" s="27"/>
      <c r="L9" s="10" t="s">
        <v>237</v>
      </c>
      <c r="M9" t="s">
        <v>354</v>
      </c>
      <c r="N9" t="s">
        <v>1266</v>
      </c>
    </row>
    <row r="10" spans="2:14" x14ac:dyDescent="0.25">
      <c r="B10" s="27"/>
      <c r="C10" s="27"/>
      <c r="D10" s="27"/>
      <c r="E10" s="27"/>
      <c r="F10" s="27"/>
      <c r="G10" s="27"/>
      <c r="H10" s="27"/>
      <c r="I10" s="27"/>
      <c r="J10" s="27"/>
      <c r="L10" s="10"/>
    </row>
    <row r="11" spans="2:14" x14ac:dyDescent="0.25">
      <c r="B11" s="34"/>
      <c r="C11" s="35"/>
      <c r="D11" s="34"/>
      <c r="E11" s="34"/>
      <c r="F11" s="34"/>
      <c r="G11" s="34"/>
      <c r="H11" s="34"/>
      <c r="I11" s="34"/>
      <c r="J11" s="34"/>
      <c r="L11" s="10" t="s">
        <v>238</v>
      </c>
      <c r="M11" s="51" t="s">
        <v>260</v>
      </c>
    </row>
    <row r="12" spans="2:14" x14ac:dyDescent="0.25">
      <c r="B12" s="27"/>
      <c r="C12" s="30" t="str">
        <f>'Template (FEP)'!C12</f>
        <v>Description</v>
      </c>
      <c r="D12" s="27"/>
      <c r="E12" s="27"/>
      <c r="F12" s="27"/>
      <c r="G12" s="27"/>
      <c r="H12" s="27"/>
      <c r="I12" s="27"/>
      <c r="J12" s="27"/>
    </row>
    <row r="13" spans="2:14" x14ac:dyDescent="0.25">
      <c r="B13" s="34"/>
      <c r="C13" s="35"/>
      <c r="D13" s="34"/>
      <c r="E13" s="34"/>
      <c r="F13" s="34"/>
      <c r="G13" s="34"/>
      <c r="H13" s="34"/>
      <c r="I13" s="34"/>
      <c r="J13" s="34"/>
    </row>
    <row r="14" spans="2:14" ht="30" customHeight="1" x14ac:dyDescent="0.25">
      <c r="B14" s="34"/>
      <c r="C14" s="90"/>
      <c r="D14" s="91"/>
      <c r="E14" s="91"/>
      <c r="F14" s="91"/>
      <c r="G14" s="91"/>
      <c r="H14" s="91"/>
      <c r="I14" s="92"/>
      <c r="J14" s="34"/>
    </row>
    <row r="15" spans="2:14" x14ac:dyDescent="0.25">
      <c r="B15" s="34"/>
      <c r="C15" s="34"/>
      <c r="D15" s="34"/>
      <c r="E15" s="34"/>
      <c r="F15" s="34"/>
      <c r="G15" s="34"/>
      <c r="H15" s="34"/>
      <c r="I15" s="34"/>
      <c r="J15" s="34"/>
    </row>
    <row r="16" spans="2:14" x14ac:dyDescent="0.25">
      <c r="B16" s="27"/>
      <c r="C16" s="30" t="str">
        <f>'Template (FEP)'!C16</f>
        <v>Handling in the assessment</v>
      </c>
      <c r="D16" s="27"/>
      <c r="E16" s="27"/>
      <c r="F16" s="27"/>
      <c r="G16" s="27"/>
      <c r="H16" s="27"/>
      <c r="I16" s="27"/>
      <c r="J16" s="27"/>
      <c r="L16" s="10" t="s">
        <v>239</v>
      </c>
      <c r="M16" t="s">
        <v>1269</v>
      </c>
    </row>
    <row r="17" spans="2:13" x14ac:dyDescent="0.25">
      <c r="B17" s="34"/>
      <c r="C17" s="35"/>
      <c r="D17" s="34"/>
      <c r="E17" s="34"/>
      <c r="F17" s="34"/>
      <c r="G17" s="34"/>
      <c r="H17" s="34"/>
      <c r="I17" s="34"/>
      <c r="J17" s="34"/>
      <c r="M17" t="s">
        <v>1271</v>
      </c>
    </row>
    <row r="18" spans="2:13" x14ac:dyDescent="0.25">
      <c r="B18" s="34"/>
      <c r="C18" s="35" t="str">
        <f>'Template (FEP)'!C18</f>
        <v>General (if same for before/after saturation and failed canister)</v>
      </c>
      <c r="D18" s="34"/>
      <c r="E18" s="34"/>
      <c r="F18" s="34"/>
      <c r="G18" s="34"/>
      <c r="H18" s="34"/>
      <c r="I18" s="34"/>
      <c r="J18" s="34"/>
      <c r="M18" t="s">
        <v>1272</v>
      </c>
    </row>
    <row r="19" spans="2:13" x14ac:dyDescent="0.25">
      <c r="B19" s="34"/>
      <c r="C19" s="34" t="str">
        <f>'Template (FEP)'!C19</f>
        <v>Considered</v>
      </c>
      <c r="D19" s="34" t="str">
        <f>'Template (FEP)'!D19</f>
        <v>Neglected</v>
      </c>
      <c r="E19" s="34"/>
      <c r="F19" s="34"/>
      <c r="G19" s="34"/>
      <c r="H19" s="34"/>
      <c r="I19" s="34"/>
      <c r="J19" s="34"/>
      <c r="M19" t="s">
        <v>1270</v>
      </c>
    </row>
    <row r="20" spans="2:13" x14ac:dyDescent="0.25">
      <c r="B20" s="34"/>
      <c r="C20" s="81"/>
      <c r="D20" s="81"/>
      <c r="E20" s="34"/>
      <c r="F20" s="34"/>
      <c r="G20" s="50" t="b">
        <v>0</v>
      </c>
      <c r="H20" s="50" t="b">
        <v>0</v>
      </c>
      <c r="I20" s="34"/>
      <c r="J20" s="34"/>
      <c r="M20" t="s">
        <v>1268</v>
      </c>
    </row>
    <row r="21" spans="2:13" x14ac:dyDescent="0.25">
      <c r="B21" s="34"/>
      <c r="C21" s="34" t="str">
        <f>'Template (FEP)'!C21</f>
        <v>Handling</v>
      </c>
      <c r="D21" s="34"/>
      <c r="E21" s="34"/>
      <c r="F21" s="34"/>
      <c r="G21" s="34"/>
      <c r="H21" s="34"/>
      <c r="I21" s="34"/>
      <c r="J21" s="34"/>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240</v>
      </c>
      <c r="M23" t="s">
        <v>1267</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c r="L25" s="10" t="s">
        <v>241</v>
      </c>
      <c r="M25" s="51" t="s">
        <v>260</v>
      </c>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988</v>
      </c>
      <c r="D77" s="39"/>
      <c r="E77" s="39" t="s">
        <v>989</v>
      </c>
      <c r="F77" s="39"/>
      <c r="G77" s="39"/>
      <c r="H77" s="39"/>
      <c r="I77" s="40"/>
      <c r="J77" s="36"/>
    </row>
    <row r="78" spans="2:10" x14ac:dyDescent="0.25">
      <c r="B78" s="36"/>
      <c r="C78" s="41" t="s">
        <v>1217</v>
      </c>
      <c r="D78" s="42"/>
      <c r="E78" s="42" t="s">
        <v>125</v>
      </c>
      <c r="F78" s="42"/>
      <c r="G78" s="42"/>
      <c r="H78" s="42"/>
      <c r="I78" s="43"/>
      <c r="J78" s="36"/>
    </row>
    <row r="79" spans="2:10" x14ac:dyDescent="0.25">
      <c r="B79" s="36"/>
      <c r="C79" s="41" t="s">
        <v>1101</v>
      </c>
      <c r="D79" s="42"/>
      <c r="E79" s="42" t="s">
        <v>1098</v>
      </c>
      <c r="F79" s="42"/>
      <c r="G79" s="42"/>
      <c r="H79" s="42"/>
      <c r="I79" s="43"/>
      <c r="J79" s="36"/>
    </row>
    <row r="80" spans="2:10" x14ac:dyDescent="0.25">
      <c r="B80" s="36"/>
      <c r="C80" s="41" t="s">
        <v>1218</v>
      </c>
      <c r="D80" s="42"/>
      <c r="E80" s="42" t="s">
        <v>125</v>
      </c>
      <c r="F80" s="42"/>
      <c r="G80" s="42"/>
      <c r="H80" s="42"/>
      <c r="I80" s="43"/>
      <c r="J80" s="36"/>
    </row>
    <row r="81" spans="2:10" x14ac:dyDescent="0.25">
      <c r="B81" s="36"/>
      <c r="C81" s="41" t="s">
        <v>1003</v>
      </c>
      <c r="D81" s="42"/>
      <c r="E81" s="42" t="s">
        <v>1004</v>
      </c>
      <c r="F81" s="42"/>
      <c r="G81" s="42"/>
      <c r="H81" s="42"/>
      <c r="I81" s="43"/>
      <c r="J81" s="36"/>
    </row>
    <row r="82" spans="2:10" x14ac:dyDescent="0.25">
      <c r="B82" s="36"/>
      <c r="C82" s="41" t="s">
        <v>935</v>
      </c>
      <c r="D82" s="42"/>
      <c r="E82" s="42" t="s">
        <v>936</v>
      </c>
      <c r="F82" s="42"/>
      <c r="G82" s="42"/>
      <c r="H82" s="42"/>
      <c r="I82" s="43"/>
      <c r="J82" s="36"/>
    </row>
    <row r="83" spans="2:10" x14ac:dyDescent="0.25">
      <c r="B83" s="36"/>
      <c r="C83" s="41" t="s">
        <v>937</v>
      </c>
      <c r="D83" s="42"/>
      <c r="E83" s="42" t="s">
        <v>938</v>
      </c>
      <c r="F83" s="42"/>
      <c r="G83" s="42"/>
      <c r="H83" s="42"/>
      <c r="I83" s="43"/>
      <c r="J83" s="36"/>
    </row>
    <row r="84" spans="2:10" x14ac:dyDescent="0.25">
      <c r="B84" s="36"/>
      <c r="C84" s="41" t="s">
        <v>956</v>
      </c>
      <c r="D84" s="42"/>
      <c r="E84" s="42" t="s">
        <v>467</v>
      </c>
      <c r="F84" s="42"/>
      <c r="G84" s="42"/>
      <c r="H84" s="42"/>
      <c r="I84" s="43"/>
      <c r="J84" s="36"/>
    </row>
    <row r="85" spans="2:10" x14ac:dyDescent="0.25">
      <c r="B85" s="36"/>
      <c r="C85" s="41" t="s">
        <v>1219</v>
      </c>
      <c r="D85" s="42"/>
      <c r="E85" s="42" t="s">
        <v>125</v>
      </c>
      <c r="F85" s="42"/>
      <c r="G85" s="42"/>
      <c r="H85" s="42"/>
      <c r="I85" s="43"/>
      <c r="J85" s="36"/>
    </row>
    <row r="86" spans="2:10" x14ac:dyDescent="0.25">
      <c r="B86" s="36"/>
      <c r="C86" s="41" t="s">
        <v>1007</v>
      </c>
      <c r="D86" s="42"/>
      <c r="E86" s="42" t="s">
        <v>1008</v>
      </c>
      <c r="F86" s="42"/>
      <c r="G86" s="42"/>
      <c r="H86" s="42"/>
      <c r="I86" s="43"/>
      <c r="J86" s="36"/>
    </row>
    <row r="87" spans="2:10" x14ac:dyDescent="0.25">
      <c r="B87" s="36"/>
      <c r="C87" s="41" t="s">
        <v>686</v>
      </c>
      <c r="D87" s="42"/>
      <c r="E87" s="42" t="s">
        <v>687</v>
      </c>
      <c r="F87" s="42"/>
      <c r="G87" s="42"/>
      <c r="H87" s="42"/>
      <c r="I87" s="43"/>
      <c r="J87" s="36"/>
    </row>
    <row r="88" spans="2:10" x14ac:dyDescent="0.25">
      <c r="B88" s="36"/>
      <c r="C88" s="41" t="s">
        <v>1220</v>
      </c>
      <c r="D88" s="42"/>
      <c r="E88" s="42" t="s">
        <v>1221</v>
      </c>
      <c r="F88" s="42"/>
      <c r="G88" s="42"/>
      <c r="H88" s="42"/>
      <c r="I88" s="43"/>
      <c r="J88" s="36"/>
    </row>
    <row r="89" spans="2:10" x14ac:dyDescent="0.25">
      <c r="B89" s="36"/>
      <c r="C89" s="41" t="s">
        <v>1222</v>
      </c>
      <c r="D89" s="42"/>
      <c r="E89" s="42" t="s">
        <v>1223</v>
      </c>
      <c r="F89" s="42"/>
      <c r="G89" s="42"/>
      <c r="H89" s="42"/>
      <c r="I89" s="43"/>
      <c r="J89" s="36"/>
    </row>
    <row r="90" spans="2:10" x14ac:dyDescent="0.25">
      <c r="B90" s="36"/>
      <c r="C90" s="41" t="s">
        <v>1011</v>
      </c>
      <c r="D90" s="42"/>
      <c r="E90" s="42" t="s">
        <v>1012</v>
      </c>
      <c r="F90" s="42"/>
      <c r="G90" s="42"/>
      <c r="H90" s="42"/>
      <c r="I90" s="43"/>
      <c r="J90" s="36"/>
    </row>
    <row r="91" spans="2:10" x14ac:dyDescent="0.25">
      <c r="B91" s="36"/>
      <c r="C91" s="41" t="s">
        <v>1224</v>
      </c>
      <c r="D91" s="42"/>
      <c r="E91" s="42" t="s">
        <v>1225</v>
      </c>
      <c r="F91" s="42"/>
      <c r="G91" s="42"/>
      <c r="H91" s="42"/>
      <c r="I91" s="43"/>
      <c r="J91" s="36"/>
    </row>
    <row r="92" spans="2:10" x14ac:dyDescent="0.25">
      <c r="B92" s="36"/>
      <c r="C92" s="41" t="s">
        <v>1013</v>
      </c>
      <c r="D92" s="42"/>
      <c r="E92" s="42" t="s">
        <v>1014</v>
      </c>
      <c r="F92" s="42"/>
      <c r="G92" s="42"/>
      <c r="H92" s="42"/>
      <c r="I92" s="43"/>
      <c r="J92" s="36"/>
    </row>
    <row r="93" spans="2:10" x14ac:dyDescent="0.25">
      <c r="B93" s="36"/>
      <c r="C93" s="41" t="s">
        <v>1015</v>
      </c>
      <c r="D93" s="42"/>
      <c r="E93" s="42" t="s">
        <v>1016</v>
      </c>
      <c r="F93" s="42"/>
      <c r="G93" s="42"/>
      <c r="H93" s="42"/>
      <c r="I93" s="43"/>
      <c r="J93" s="36"/>
    </row>
    <row r="94" spans="2:10" x14ac:dyDescent="0.25">
      <c r="B94" s="36"/>
      <c r="C94" s="41" t="s">
        <v>462</v>
      </c>
      <c r="D94" s="42"/>
      <c r="E94" s="42" t="s">
        <v>463</v>
      </c>
      <c r="F94" s="42"/>
      <c r="G94" s="42"/>
      <c r="H94" s="42"/>
      <c r="I94" s="43"/>
      <c r="J94" s="36"/>
    </row>
    <row r="95" spans="2:10" x14ac:dyDescent="0.25">
      <c r="B95" s="36"/>
      <c r="C95" s="41" t="s">
        <v>1164</v>
      </c>
      <c r="D95" s="42"/>
      <c r="E95" s="42" t="s">
        <v>1165</v>
      </c>
      <c r="F95" s="42"/>
      <c r="G95" s="42"/>
      <c r="H95" s="42"/>
      <c r="I95" s="43"/>
      <c r="J95" s="36"/>
    </row>
    <row r="96" spans="2:10" x14ac:dyDescent="0.25">
      <c r="B96" s="36"/>
      <c r="C96" s="41" t="s">
        <v>1107</v>
      </c>
      <c r="D96" s="42"/>
      <c r="E96" s="42" t="s">
        <v>1108</v>
      </c>
      <c r="F96" s="42"/>
      <c r="G96" s="42"/>
      <c r="H96" s="42"/>
      <c r="I96" s="43"/>
      <c r="J96" s="36"/>
    </row>
    <row r="97" spans="2:10" x14ac:dyDescent="0.25">
      <c r="B97" s="36"/>
      <c r="C97" s="41" t="s">
        <v>1226</v>
      </c>
      <c r="D97" s="42"/>
      <c r="E97" s="42" t="s">
        <v>1227</v>
      </c>
      <c r="F97" s="42"/>
      <c r="G97" s="42"/>
      <c r="H97" s="42"/>
      <c r="I97" s="43"/>
      <c r="J97" s="36"/>
    </row>
    <row r="98" spans="2:10" x14ac:dyDescent="0.25">
      <c r="B98" s="36"/>
      <c r="C98" s="41" t="s">
        <v>1166</v>
      </c>
      <c r="D98" s="42"/>
      <c r="E98" s="42" t="s">
        <v>1167</v>
      </c>
      <c r="F98" s="42"/>
      <c r="G98" s="42"/>
      <c r="H98" s="42"/>
      <c r="I98" s="43"/>
      <c r="J98" s="36"/>
    </row>
    <row r="99" spans="2:10" x14ac:dyDescent="0.25">
      <c r="B99" s="36"/>
      <c r="C99" s="41" t="s">
        <v>1018</v>
      </c>
      <c r="D99" s="42"/>
      <c r="E99" s="42" t="s">
        <v>1019</v>
      </c>
      <c r="F99" s="42"/>
      <c r="G99" s="42"/>
      <c r="H99" s="42"/>
      <c r="I99" s="43"/>
      <c r="J99" s="36"/>
    </row>
    <row r="100" spans="2:10" x14ac:dyDescent="0.25">
      <c r="B100" s="36"/>
      <c r="C100" s="41" t="s">
        <v>1020</v>
      </c>
      <c r="D100" s="42"/>
      <c r="E100" s="42" t="s">
        <v>1021</v>
      </c>
      <c r="F100" s="42"/>
      <c r="G100" s="42"/>
      <c r="H100" s="42"/>
      <c r="I100" s="43"/>
      <c r="J100" s="36"/>
    </row>
    <row r="101" spans="2:10" x14ac:dyDescent="0.25">
      <c r="B101" s="36"/>
      <c r="C101" s="41" t="s">
        <v>1228</v>
      </c>
      <c r="D101" s="42"/>
      <c r="E101" s="42" t="s">
        <v>125</v>
      </c>
      <c r="F101" s="42"/>
      <c r="G101" s="42"/>
      <c r="H101" s="42"/>
      <c r="I101" s="43"/>
      <c r="J101" s="36"/>
    </row>
    <row r="102" spans="2:10" x14ac:dyDescent="0.25">
      <c r="B102" s="36"/>
      <c r="C102" s="41" t="s">
        <v>474</v>
      </c>
      <c r="D102" s="42"/>
      <c r="E102" s="42" t="s">
        <v>475</v>
      </c>
      <c r="F102" s="42"/>
      <c r="G102" s="42"/>
      <c r="H102" s="42"/>
      <c r="I102" s="43"/>
      <c r="J102" s="36"/>
    </row>
    <row r="103" spans="2:10" x14ac:dyDescent="0.25">
      <c r="B103" s="36"/>
      <c r="C103" s="41" t="s">
        <v>742</v>
      </c>
      <c r="D103" s="42"/>
      <c r="E103" s="42" t="s">
        <v>743</v>
      </c>
      <c r="F103" s="42"/>
      <c r="G103" s="42"/>
      <c r="H103" s="42"/>
      <c r="I103" s="43"/>
      <c r="J103" s="36"/>
    </row>
    <row r="104" spans="2:10" x14ac:dyDescent="0.25">
      <c r="B104" s="36"/>
      <c r="C104" s="41" t="s">
        <v>1229</v>
      </c>
      <c r="D104" s="42"/>
      <c r="E104" s="42" t="s">
        <v>1230</v>
      </c>
      <c r="F104" s="42"/>
      <c r="G104" s="42"/>
      <c r="H104" s="42"/>
      <c r="I104" s="43"/>
      <c r="J104" s="36"/>
    </row>
    <row r="105" spans="2:10" x14ac:dyDescent="0.25">
      <c r="B105" s="36"/>
      <c r="C105" s="41" t="s">
        <v>961</v>
      </c>
      <c r="D105" s="42"/>
      <c r="E105" s="42" t="s">
        <v>962</v>
      </c>
      <c r="F105" s="42"/>
      <c r="G105" s="42"/>
      <c r="H105" s="42"/>
      <c r="I105" s="43"/>
      <c r="J105" s="36"/>
    </row>
    <row r="106" spans="2:10" x14ac:dyDescent="0.25">
      <c r="B106" s="36"/>
      <c r="C106" s="41" t="s">
        <v>1171</v>
      </c>
      <c r="D106" s="42"/>
      <c r="E106" s="42" t="s">
        <v>1172</v>
      </c>
      <c r="F106" s="42"/>
      <c r="G106" s="42"/>
      <c r="H106" s="42"/>
      <c r="I106" s="43"/>
      <c r="J106" s="36"/>
    </row>
    <row r="107" spans="2:10" x14ac:dyDescent="0.25">
      <c r="B107" s="36"/>
      <c r="C107" s="41" t="s">
        <v>1030</v>
      </c>
      <c r="D107" s="42"/>
      <c r="E107" s="42" t="s">
        <v>1031</v>
      </c>
      <c r="F107" s="42"/>
      <c r="G107" s="42"/>
      <c r="H107" s="42"/>
      <c r="I107" s="43"/>
      <c r="J107" s="36"/>
    </row>
    <row r="108" spans="2:10" x14ac:dyDescent="0.25">
      <c r="B108" s="36"/>
      <c r="C108" s="41" t="s">
        <v>963</v>
      </c>
      <c r="D108" s="42"/>
      <c r="E108" s="42" t="s">
        <v>964</v>
      </c>
      <c r="F108" s="42"/>
      <c r="G108" s="42"/>
      <c r="H108" s="42"/>
      <c r="I108" s="43"/>
      <c r="J108" s="36"/>
    </row>
    <row r="109" spans="2:10" x14ac:dyDescent="0.25">
      <c r="B109" s="36"/>
      <c r="C109" s="41" t="s">
        <v>1173</v>
      </c>
      <c r="D109" s="42"/>
      <c r="E109" s="42" t="s">
        <v>1172</v>
      </c>
      <c r="F109" s="42"/>
      <c r="G109" s="42"/>
      <c r="H109" s="42"/>
      <c r="I109" s="43"/>
      <c r="J109" s="36"/>
    </row>
    <row r="110" spans="2:10" x14ac:dyDescent="0.25">
      <c r="B110" s="36"/>
      <c r="C110" s="41" t="s">
        <v>1034</v>
      </c>
      <c r="D110" s="42"/>
      <c r="E110" s="42" t="s">
        <v>1029</v>
      </c>
      <c r="F110" s="42"/>
      <c r="G110" s="42"/>
      <c r="H110" s="42"/>
      <c r="I110" s="43"/>
      <c r="J110" s="36"/>
    </row>
    <row r="111" spans="2:10" x14ac:dyDescent="0.25">
      <c r="B111" s="36"/>
      <c r="C111" s="41" t="s">
        <v>1115</v>
      </c>
      <c r="D111" s="42"/>
      <c r="E111" s="42" t="s">
        <v>1031</v>
      </c>
      <c r="F111" s="42"/>
      <c r="G111" s="42"/>
      <c r="H111" s="42"/>
      <c r="I111" s="43"/>
      <c r="J111" s="36"/>
    </row>
    <row r="112" spans="2:10" x14ac:dyDescent="0.25">
      <c r="B112" s="36"/>
      <c r="C112" s="41" t="s">
        <v>942</v>
      </c>
      <c r="D112" s="42"/>
      <c r="E112" s="42" t="s">
        <v>943</v>
      </c>
      <c r="F112" s="42"/>
      <c r="G112" s="42"/>
      <c r="H112" s="42"/>
      <c r="I112" s="43"/>
      <c r="J112" s="36"/>
    </row>
    <row r="113" spans="2:10" x14ac:dyDescent="0.25">
      <c r="B113" s="36"/>
      <c r="C113" s="41" t="s">
        <v>1231</v>
      </c>
      <c r="D113" s="42"/>
      <c r="E113" s="42" t="s">
        <v>1232</v>
      </c>
      <c r="F113" s="42"/>
      <c r="G113" s="42"/>
      <c r="H113" s="42"/>
      <c r="I113" s="43"/>
      <c r="J113" s="36"/>
    </row>
    <row r="114" spans="2:10" x14ac:dyDescent="0.25">
      <c r="B114" s="36"/>
      <c r="C114" s="41" t="s">
        <v>1036</v>
      </c>
      <c r="D114" s="42"/>
      <c r="E114" s="42" t="s">
        <v>1037</v>
      </c>
      <c r="F114" s="42"/>
      <c r="G114" s="42"/>
      <c r="H114" s="42"/>
      <c r="I114" s="43"/>
      <c r="J114" s="36"/>
    </row>
    <row r="115" spans="2:10" x14ac:dyDescent="0.25">
      <c r="B115" s="36"/>
      <c r="C115" s="41" t="s">
        <v>1233</v>
      </c>
      <c r="D115" s="42"/>
      <c r="E115" s="42" t="s">
        <v>1234</v>
      </c>
      <c r="F115" s="42"/>
      <c r="G115" s="42"/>
      <c r="H115" s="42"/>
      <c r="I115" s="43"/>
      <c r="J115" s="36"/>
    </row>
    <row r="116" spans="2:10" x14ac:dyDescent="0.25">
      <c r="B116" s="36"/>
      <c r="C116" s="41" t="s">
        <v>1038</v>
      </c>
      <c r="D116" s="42"/>
      <c r="E116" s="42" t="s">
        <v>1019</v>
      </c>
      <c r="F116" s="42"/>
      <c r="G116" s="42"/>
      <c r="H116" s="42"/>
      <c r="I116" s="43"/>
      <c r="J116" s="36"/>
    </row>
    <row r="117" spans="2:10" x14ac:dyDescent="0.25">
      <c r="B117" s="36"/>
      <c r="C117" s="41" t="s">
        <v>1235</v>
      </c>
      <c r="D117" s="42"/>
      <c r="E117" s="42" t="s">
        <v>1236</v>
      </c>
      <c r="F117" s="42"/>
      <c r="G117" s="42"/>
      <c r="H117" s="42"/>
      <c r="I117" s="43"/>
      <c r="J117" s="36"/>
    </row>
    <row r="118" spans="2:10" x14ac:dyDescent="0.25">
      <c r="B118" s="36"/>
      <c r="C118" s="41" t="s">
        <v>421</v>
      </c>
      <c r="D118" s="42"/>
      <c r="E118" s="42" t="s">
        <v>422</v>
      </c>
      <c r="F118" s="42"/>
      <c r="G118" s="42"/>
      <c r="H118" s="42"/>
      <c r="I118" s="43"/>
      <c r="J118" s="36"/>
    </row>
    <row r="119" spans="2:10" x14ac:dyDescent="0.25">
      <c r="B119" s="36"/>
      <c r="C119" s="41" t="s">
        <v>579</v>
      </c>
      <c r="D119" s="42"/>
      <c r="E119" s="42" t="s">
        <v>580</v>
      </c>
      <c r="F119" s="42"/>
      <c r="G119" s="42"/>
      <c r="H119" s="42"/>
      <c r="I119" s="43"/>
      <c r="J119" s="36"/>
    </row>
    <row r="120" spans="2:10" x14ac:dyDescent="0.25">
      <c r="B120" s="36"/>
      <c r="C120" s="41" t="s">
        <v>581</v>
      </c>
      <c r="D120" s="42"/>
      <c r="E120" s="42" t="s">
        <v>582</v>
      </c>
      <c r="F120" s="42"/>
      <c r="G120" s="42"/>
      <c r="H120" s="42"/>
      <c r="I120" s="43"/>
      <c r="J120" s="36"/>
    </row>
    <row r="121" spans="2:10" x14ac:dyDescent="0.25">
      <c r="B121" s="36"/>
      <c r="C121" s="41" t="s">
        <v>583</v>
      </c>
      <c r="D121" s="42"/>
      <c r="E121" s="42" t="s">
        <v>584</v>
      </c>
      <c r="F121" s="42"/>
      <c r="G121" s="42"/>
      <c r="H121" s="42"/>
      <c r="I121" s="43"/>
      <c r="J121" s="36"/>
    </row>
    <row r="122" spans="2:10" x14ac:dyDescent="0.25">
      <c r="B122" s="36"/>
      <c r="C122" s="41" t="s">
        <v>1175</v>
      </c>
      <c r="D122" s="42"/>
      <c r="E122" s="42" t="s">
        <v>1176</v>
      </c>
      <c r="F122" s="42"/>
      <c r="G122" s="42"/>
      <c r="H122" s="42"/>
      <c r="I122" s="43"/>
      <c r="J122" s="36"/>
    </row>
    <row r="123" spans="2:10" x14ac:dyDescent="0.25">
      <c r="B123" s="36"/>
      <c r="C123" s="41" t="s">
        <v>1179</v>
      </c>
      <c r="D123" s="42"/>
      <c r="E123" s="42" t="s">
        <v>1180</v>
      </c>
      <c r="F123" s="42"/>
      <c r="G123" s="42"/>
      <c r="H123" s="42"/>
      <c r="I123" s="43"/>
      <c r="J123" s="36"/>
    </row>
    <row r="124" spans="2:10" x14ac:dyDescent="0.25">
      <c r="B124" s="36"/>
      <c r="C124" s="41" t="s">
        <v>1181</v>
      </c>
      <c r="D124" s="42"/>
      <c r="E124" s="42" t="s">
        <v>1182</v>
      </c>
      <c r="F124" s="42"/>
      <c r="G124" s="42"/>
      <c r="H124" s="42"/>
      <c r="I124" s="43"/>
      <c r="J124" s="36"/>
    </row>
    <row r="125" spans="2:10" x14ac:dyDescent="0.25">
      <c r="B125" s="36"/>
      <c r="C125" s="44" t="s">
        <v>1125</v>
      </c>
      <c r="D125" s="45"/>
      <c r="E125" s="45" t="s">
        <v>1126</v>
      </c>
      <c r="F125" s="45"/>
      <c r="G125" s="45"/>
      <c r="H125" s="45"/>
      <c r="I125" s="46"/>
      <c r="J125" s="36"/>
    </row>
    <row r="126" spans="2:10" x14ac:dyDescent="0.25">
      <c r="B126" s="36"/>
      <c r="C126" s="36"/>
      <c r="D126" s="36"/>
      <c r="E126" s="36"/>
      <c r="F126" s="36"/>
      <c r="G126" s="36"/>
      <c r="H126" s="36"/>
      <c r="I126" s="36"/>
      <c r="J126" s="36"/>
    </row>
  </sheetData>
  <mergeCells count="19">
    <mergeCell ref="C38:I38"/>
    <mergeCell ref="C14:I14"/>
    <mergeCell ref="C22:I22"/>
    <mergeCell ref="C24:I24"/>
    <mergeCell ref="C30:I30"/>
    <mergeCell ref="C32:I32"/>
    <mergeCell ref="C72:F72"/>
    <mergeCell ref="H72:I72"/>
    <mergeCell ref="C40:I40"/>
    <mergeCell ref="C46:I46"/>
    <mergeCell ref="C48:I48"/>
    <mergeCell ref="C54:I54"/>
    <mergeCell ref="C56:I56"/>
    <mergeCell ref="C62:I62"/>
    <mergeCell ref="C64:I64"/>
    <mergeCell ref="C68:F68"/>
    <mergeCell ref="H68:I68"/>
    <mergeCell ref="C70:F70"/>
    <mergeCell ref="H70:I70"/>
  </mergeCells>
  <dataValidations count="6">
    <dataValidation allowBlank="1" showInputMessage="1" showErrorMessage="1" promptTitle="Description in SR-PSU" sqref="L9" xr:uid="{7AAC2724-5AA3-4551-A437-A62D76A3306B}"/>
    <dataValidation allowBlank="1" showInputMessage="1" showErrorMessage="1" promptTitle="Description in SE-SFL" sqref="L11" xr:uid="{1242436C-F44E-4C99-A4AA-C74E8FDA2B90}"/>
    <dataValidation allowBlank="1" showInputMessage="1" showErrorMessage="1" promptTitle="Handling in SR-Site" sqref="L16" xr:uid="{F428C4FE-2E62-4377-B5DB-C72993D31530}"/>
    <dataValidation allowBlank="1" showInputMessage="1" showErrorMessage="1" promptTitle="Description in SR-Site" sqref="L7" xr:uid="{DC5B2858-BA88-4DDC-B09A-CBE560B88CF7}"/>
    <dataValidation allowBlank="1" showInputMessage="1" showErrorMessage="1" promptTitle="Handling in SR-PSU" sqref="L23" xr:uid="{24CA4053-E431-4480-A1DA-0D659DCD14DB}"/>
    <dataValidation allowBlank="1" showInputMessage="1" showErrorMessage="1" promptTitle="Handling in SE-SFL" sqref="L25" xr:uid="{177144B2-6F44-48FC-81A6-89B880D6F5D8}"/>
  </dataValidations>
  <pageMargins left="0.7" right="0.7" top="0.75" bottom="0.75" header="0.3" footer="0.3"/>
  <drawing r:id="rId1"/>
  <legacyDrawing r:id="rId2"/>
  <mc:AlternateContent>
    <mc:Choice Requires="x14">
      <controls>
        <mc:AlternateContent>
          <mc:Choice Requires="x14">
            <control shapeId="250881"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250882"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250883"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250884"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250885"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250886"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250887"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250888"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250889"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250890"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250891"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250892"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31CA4-F4DD-4826-B5D6-4422D1835725}">
  <dimension ref="A1:N41"/>
  <sheetViews>
    <sheetView workbookViewId="0">
      <selection activeCell="C2" sqref="C2"/>
    </sheetView>
  </sheetViews>
  <sheetFormatPr defaultRowHeight="15" x14ac:dyDescent="0.25"/>
  <cols>
    <col min="2" max="2" customWidth="true" width="4.0"/>
    <col min="3" max="3" customWidth="true" width="21.42578125"/>
    <col min="4" max="4" customWidth="true" width="6.5703125"/>
    <col min="5" max="5" bestFit="true" customWidth="true" width="32.42578125"/>
    <col min="7" max="7" customWidth="true" width="5.42578125"/>
    <col min="8" max="8" customWidth="true" width="2.42578125"/>
    <col min="10" max="10" customWidth="true" width="3.28515625"/>
    <col min="12" max="12" customWidth="true" width="21.0"/>
  </cols>
  <sheetData>
    <row r="1" spans="1:14" x14ac:dyDescent="0.25">
      <c r="B1" s="27"/>
      <c r="C1" s="27"/>
      <c r="D1" s="27"/>
      <c r="E1" s="27"/>
      <c r="F1" s="27"/>
      <c r="G1" s="27"/>
      <c r="H1" s="27"/>
      <c r="I1" s="27"/>
      <c r="J1" s="27"/>
      <c r="L1" s="28" t="s">
        <v>101</v>
      </c>
      <c r="M1" s="29"/>
      <c r="N1" s="29"/>
    </row>
    <row r="2" spans="1:14" x14ac:dyDescent="0.25">
      <c r="B2" s="27"/>
      <c r="C2" s="30" t="str">
        <f>'Template (Var)'!C2</f>
        <v>FEP ID</v>
      </c>
      <c r="D2" s="27"/>
      <c r="E2" s="30" t="str">
        <f>'Template (Var)'!E2</f>
        <v>FEP Name</v>
      </c>
      <c r="F2" s="27"/>
      <c r="G2" s="30" t="str">
        <f>'Template (Var)'!G2</f>
        <v>FEP</v>
      </c>
      <c r="H2" s="27"/>
      <c r="I2" s="30" t="str">
        <f>'Template (Var)'!I2</f>
        <v>Expert(s)</v>
      </c>
      <c r="J2" s="27"/>
    </row>
    <row r="3" spans="1:14" x14ac:dyDescent="0.25">
      <c r="B3" s="27"/>
      <c r="C3" s="31" t="str">
        <f>'PSAR SFK FEP list'!B36</f>
        <v>VarGe02</v>
      </c>
      <c r="D3" s="27"/>
      <c r="E3" s="31" t="str">
        <f>'PSAR SFK FEP list'!C36</f>
        <v>Groundwater flow</v>
      </c>
      <c r="F3" s="27"/>
      <c r="G3" s="32" t="s">
        <v>124</v>
      </c>
      <c r="H3" s="27"/>
      <c r="I3" s="32" t="s">
        <v>268</v>
      </c>
      <c r="J3" s="27"/>
    </row>
    <row r="4" spans="1:14" x14ac:dyDescent="0.25">
      <c r="B4" s="27"/>
      <c r="C4" s="27"/>
      <c r="D4" s="27"/>
      <c r="E4" s="27"/>
      <c r="F4" s="27"/>
      <c r="G4" s="27"/>
      <c r="H4" s="27"/>
      <c r="I4" s="32"/>
      <c r="J4" s="27"/>
    </row>
    <row r="5" spans="1:14" x14ac:dyDescent="0.25">
      <c r="B5" s="27"/>
      <c r="C5" s="30" t="str">
        <f>'Template (Var)'!C5</f>
        <v>Main Category</v>
      </c>
      <c r="D5" s="27"/>
      <c r="E5" s="30" t="str">
        <f>'Template (Var)'!E5</f>
        <v>System Component</v>
      </c>
      <c r="F5" s="27"/>
      <c r="G5" s="27"/>
      <c r="H5" s="27"/>
      <c r="I5" s="32"/>
      <c r="J5" s="27"/>
      <c r="L5" s="10" t="s">
        <v>1843</v>
      </c>
      <c r="M5" t="s">
        <v>1844</v>
      </c>
    </row>
    <row r="6" spans="1:14" x14ac:dyDescent="0.25">
      <c r="B6" s="27"/>
      <c r="C6" s="33" t="str">
        <f>'PSAR SFK FEP list'!F36</f>
        <v>System variable</v>
      </c>
      <c r="D6" s="27"/>
      <c r="E6" s="33" t="str">
        <f>'PSAR SFK FEP list'!G36</f>
        <v>Geosphere</v>
      </c>
      <c r="F6" s="27"/>
      <c r="G6" s="27"/>
      <c r="H6" s="27"/>
      <c r="I6" s="27"/>
      <c r="J6" s="27"/>
    </row>
    <row r="7" spans="1:14" x14ac:dyDescent="0.25">
      <c r="B7" s="27"/>
      <c r="C7" s="27"/>
      <c r="D7" s="27"/>
      <c r="E7" s="27"/>
      <c r="F7" s="27"/>
      <c r="G7" s="27"/>
      <c r="H7" s="27"/>
      <c r="I7" s="27"/>
      <c r="J7" s="27"/>
      <c r="L7" s="10" t="s">
        <v>236</v>
      </c>
      <c r="M7" t="s">
        <v>419</v>
      </c>
    </row>
    <row r="8" spans="1:14" x14ac:dyDescent="0.25">
      <c r="B8" s="27"/>
      <c r="C8" s="30" t="str">
        <f>'Template (Var)'!C8</f>
        <v>Sub Category 1</v>
      </c>
      <c r="D8" s="27"/>
      <c r="E8" s="30" t="str">
        <f>'Template (Var)'!E8</f>
        <v>Sub Category 2</v>
      </c>
      <c r="F8" s="27"/>
      <c r="G8" s="27"/>
      <c r="H8" s="27"/>
      <c r="I8" s="27"/>
      <c r="J8" s="27"/>
    </row>
    <row r="9" spans="1:14" x14ac:dyDescent="0.25">
      <c r="B9" s="27"/>
      <c r="C9" s="33">
        <f>'PSAR SFK FEP list'!H36</f>
        <v>0</v>
      </c>
      <c r="D9" s="27"/>
      <c r="E9" s="33">
        <f>'PSAR SFK FEP list'!I36</f>
        <v>0</v>
      </c>
      <c r="F9" s="27"/>
      <c r="G9" s="27"/>
      <c r="H9" s="27"/>
      <c r="I9" s="27"/>
      <c r="J9" s="27"/>
      <c r="L9" s="10" t="s">
        <v>237</v>
      </c>
      <c r="M9" t="s">
        <v>419</v>
      </c>
    </row>
    <row r="10" spans="1:14" x14ac:dyDescent="0.25">
      <c r="B10" s="27"/>
      <c r="C10" s="27"/>
      <c r="D10" s="27"/>
      <c r="E10" s="27"/>
      <c r="F10" s="27"/>
      <c r="G10" s="27"/>
      <c r="H10" s="27"/>
      <c r="I10" s="27"/>
      <c r="J10" s="27"/>
      <c r="L10" s="10"/>
    </row>
    <row r="11" spans="1:14" x14ac:dyDescent="0.25">
      <c r="B11" s="34"/>
      <c r="C11" s="34"/>
      <c r="D11" s="34"/>
      <c r="E11" s="34"/>
      <c r="F11" s="34"/>
      <c r="G11" s="34"/>
      <c r="H11" s="34"/>
      <c r="I11" s="34"/>
      <c r="J11" s="34"/>
      <c r="L11" s="10" t="s">
        <v>238</v>
      </c>
      <c r="M11" s="51" t="s">
        <v>242</v>
      </c>
    </row>
    <row r="12" spans="1:14" x14ac:dyDescent="0.25">
      <c r="B12" s="27"/>
      <c r="C12" s="48" t="str">
        <f>'Template (Var)'!C12</f>
        <v>Description</v>
      </c>
      <c r="D12" s="27"/>
      <c r="E12" s="27"/>
      <c r="F12" s="27"/>
      <c r="G12" s="27"/>
      <c r="H12" s="27"/>
      <c r="I12" s="27"/>
      <c r="J12" s="27"/>
      <c r="L12" s="10"/>
    </row>
    <row r="13" spans="1:14" x14ac:dyDescent="0.25">
      <c r="A13" s="9" t="s">
        <v>102</v>
      </c>
      <c r="B13" s="34"/>
      <c r="C13" s="35"/>
      <c r="D13" s="34"/>
      <c r="E13" s="34"/>
      <c r="F13" s="34"/>
      <c r="G13" s="34"/>
      <c r="H13" s="34"/>
      <c r="I13" s="34"/>
      <c r="J13" s="34"/>
    </row>
    <row r="14" spans="1:14" ht="30" customHeight="1" x14ac:dyDescent="0.25">
      <c r="A14" s="9">
        <f>LEN(TRIM(C14))-LEN(SUBSTITUTE(C14," ",""))+1</f>
        <v>1</v>
      </c>
      <c r="B14" s="34"/>
      <c r="C14" s="90" t="s">
        <v>120</v>
      </c>
      <c r="D14" s="91"/>
      <c r="E14" s="91"/>
      <c r="F14" s="91"/>
      <c r="G14" s="91"/>
      <c r="H14" s="91"/>
      <c r="I14" s="92"/>
      <c r="J14" s="34"/>
    </row>
    <row r="15" spans="1:14" x14ac:dyDescent="0.25">
      <c r="B15" s="34"/>
      <c r="C15" s="34"/>
      <c r="D15" s="34"/>
      <c r="E15" s="34"/>
      <c r="F15" s="34"/>
      <c r="G15" s="34"/>
      <c r="H15" s="34"/>
      <c r="I15" s="34"/>
      <c r="J15" s="34"/>
    </row>
    <row r="16" spans="1:14" x14ac:dyDescent="0.25">
      <c r="B16" s="27"/>
      <c r="C16" s="48" t="str">
        <f>'Template (Var)'!C16</f>
        <v>Handling in the assessment</v>
      </c>
      <c r="D16" s="27"/>
      <c r="E16" s="27"/>
      <c r="F16" s="27"/>
      <c r="G16" s="27"/>
      <c r="H16" s="27"/>
      <c r="I16" s="27"/>
      <c r="J16" s="27"/>
      <c r="L16" s="10" t="s">
        <v>239</v>
      </c>
      <c r="M16" t="s">
        <v>420</v>
      </c>
    </row>
    <row r="17" spans="2:13" x14ac:dyDescent="0.25">
      <c r="B17" s="34"/>
      <c r="C17" s="35"/>
      <c r="D17" s="34"/>
      <c r="E17" s="34"/>
      <c r="F17" s="34"/>
      <c r="G17" s="34"/>
      <c r="H17" s="34"/>
      <c r="I17" s="34"/>
      <c r="J17" s="34"/>
    </row>
    <row r="18" spans="2:13" x14ac:dyDescent="0.25">
      <c r="B18" s="34"/>
      <c r="C18" s="35" t="str">
        <f>'Template (Var)'!C18</f>
        <v>Considered</v>
      </c>
      <c r="D18" s="49"/>
      <c r="E18" s="50" t="b">
        <v>1</v>
      </c>
      <c r="F18" s="34"/>
      <c r="G18" s="34"/>
      <c r="H18" s="34"/>
      <c r="I18" s="34"/>
      <c r="J18" s="34"/>
      <c r="L18" s="10" t="s">
        <v>240</v>
      </c>
    </row>
    <row r="19" spans="2:13" x14ac:dyDescent="0.25">
      <c r="B19" s="34"/>
      <c r="C19" s="35" t="str">
        <f>'Template (Var)'!C19</f>
        <v>Neglected</v>
      </c>
      <c r="D19" s="49"/>
      <c r="E19" s="50" t="b">
        <v>0</v>
      </c>
      <c r="F19" s="34"/>
      <c r="G19" s="34"/>
      <c r="H19" s="34"/>
      <c r="I19" s="34"/>
      <c r="J19" s="34"/>
    </row>
    <row r="20" spans="2:13" x14ac:dyDescent="0.25">
      <c r="B20" s="34"/>
      <c r="C20" s="35"/>
      <c r="D20" s="34"/>
      <c r="E20" s="34"/>
      <c r="F20" s="34"/>
      <c r="G20" s="34"/>
      <c r="H20" s="34"/>
      <c r="I20" s="34"/>
      <c r="J20" s="34"/>
      <c r="L20" s="10" t="s">
        <v>241</v>
      </c>
      <c r="M20" s="51"/>
    </row>
    <row r="21" spans="2:13" x14ac:dyDescent="0.25">
      <c r="B21" s="34"/>
      <c r="C21" s="35" t="str">
        <f>'Template (Var)'!C21</f>
        <v>General</v>
      </c>
      <c r="D21" s="34"/>
      <c r="E21" s="34"/>
      <c r="F21" s="34"/>
      <c r="G21" s="34"/>
      <c r="H21" s="34"/>
      <c r="I21" s="34"/>
      <c r="J21" s="34"/>
    </row>
    <row r="22" spans="2:13" ht="30" customHeight="1" x14ac:dyDescent="0.25">
      <c r="B22" s="34"/>
      <c r="C22" s="90" t="s">
        <v>120</v>
      </c>
      <c r="D22" s="91"/>
      <c r="E22" s="91"/>
      <c r="F22" s="91"/>
      <c r="G22" s="91"/>
      <c r="H22" s="91"/>
      <c r="I22" s="92"/>
      <c r="J22" s="34"/>
    </row>
    <row r="23" spans="2:13" x14ac:dyDescent="0.25">
      <c r="B23" s="34"/>
      <c r="C23" s="34"/>
      <c r="D23" s="34"/>
      <c r="E23" s="34"/>
      <c r="F23" s="34"/>
      <c r="G23" s="34"/>
      <c r="H23" s="34"/>
      <c r="I23" s="34"/>
      <c r="J23" s="34"/>
    </row>
    <row r="24" spans="2:13" x14ac:dyDescent="0.25">
      <c r="B24" s="34"/>
      <c r="C24" s="35" t="str">
        <f>'Template (Var)'!C24</f>
        <v>Reasoning - if neglected</v>
      </c>
      <c r="D24" s="34"/>
      <c r="E24" s="34"/>
      <c r="F24" s="34"/>
      <c r="G24" s="34"/>
      <c r="H24" s="34"/>
      <c r="I24" s="34"/>
      <c r="J24" s="34"/>
    </row>
    <row r="25" spans="2:13" ht="15" customHeight="1" x14ac:dyDescent="0.25">
      <c r="B25" s="34"/>
      <c r="C25" s="90"/>
      <c r="D25" s="91"/>
      <c r="E25" s="91"/>
      <c r="F25" s="91"/>
      <c r="G25" s="91"/>
      <c r="H25" s="91"/>
      <c r="I25" s="92"/>
      <c r="J25" s="34"/>
    </row>
    <row r="26" spans="2:13" x14ac:dyDescent="0.25">
      <c r="B26" s="34"/>
      <c r="C26" s="34"/>
      <c r="D26" s="34"/>
      <c r="E26" s="34"/>
      <c r="F26" s="34"/>
      <c r="G26" s="34"/>
      <c r="H26" s="34"/>
      <c r="I26" s="34"/>
      <c r="J26" s="34"/>
    </row>
    <row r="27" spans="2:13" x14ac:dyDescent="0.25">
      <c r="B27" s="27"/>
      <c r="C27" s="48" t="str">
        <f>'Template (Var)'!C27</f>
        <v>References</v>
      </c>
      <c r="D27" s="27"/>
      <c r="E27" s="27"/>
      <c r="F27" s="27"/>
      <c r="G27" s="27"/>
      <c r="H27" s="48"/>
      <c r="I27" s="27"/>
      <c r="J27" s="27"/>
    </row>
    <row r="28" spans="2:13" x14ac:dyDescent="0.25">
      <c r="B28" s="34"/>
      <c r="C28" s="34" t="str">
        <f>'Template (Var)'!C28</f>
        <v>Main report</v>
      </c>
      <c r="D28" s="34"/>
      <c r="E28" s="34"/>
      <c r="F28" s="34"/>
      <c r="G28" s="34"/>
      <c r="H28" s="34" t="str">
        <f>'Template (Var)'!H28</f>
        <v>Section number</v>
      </c>
      <c r="I28" s="34"/>
      <c r="J28" s="34"/>
    </row>
    <row r="29" spans="2:13" x14ac:dyDescent="0.25">
      <c r="B29" s="34"/>
      <c r="C29" s="93"/>
      <c r="D29" s="95"/>
      <c r="E29" s="95"/>
      <c r="F29" s="94"/>
      <c r="G29" s="34"/>
      <c r="H29" s="93"/>
      <c r="I29" s="94"/>
      <c r="J29" s="34"/>
    </row>
    <row r="30" spans="2:13" x14ac:dyDescent="0.25">
      <c r="B30" s="34"/>
      <c r="C30" s="34" t="str">
        <f>'Template (Var)'!C30</f>
        <v>Main references</v>
      </c>
      <c r="D30" s="34"/>
      <c r="E30" s="34"/>
      <c r="F30" s="34"/>
      <c r="G30" s="34"/>
      <c r="H30" s="34"/>
      <c r="I30" s="34"/>
      <c r="J30" s="34"/>
    </row>
    <row r="31" spans="2:13" x14ac:dyDescent="0.25">
      <c r="B31" s="34"/>
      <c r="C31" s="93"/>
      <c r="D31" s="95"/>
      <c r="E31" s="95"/>
      <c r="F31" s="94"/>
      <c r="G31" s="34"/>
      <c r="H31" s="93"/>
      <c r="I31" s="94"/>
      <c r="J31" s="34"/>
    </row>
    <row r="32" spans="2:13" x14ac:dyDescent="0.25">
      <c r="B32" s="34"/>
      <c r="C32" s="34" t="str">
        <f>'Template (Var)'!C32</f>
        <v>Supporting report</v>
      </c>
      <c r="D32" s="34"/>
      <c r="E32" s="34"/>
      <c r="F32" s="34"/>
      <c r="G32" s="34"/>
      <c r="H32" s="34"/>
      <c r="I32" s="34"/>
      <c r="J32" s="34"/>
    </row>
    <row r="33" spans="2:10" x14ac:dyDescent="0.25">
      <c r="B33" s="34"/>
      <c r="C33" s="87"/>
      <c r="D33" s="88"/>
      <c r="E33" s="88"/>
      <c r="F33" s="89"/>
      <c r="G33" s="34"/>
      <c r="H33" s="87"/>
      <c r="I33" s="89"/>
      <c r="J33" s="34"/>
    </row>
    <row r="34" spans="2:10" x14ac:dyDescent="0.25">
      <c r="B34" s="34"/>
      <c r="C34" s="34"/>
      <c r="D34" s="34"/>
      <c r="E34" s="34"/>
      <c r="F34" s="34"/>
      <c r="G34" s="34"/>
      <c r="H34" s="34"/>
      <c r="I34" s="34"/>
      <c r="J34" s="34"/>
    </row>
    <row r="35" spans="2:10" x14ac:dyDescent="0.25">
      <c r="B35" s="36"/>
      <c r="C35" s="37" t="str">
        <f>'Template (Var)'!C35</f>
        <v>NEA FEPs mapped to this SR-Site FEP</v>
      </c>
      <c r="D35" s="36"/>
      <c r="E35" s="36"/>
      <c r="F35" s="36"/>
      <c r="G35" s="36"/>
      <c r="H35" s="36"/>
      <c r="I35" s="36"/>
      <c r="J35" s="36"/>
    </row>
    <row r="36" spans="2:10" x14ac:dyDescent="0.25">
      <c r="B36" s="37"/>
      <c r="C36" s="36"/>
      <c r="D36" s="36"/>
      <c r="E36" s="36"/>
      <c r="F36" s="36"/>
      <c r="G36" s="36"/>
      <c r="H36" s="36"/>
      <c r="I36" s="36"/>
      <c r="J36" s="36"/>
    </row>
    <row r="37" spans="2:10" x14ac:dyDescent="0.25">
      <c r="B37" s="36"/>
      <c r="C37" s="37" t="str">
        <f>'Template (Var)'!C37</f>
        <v>NEA Project FEP ID</v>
      </c>
      <c r="D37" s="37"/>
      <c r="E37" s="37" t="str">
        <f>'Template (Var)'!E37</f>
        <v>NEA Project FEP Name</v>
      </c>
      <c r="F37" s="36"/>
      <c r="G37" s="36"/>
      <c r="H37" s="36"/>
      <c r="I37" s="36"/>
      <c r="J37" s="36"/>
    </row>
    <row r="38" spans="2:10" x14ac:dyDescent="0.25">
      <c r="B38" s="36"/>
      <c r="C38" s="38" t="s">
        <v>421</v>
      </c>
      <c r="D38" s="39"/>
      <c r="E38" s="39" t="s">
        <v>422</v>
      </c>
      <c r="F38" s="40"/>
      <c r="G38" s="36"/>
      <c r="H38" s="36"/>
      <c r="I38" s="36"/>
      <c r="J38" s="36"/>
    </row>
    <row r="39" spans="2:10" x14ac:dyDescent="0.25">
      <c r="B39" s="36"/>
      <c r="C39" s="41" t="s">
        <v>423</v>
      </c>
      <c r="D39" s="42"/>
      <c r="E39" s="42" t="s">
        <v>424</v>
      </c>
      <c r="F39" s="43"/>
      <c r="G39" s="36"/>
      <c r="H39" s="36"/>
      <c r="I39" s="36"/>
      <c r="J39" s="36"/>
    </row>
    <row r="40" spans="2:10" x14ac:dyDescent="0.25">
      <c r="B40" s="36"/>
      <c r="C40" s="44" t="s">
        <v>425</v>
      </c>
      <c r="D40" s="45"/>
      <c r="E40" s="45" t="s">
        <v>426</v>
      </c>
      <c r="F40" s="46"/>
      <c r="G40" s="36"/>
      <c r="H40" s="36"/>
      <c r="I40" s="36"/>
      <c r="J40" s="36"/>
    </row>
    <row r="41" spans="2:10" x14ac:dyDescent="0.25">
      <c r="B41" s="36"/>
      <c r="C41" s="36"/>
      <c r="D41" s="36"/>
      <c r="E41" s="36"/>
      <c r="F41" s="36"/>
      <c r="G41" s="36"/>
      <c r="H41" s="36"/>
      <c r="I41" s="36"/>
      <c r="J41" s="36"/>
    </row>
  </sheetData>
  <mergeCells count="9">
    <mergeCell ref="C33:F33"/>
    <mergeCell ref="H33:I33"/>
    <mergeCell ref="C14:I14"/>
    <mergeCell ref="C22:I22"/>
    <mergeCell ref="C25:I25"/>
    <mergeCell ref="C29:F29"/>
    <mergeCell ref="H29:I29"/>
    <mergeCell ref="C31:F31"/>
    <mergeCell ref="H31:I31"/>
  </mergeCells>
  <dataValidations count="6">
    <dataValidation allowBlank="1" showInputMessage="1" showErrorMessage="1" promptTitle="Description in SR-PSU" prompt="Groundwater flow as a function of time and space in the geosphere's fracture system. " sqref="L9" xr:uid="{03A28C8A-5F96-4BAD-9C9E-99E7CA4CB6B5}"/>
    <dataValidation allowBlank="1" showInputMessage="1" showErrorMessage="1" promptTitle="Handling in SE-SFL" sqref="L20 L5" xr:uid="{D6CF1624-8857-4D73-AA7D-80FCB94469B1}"/>
    <dataValidation allowBlank="1" showInputMessage="1" showErrorMessage="1" promptTitle="Description in SE-SFL" sqref="L11" xr:uid="{B571BD62-04F8-447B-A4BE-B2C65BFA6871}"/>
    <dataValidation allowBlank="1" showInputMessage="1" showErrorMessage="1" promptTitle="Handling in SR-Site" prompt="Site-specific hydraulic properties and groundwater flow. Included in description of repository evolution." sqref="L16" xr:uid="{F9BBAE5C-DF20-4A14-8630-AE7EE75F9878}"/>
    <dataValidation allowBlank="1" showInputMessage="1" showErrorMessage="1" promptTitle="Description in SR-Site" prompt="Groundwater flow as a function of time and space in the geosphere's fracture system. " sqref="L7" xr:uid="{1D6729DB-4BEA-4DCF-88EC-BAF76D648C29}"/>
    <dataValidation allowBlank="1" showInputMessage="1" showErrorMessage="1" promptTitle="Handling in SR-PSU" sqref="L18" xr:uid="{17519ECE-4F78-4996-A59E-BC862C9ACA1E}"/>
  </dataValidations>
  <pageMargins left="0.7" right="0.7" top="0.75" bottom="0.75" header="0.3" footer="0.3"/>
  <drawing r:id="rId1"/>
  <legacyDrawing r:id="rId2"/>
  <mc:AlternateContent>
    <mc:Choice Requires="x14">
      <controls>
        <mc:AlternateContent>
          <mc:Choice Requires="x14">
            <control shapeId="18433" r:id="rId3" name="Check Box 1">
              <controlPr defaultSize="0" autoFill="0" autoLine="0" autoPict="0">
                <anchor moveWithCells="1">
                  <from>
                    <xdr:col>3</xdr:col>
                    <xdr:colOff>28575</xdr:colOff>
                    <xdr:row>17</xdr:row>
                    <xdr:rowOff>0</xdr:rowOff>
                  </from>
                  <to>
                    <xdr:col>4</xdr:col>
                    <xdr:colOff>409575</xdr:colOff>
                    <xdr:row>18</xdr:row>
                    <xdr:rowOff>28575</xdr:rowOff>
                  </to>
                </anchor>
              </controlPr>
            </control>
          </mc:Choice>
        </mc:AlternateContent>
        <mc:AlternateContent>
          <mc:Choice Requires="x14">
            <control shapeId="18434" r:id="rId4" name="Check Box 2">
              <controlPr defaultSize="0" autoFill="0" autoLine="0" autoPict="0">
                <anchor moveWithCells="1">
                  <from>
                    <xdr:col>3</xdr:col>
                    <xdr:colOff>28575</xdr:colOff>
                    <xdr:row>18</xdr:row>
                    <xdr:rowOff>0</xdr:rowOff>
                  </from>
                  <to>
                    <xdr:col>4</xdr:col>
                    <xdr:colOff>323850</xdr:colOff>
                    <xdr:row>19</xdr:row>
                    <xdr:rowOff>19050</xdr:rowOff>
                  </to>
                </anchor>
              </controlPr>
            </control>
          </mc:Choice>
        </mc:AlternateContent>
      </controls>
    </mc:Choice>
  </mc:AlternateContent>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CD197-EC8B-4C1B-930D-E0FE445DB15C}">
  <dimension ref="B1:N92"/>
  <sheetViews>
    <sheetView zoomScale="80" zoomScaleNormal="80" workbookViewId="0">
      <selection activeCell="L20" sqref="L20"/>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8" customWidth="true" width="6.140625"/>
    <col min="9" max="9" customWidth="true" width="17.28515625"/>
    <col min="10" max="10" customWidth="true" width="3.28515625"/>
    <col min="12" max="12" customWidth="true" width="20.42578125"/>
  </cols>
  <sheetData>
    <row r="1" spans="2:14" x14ac:dyDescent="0.25">
      <c r="B1" s="27"/>
      <c r="C1" s="27"/>
      <c r="D1" s="27"/>
      <c r="E1" s="27"/>
      <c r="F1" s="27"/>
      <c r="G1" s="27"/>
      <c r="H1" s="27"/>
      <c r="I1" s="27"/>
      <c r="J1" s="27"/>
      <c r="L1" s="28" t="s">
        <v>101</v>
      </c>
      <c r="M1" s="28"/>
    </row>
    <row r="2" spans="2:14" x14ac:dyDescent="0.25">
      <c r="B2" s="27"/>
      <c r="C2" s="30" t="str">
        <f>'Template (FEP)'!C2</f>
        <v>FEP ID</v>
      </c>
      <c r="D2" s="27"/>
      <c r="E2" s="30" t="str">
        <f>'Template (FEP)'!E2</f>
        <v>FEP Name</v>
      </c>
      <c r="F2" s="27"/>
      <c r="G2" s="30" t="str">
        <f>'Template (FEP)'!G2</f>
        <v>FEP</v>
      </c>
      <c r="H2" s="27"/>
      <c r="I2" s="30" t="str">
        <f>'Template (FEP)'!I2</f>
        <v>Expert(s)</v>
      </c>
      <c r="J2" s="27"/>
    </row>
    <row r="3" spans="2:14" x14ac:dyDescent="0.25">
      <c r="B3" s="27"/>
      <c r="C3" s="31" t="str">
        <f>'PSAR SFK FEP list'!B33</f>
        <v>Ge25</v>
      </c>
      <c r="D3" s="27"/>
      <c r="E3" s="31" t="str">
        <f>'PSAR SFK FEP list'!C33</f>
        <v>Transport of radionuclides in the gas phase</v>
      </c>
      <c r="F3" s="27"/>
      <c r="G3" s="32" t="s">
        <v>286</v>
      </c>
      <c r="H3" s="27"/>
      <c r="I3" s="32" t="s">
        <v>268</v>
      </c>
      <c r="J3" s="27"/>
    </row>
    <row r="4" spans="2:14" x14ac:dyDescent="0.25">
      <c r="B4" s="27"/>
      <c r="C4" s="27"/>
      <c r="D4" s="27"/>
      <c r="E4" s="27"/>
      <c r="F4" s="27"/>
      <c r="G4" s="27"/>
      <c r="H4" s="27"/>
      <c r="I4" s="32" t="s">
        <v>284</v>
      </c>
      <c r="J4" s="27"/>
    </row>
    <row r="5" spans="2:14" x14ac:dyDescent="0.25">
      <c r="B5" s="27"/>
      <c r="C5" s="30" t="str">
        <f>'Template (FEP)'!C5</f>
        <v>Main Category</v>
      </c>
      <c r="D5" s="27"/>
      <c r="E5" s="30" t="str">
        <f>'Template (FEP)'!E5</f>
        <v>System Component</v>
      </c>
      <c r="F5" s="27"/>
      <c r="G5" s="27"/>
      <c r="H5" s="27"/>
      <c r="I5" s="32" t="s">
        <v>285</v>
      </c>
      <c r="J5" s="27"/>
    </row>
    <row r="6" spans="2:14" x14ac:dyDescent="0.25">
      <c r="B6" s="27"/>
      <c r="C6" s="33" t="str">
        <f>'PSAR SFK FEP list'!F33</f>
        <v>Internal process</v>
      </c>
      <c r="D6" s="27"/>
      <c r="E6" s="33" t="str">
        <f>'PSAR SFK FEP list'!G33</f>
        <v>Geosphere</v>
      </c>
      <c r="F6" s="27"/>
      <c r="G6" s="27"/>
      <c r="H6" s="27"/>
      <c r="I6" s="27"/>
      <c r="J6" s="27"/>
    </row>
    <row r="7" spans="2:14" x14ac:dyDescent="0.25">
      <c r="B7" s="27"/>
      <c r="C7" s="27"/>
      <c r="D7" s="27"/>
      <c r="E7" s="27"/>
      <c r="F7" s="27"/>
      <c r="G7" s="27"/>
      <c r="H7" s="27"/>
      <c r="I7" s="27"/>
      <c r="J7" s="27"/>
      <c r="L7" s="10" t="s">
        <v>236</v>
      </c>
      <c r="M7" t="s">
        <v>1273</v>
      </c>
    </row>
    <row r="8" spans="2:14" x14ac:dyDescent="0.25">
      <c r="B8" s="27"/>
      <c r="C8" s="30" t="str">
        <f>'Template (FEP)'!C8</f>
        <v>Sub Category 1</v>
      </c>
      <c r="D8" s="27"/>
      <c r="E8" s="30" t="str">
        <f>'Template (FEP)'!E8</f>
        <v>Sub Category 2</v>
      </c>
      <c r="F8" s="27"/>
      <c r="G8" s="27"/>
      <c r="H8" s="27"/>
      <c r="I8" s="27"/>
      <c r="J8" s="27"/>
    </row>
    <row r="9" spans="2:14" x14ac:dyDescent="0.25">
      <c r="B9" s="27"/>
      <c r="C9" s="33">
        <f>'PSAR SFK FEP list'!H33</f>
        <v>0</v>
      </c>
      <c r="D9" s="27"/>
      <c r="E9" s="33">
        <f>'PSAR SFK FEP list'!I33</f>
        <v>0</v>
      </c>
      <c r="F9" s="27"/>
      <c r="G9" s="27"/>
      <c r="H9" s="27"/>
      <c r="I9" s="27"/>
      <c r="J9" s="27"/>
      <c r="L9" s="10" t="s">
        <v>237</v>
      </c>
      <c r="M9" t="s">
        <v>357</v>
      </c>
      <c r="N9" t="s">
        <v>1274</v>
      </c>
    </row>
    <row r="10" spans="2:14" x14ac:dyDescent="0.25">
      <c r="B10" s="27"/>
      <c r="C10" s="27"/>
      <c r="D10" s="27"/>
      <c r="E10" s="27"/>
      <c r="F10" s="27"/>
      <c r="G10" s="27"/>
      <c r="H10" s="27"/>
      <c r="I10" s="27"/>
      <c r="J10" s="27"/>
      <c r="L10" s="10"/>
    </row>
    <row r="11" spans="2:14" x14ac:dyDescent="0.25">
      <c r="B11" s="34"/>
      <c r="C11" s="35"/>
      <c r="D11" s="34"/>
      <c r="E11" s="34"/>
      <c r="F11" s="34"/>
      <c r="G11" s="34"/>
      <c r="H11" s="34"/>
      <c r="I11" s="34"/>
      <c r="J11" s="34"/>
      <c r="L11" s="10" t="s">
        <v>238</v>
      </c>
      <c r="M11" s="51" t="s">
        <v>260</v>
      </c>
    </row>
    <row r="12" spans="2:14" x14ac:dyDescent="0.25">
      <c r="B12" s="27"/>
      <c r="C12" s="30" t="str">
        <f>'Template (FEP)'!C12</f>
        <v>Description</v>
      </c>
      <c r="D12" s="27"/>
      <c r="E12" s="27"/>
      <c r="F12" s="27"/>
      <c r="G12" s="27"/>
      <c r="H12" s="27"/>
      <c r="I12" s="27"/>
      <c r="J12" s="27"/>
    </row>
    <row r="13" spans="2:14" x14ac:dyDescent="0.25">
      <c r="B13" s="34"/>
      <c r="C13" s="35"/>
      <c r="D13" s="34"/>
      <c r="E13" s="34"/>
      <c r="F13" s="34"/>
      <c r="G13" s="34"/>
      <c r="H13" s="34"/>
      <c r="I13" s="34"/>
      <c r="J13" s="34"/>
    </row>
    <row r="14" spans="2:14" ht="30" customHeight="1" x14ac:dyDescent="0.25">
      <c r="B14" s="34"/>
      <c r="C14" s="90"/>
      <c r="D14" s="91"/>
      <c r="E14" s="91"/>
      <c r="F14" s="91"/>
      <c r="G14" s="91"/>
      <c r="H14" s="91"/>
      <c r="I14" s="92"/>
      <c r="J14" s="34"/>
    </row>
    <row r="15" spans="2:14" x14ac:dyDescent="0.25">
      <c r="B15" s="34"/>
      <c r="C15" s="34"/>
      <c r="D15" s="34"/>
      <c r="E15" s="34"/>
      <c r="F15" s="34"/>
      <c r="G15" s="34"/>
      <c r="H15" s="34"/>
      <c r="I15" s="34"/>
      <c r="J15" s="34"/>
    </row>
    <row r="16" spans="2:14" x14ac:dyDescent="0.25">
      <c r="B16" s="27"/>
      <c r="C16" s="30" t="str">
        <f>'Template (FEP)'!C16</f>
        <v>Handling in the assessment</v>
      </c>
      <c r="D16" s="27"/>
      <c r="E16" s="27"/>
      <c r="F16" s="27"/>
      <c r="G16" s="27"/>
      <c r="H16" s="27"/>
      <c r="I16" s="27"/>
      <c r="J16" s="27"/>
      <c r="L16" s="10" t="s">
        <v>239</v>
      </c>
      <c r="M16" t="s">
        <v>1269</v>
      </c>
    </row>
    <row r="17" spans="2:13" x14ac:dyDescent="0.25">
      <c r="B17" s="34"/>
      <c r="C17" s="35"/>
      <c r="D17" s="34"/>
      <c r="E17" s="34"/>
      <c r="F17" s="34"/>
      <c r="G17" s="34"/>
      <c r="H17" s="34"/>
      <c r="I17" s="34"/>
      <c r="J17" s="34"/>
      <c r="M17" t="s">
        <v>1277</v>
      </c>
    </row>
    <row r="18" spans="2:13" x14ac:dyDescent="0.25">
      <c r="B18" s="34"/>
      <c r="C18" s="35" t="str">
        <f>'Template (FEP)'!C18</f>
        <v>General (if same for before/after saturation and failed canister)</v>
      </c>
      <c r="D18" s="34"/>
      <c r="E18" s="34"/>
      <c r="F18" s="34"/>
      <c r="G18" s="34"/>
      <c r="H18" s="34"/>
      <c r="I18" s="34"/>
      <c r="J18" s="34"/>
      <c r="M18" t="s">
        <v>1278</v>
      </c>
    </row>
    <row r="19" spans="2:13" x14ac:dyDescent="0.25">
      <c r="B19" s="34"/>
      <c r="C19" s="34" t="str">
        <f>'Template (FEP)'!C19</f>
        <v>Considered</v>
      </c>
      <c r="D19" s="34" t="str">
        <f>'Template (FEP)'!D19</f>
        <v>Neglected</v>
      </c>
      <c r="E19" s="34"/>
      <c r="F19" s="34"/>
      <c r="G19" s="34"/>
      <c r="H19" s="34"/>
      <c r="I19" s="34"/>
      <c r="J19" s="34"/>
      <c r="M19" t="s">
        <v>1276</v>
      </c>
    </row>
    <row r="20" spans="2:13" x14ac:dyDescent="0.25">
      <c r="B20" s="34"/>
      <c r="C20" s="81"/>
      <c r="D20" s="81"/>
      <c r="E20" s="34"/>
      <c r="F20" s="34"/>
      <c r="G20" s="50" t="b">
        <v>0</v>
      </c>
      <c r="H20" s="50" t="b">
        <v>0</v>
      </c>
      <c r="I20" s="34"/>
      <c r="J20" s="34"/>
      <c r="M20" t="s">
        <v>822</v>
      </c>
    </row>
    <row r="21" spans="2:13" x14ac:dyDescent="0.25">
      <c r="B21" s="34"/>
      <c r="C21" s="34" t="str">
        <f>'Template (FEP)'!C21</f>
        <v>Handling</v>
      </c>
      <c r="D21" s="34"/>
      <c r="E21" s="34"/>
      <c r="F21" s="34"/>
      <c r="G21" s="34"/>
      <c r="H21" s="34"/>
      <c r="I21" s="34"/>
      <c r="J21" s="34"/>
    </row>
    <row r="22" spans="2:13" ht="30" customHeight="1" x14ac:dyDescent="0.25">
      <c r="B22" s="34"/>
      <c r="C22" s="90"/>
      <c r="D22" s="91"/>
      <c r="E22" s="91"/>
      <c r="F22" s="91"/>
      <c r="G22" s="91"/>
      <c r="H22" s="91"/>
      <c r="I22" s="92"/>
      <c r="J22" s="34"/>
    </row>
    <row r="23" spans="2:13" x14ac:dyDescent="0.25">
      <c r="B23" s="34"/>
      <c r="C23" s="34" t="str">
        <f>'Template (FEP)'!C23</f>
        <v>Reasoning - if neglected</v>
      </c>
      <c r="D23" s="34"/>
      <c r="E23" s="34"/>
      <c r="F23" s="34"/>
      <c r="G23" s="34"/>
      <c r="H23" s="34"/>
      <c r="I23" s="34"/>
      <c r="J23" s="34"/>
      <c r="L23" s="10" t="s">
        <v>240</v>
      </c>
      <c r="M23" t="s">
        <v>1275</v>
      </c>
    </row>
    <row r="24" spans="2:13" ht="30" customHeight="1" x14ac:dyDescent="0.25">
      <c r="B24" s="34"/>
      <c r="C24" s="90"/>
      <c r="D24" s="91"/>
      <c r="E24" s="91"/>
      <c r="F24" s="91"/>
      <c r="G24" s="91"/>
      <c r="H24" s="91"/>
      <c r="I24" s="92"/>
      <c r="J24" s="34"/>
    </row>
    <row r="25" spans="2:13" x14ac:dyDescent="0.25">
      <c r="B25" s="34"/>
      <c r="C25" s="34"/>
      <c r="D25" s="34"/>
      <c r="E25" s="34"/>
      <c r="F25" s="34"/>
      <c r="G25" s="34"/>
      <c r="H25" s="34"/>
      <c r="I25" s="34"/>
      <c r="J25" s="34"/>
      <c r="L25" s="10" t="s">
        <v>241</v>
      </c>
      <c r="M25" s="51" t="s">
        <v>260</v>
      </c>
    </row>
    <row r="26" spans="2:13" x14ac:dyDescent="0.25">
      <c r="B26" s="34"/>
      <c r="C26" s="35" t="str">
        <f>'Template (FEP)'!C26</f>
        <v>Excavation/operation period</v>
      </c>
      <c r="D26" s="34"/>
      <c r="E26" s="34"/>
      <c r="F26" s="34"/>
      <c r="G26" s="34"/>
      <c r="H26" s="34"/>
      <c r="I26" s="34"/>
      <c r="J26" s="34"/>
    </row>
    <row r="27" spans="2:13" x14ac:dyDescent="0.25">
      <c r="B27" s="34"/>
      <c r="C27" s="34" t="str">
        <f>'Template (FEP)'!C27</f>
        <v>Considered</v>
      </c>
      <c r="D27" s="34" t="str">
        <f>'Template (FEP)'!D27</f>
        <v>Neglected</v>
      </c>
      <c r="E27" s="34"/>
      <c r="F27" s="34"/>
      <c r="G27" s="34"/>
      <c r="H27" s="34"/>
      <c r="I27" s="34"/>
      <c r="J27" s="34"/>
    </row>
    <row r="28" spans="2:13" x14ac:dyDescent="0.25">
      <c r="B28" s="34"/>
      <c r="C28" s="81"/>
      <c r="D28" s="81"/>
      <c r="E28" s="34"/>
      <c r="F28" s="34"/>
      <c r="G28" s="50" t="b">
        <v>0</v>
      </c>
      <c r="H28" s="50" t="b">
        <v>0</v>
      </c>
      <c r="I28" s="34"/>
      <c r="J28" s="34"/>
    </row>
    <row r="29" spans="2:13" x14ac:dyDescent="0.25">
      <c r="B29" s="34"/>
      <c r="C29" s="34" t="str">
        <f>'Template (FEP)'!C29</f>
        <v>Handling</v>
      </c>
      <c r="D29" s="34"/>
      <c r="E29" s="34"/>
      <c r="F29" s="34"/>
      <c r="G29" s="34"/>
      <c r="H29" s="34"/>
      <c r="I29" s="34"/>
      <c r="J29" s="34"/>
    </row>
    <row r="30" spans="2:13" ht="30" customHeight="1" x14ac:dyDescent="0.25">
      <c r="B30" s="34"/>
      <c r="C30" s="90"/>
      <c r="D30" s="91"/>
      <c r="E30" s="91"/>
      <c r="F30" s="91"/>
      <c r="G30" s="91"/>
      <c r="H30" s="91"/>
      <c r="I30" s="92"/>
      <c r="J30" s="34"/>
    </row>
    <row r="31" spans="2:13" x14ac:dyDescent="0.25">
      <c r="B31" s="34"/>
      <c r="C31" s="34" t="str">
        <f>'Template (FEP)'!C31</f>
        <v>Reasoning - if neglected</v>
      </c>
      <c r="D31" s="34"/>
      <c r="E31" s="34"/>
      <c r="F31" s="34"/>
      <c r="G31" s="34"/>
      <c r="H31" s="34"/>
      <c r="I31" s="34"/>
      <c r="J31" s="34"/>
    </row>
    <row r="32" spans="2:13" ht="30" customHeight="1" x14ac:dyDescent="0.25">
      <c r="B32" s="34"/>
      <c r="C32" s="90"/>
      <c r="D32" s="91"/>
      <c r="E32" s="91"/>
      <c r="F32" s="91"/>
      <c r="G32" s="91"/>
      <c r="H32" s="91"/>
      <c r="I32" s="92"/>
      <c r="J32" s="34"/>
    </row>
    <row r="33" spans="2:10" x14ac:dyDescent="0.25">
      <c r="B33" s="34"/>
      <c r="C33" s="34"/>
      <c r="D33" s="34"/>
      <c r="E33" s="34"/>
      <c r="F33" s="34"/>
      <c r="G33" s="34"/>
      <c r="H33" s="34"/>
      <c r="I33" s="34"/>
      <c r="J33" s="34"/>
    </row>
    <row r="34" spans="2:10" x14ac:dyDescent="0.25">
      <c r="B34" s="34"/>
      <c r="C34" s="35" t="str">
        <f>'Template (FEP)'!C34</f>
        <v>Temperate conditions</v>
      </c>
      <c r="D34" s="34"/>
      <c r="E34" s="34"/>
      <c r="F34" s="34"/>
      <c r="G34" s="34"/>
      <c r="H34" s="34"/>
      <c r="I34" s="34"/>
      <c r="J34" s="34"/>
    </row>
    <row r="35" spans="2:10" x14ac:dyDescent="0.25">
      <c r="B35" s="34"/>
      <c r="C35" s="34" t="str">
        <f>'Template (FEP)'!C35</f>
        <v>Considered</v>
      </c>
      <c r="D35" s="34" t="str">
        <f>'Template (FEP)'!D35</f>
        <v>Neglected</v>
      </c>
      <c r="E35" s="34"/>
      <c r="F35" s="34"/>
      <c r="G35" s="34"/>
      <c r="H35" s="34"/>
      <c r="I35" s="34"/>
      <c r="J35" s="34"/>
    </row>
    <row r="36" spans="2:10" x14ac:dyDescent="0.25">
      <c r="B36" s="34"/>
      <c r="C36" s="81"/>
      <c r="D36" s="81"/>
      <c r="E36" s="34"/>
      <c r="F36" s="34"/>
      <c r="G36" s="50" t="b">
        <v>0</v>
      </c>
      <c r="H36" s="50" t="b">
        <v>0</v>
      </c>
      <c r="I36" s="34"/>
      <c r="J36" s="34"/>
    </row>
    <row r="37" spans="2:10" x14ac:dyDescent="0.25">
      <c r="B37" s="34"/>
      <c r="C37" s="34" t="str">
        <f>'Template (FEP)'!C37</f>
        <v>Handling</v>
      </c>
      <c r="D37" s="34"/>
      <c r="E37" s="34"/>
      <c r="F37" s="34"/>
      <c r="G37" s="34"/>
      <c r="H37" s="34"/>
      <c r="I37" s="34"/>
      <c r="J37" s="34"/>
    </row>
    <row r="38" spans="2:10" ht="30" customHeight="1" x14ac:dyDescent="0.25">
      <c r="B38" s="34"/>
      <c r="C38" s="90"/>
      <c r="D38" s="91"/>
      <c r="E38" s="91"/>
      <c r="F38" s="91"/>
      <c r="G38" s="91"/>
      <c r="H38" s="91"/>
      <c r="I38" s="92"/>
      <c r="J38" s="34"/>
    </row>
    <row r="39" spans="2:10" x14ac:dyDescent="0.25">
      <c r="B39" s="34"/>
      <c r="C39" s="34" t="str">
        <f>'Template (FEP)'!C39</f>
        <v>Reasoning - if neglected</v>
      </c>
      <c r="D39" s="34"/>
      <c r="E39" s="34"/>
      <c r="F39" s="34"/>
      <c r="G39" s="34"/>
      <c r="H39" s="34"/>
      <c r="I39" s="34"/>
      <c r="J39" s="34"/>
    </row>
    <row r="40" spans="2:10" ht="30" customHeight="1" x14ac:dyDescent="0.25">
      <c r="B40" s="34"/>
      <c r="C40" s="90"/>
      <c r="D40" s="91"/>
      <c r="E40" s="91"/>
      <c r="F40" s="91"/>
      <c r="G40" s="91"/>
      <c r="H40" s="91"/>
      <c r="I40" s="92"/>
      <c r="J40" s="34"/>
    </row>
    <row r="41" spans="2:10" x14ac:dyDescent="0.25">
      <c r="B41" s="34"/>
      <c r="C41" s="34"/>
      <c r="D41" s="34"/>
      <c r="E41" s="34"/>
      <c r="F41" s="34"/>
      <c r="G41" s="34"/>
      <c r="H41" s="34"/>
      <c r="I41" s="34"/>
      <c r="J41" s="34"/>
    </row>
    <row r="42" spans="2:10" x14ac:dyDescent="0.25">
      <c r="B42" s="34"/>
      <c r="C42" s="35" t="str">
        <f>'Template (FEP)'!C42</f>
        <v>Periglacial conditions</v>
      </c>
      <c r="D42" s="34"/>
      <c r="E42" s="34"/>
      <c r="F42" s="34"/>
      <c r="G42" s="34"/>
      <c r="H42" s="34"/>
      <c r="I42" s="34"/>
      <c r="J42" s="34"/>
    </row>
    <row r="43" spans="2:10" x14ac:dyDescent="0.25">
      <c r="B43" s="34"/>
      <c r="C43" s="34" t="str">
        <f>'Template (FEP)'!C43</f>
        <v>Considered</v>
      </c>
      <c r="D43" s="34" t="str">
        <f>'Template (FEP)'!D43</f>
        <v>Neglected</v>
      </c>
      <c r="E43" s="34"/>
      <c r="F43" s="34"/>
      <c r="G43" s="34"/>
      <c r="H43" s="34"/>
      <c r="I43" s="34"/>
      <c r="J43" s="34"/>
    </row>
    <row r="44" spans="2:10" x14ac:dyDescent="0.25">
      <c r="B44" s="34"/>
      <c r="C44" s="81"/>
      <c r="D44" s="81"/>
      <c r="E44" s="34"/>
      <c r="F44" s="34"/>
      <c r="G44" s="50" t="b">
        <v>0</v>
      </c>
      <c r="H44" s="50" t="b">
        <v>0</v>
      </c>
      <c r="I44" s="34"/>
      <c r="J44" s="34"/>
    </row>
    <row r="45" spans="2:10" x14ac:dyDescent="0.25">
      <c r="B45" s="34"/>
      <c r="C45" s="34" t="str">
        <f>'Template (FEP)'!C45</f>
        <v>Handling</v>
      </c>
      <c r="D45" s="34"/>
      <c r="E45" s="34"/>
      <c r="F45" s="34"/>
      <c r="G45" s="34"/>
      <c r="H45" s="34"/>
      <c r="I45" s="34"/>
      <c r="J45" s="34"/>
    </row>
    <row r="46" spans="2:10" ht="30" customHeight="1" x14ac:dyDescent="0.25">
      <c r="B46" s="34"/>
      <c r="C46" s="90"/>
      <c r="D46" s="91"/>
      <c r="E46" s="91"/>
      <c r="F46" s="91"/>
      <c r="G46" s="91"/>
      <c r="H46" s="91"/>
      <c r="I46" s="92"/>
      <c r="J46" s="34"/>
    </row>
    <row r="47" spans="2:10" x14ac:dyDescent="0.25">
      <c r="B47" s="34"/>
      <c r="C47" s="34" t="str">
        <f>'Template (FEP)'!C47</f>
        <v>Reasoning - if neglected</v>
      </c>
      <c r="D47" s="34"/>
      <c r="E47" s="34"/>
      <c r="F47" s="34"/>
      <c r="G47" s="34"/>
      <c r="H47" s="34"/>
      <c r="I47" s="34"/>
      <c r="J47" s="34"/>
    </row>
    <row r="48" spans="2:10" ht="30" customHeight="1" x14ac:dyDescent="0.25">
      <c r="B48" s="34"/>
      <c r="C48" s="90"/>
      <c r="D48" s="91"/>
      <c r="E48" s="91"/>
      <c r="F48" s="91"/>
      <c r="G48" s="91"/>
      <c r="H48" s="91"/>
      <c r="I48" s="92"/>
      <c r="J48" s="34"/>
    </row>
    <row r="49" spans="2:10" x14ac:dyDescent="0.25">
      <c r="B49" s="34"/>
      <c r="C49" s="34"/>
      <c r="D49" s="34"/>
      <c r="E49" s="34"/>
      <c r="F49" s="34"/>
      <c r="G49" s="34"/>
      <c r="H49" s="34"/>
      <c r="I49" s="34"/>
      <c r="J49" s="34"/>
    </row>
    <row r="50" spans="2:10" x14ac:dyDescent="0.25">
      <c r="B50" s="34"/>
      <c r="C50" s="35" t="str">
        <f>'Template (FEP)'!C50</f>
        <v>Glacial conditions</v>
      </c>
      <c r="D50" s="34"/>
      <c r="E50" s="34"/>
      <c r="F50" s="34"/>
      <c r="G50" s="34"/>
      <c r="H50" s="34"/>
      <c r="I50" s="34"/>
      <c r="J50" s="34"/>
    </row>
    <row r="51" spans="2:10" x14ac:dyDescent="0.25">
      <c r="B51" s="34"/>
      <c r="C51" s="34" t="str">
        <f>'Template (FEP)'!C51</f>
        <v>Considered</v>
      </c>
      <c r="D51" s="34" t="str">
        <f>'Template (FEP)'!D51</f>
        <v>Neglected</v>
      </c>
      <c r="E51" s="34"/>
      <c r="F51" s="34"/>
      <c r="G51" s="34"/>
      <c r="H51" s="34"/>
      <c r="I51" s="34"/>
      <c r="J51" s="34"/>
    </row>
    <row r="52" spans="2:10" x14ac:dyDescent="0.25">
      <c r="B52" s="34"/>
      <c r="C52" s="81"/>
      <c r="D52" s="81"/>
      <c r="E52" s="34"/>
      <c r="F52" s="34"/>
      <c r="G52" s="50" t="b">
        <v>0</v>
      </c>
      <c r="H52" s="50" t="b">
        <v>0</v>
      </c>
      <c r="I52" s="34"/>
      <c r="J52" s="34"/>
    </row>
    <row r="53" spans="2:10" x14ac:dyDescent="0.25">
      <c r="B53" s="34"/>
      <c r="C53" s="34" t="str">
        <f>'Template (FEP)'!C53</f>
        <v>Handling</v>
      </c>
      <c r="D53" s="34"/>
      <c r="E53" s="34"/>
      <c r="F53" s="34"/>
      <c r="G53" s="34"/>
      <c r="H53" s="34"/>
      <c r="I53" s="34"/>
      <c r="J53" s="34"/>
    </row>
    <row r="54" spans="2:10" ht="30" customHeight="1" x14ac:dyDescent="0.25">
      <c r="B54" s="34"/>
      <c r="C54" s="90"/>
      <c r="D54" s="91"/>
      <c r="E54" s="91"/>
      <c r="F54" s="91"/>
      <c r="G54" s="91"/>
      <c r="H54" s="91"/>
      <c r="I54" s="92"/>
      <c r="J54" s="34"/>
    </row>
    <row r="55" spans="2:10" x14ac:dyDescent="0.25">
      <c r="B55" s="34"/>
      <c r="C55" s="34" t="str">
        <f>'Template (FEP)'!C55</f>
        <v>Reasoning - if neglected</v>
      </c>
      <c r="D55" s="34"/>
      <c r="E55" s="34"/>
      <c r="F55" s="34"/>
      <c r="G55" s="34"/>
      <c r="H55" s="34"/>
      <c r="I55" s="34"/>
      <c r="J55" s="34"/>
    </row>
    <row r="56" spans="2:10" ht="30" customHeight="1" x14ac:dyDescent="0.25">
      <c r="B56" s="34"/>
      <c r="C56" s="90"/>
      <c r="D56" s="91"/>
      <c r="E56" s="91"/>
      <c r="F56" s="91"/>
      <c r="G56" s="91"/>
      <c r="H56" s="91"/>
      <c r="I56" s="92"/>
      <c r="J56" s="34"/>
    </row>
    <row r="57" spans="2:10" x14ac:dyDescent="0.25">
      <c r="B57" s="34"/>
      <c r="C57" s="34"/>
      <c r="D57" s="34"/>
      <c r="E57" s="34"/>
      <c r="F57" s="34"/>
      <c r="G57" s="34"/>
      <c r="H57" s="34"/>
      <c r="I57" s="34"/>
      <c r="J57" s="34"/>
    </row>
    <row r="58" spans="2:10" x14ac:dyDescent="0.25">
      <c r="B58" s="34"/>
      <c r="C58" s="35" t="str">
        <f>'Template (FEP)'!C58</f>
        <v>Earthquake events</v>
      </c>
      <c r="D58" s="34"/>
      <c r="E58" s="34"/>
      <c r="F58" s="34"/>
      <c r="G58" s="34"/>
      <c r="H58" s="34"/>
      <c r="I58" s="34"/>
      <c r="J58" s="34"/>
    </row>
    <row r="59" spans="2:10" x14ac:dyDescent="0.25">
      <c r="B59" s="34"/>
      <c r="C59" s="34" t="str">
        <f>'Template (FEP)'!C59</f>
        <v>Considered</v>
      </c>
      <c r="D59" s="34" t="str">
        <f>'Template (FEP)'!D59</f>
        <v>Neglected</v>
      </c>
      <c r="E59" s="34"/>
      <c r="F59" s="34"/>
      <c r="G59" s="34"/>
      <c r="H59" s="34"/>
      <c r="I59" s="34"/>
      <c r="J59" s="34"/>
    </row>
    <row r="60" spans="2:10" x14ac:dyDescent="0.25">
      <c r="B60" s="34"/>
      <c r="C60" s="81"/>
      <c r="D60" s="81"/>
      <c r="E60" s="34"/>
      <c r="F60" s="34"/>
      <c r="G60" s="50" t="b">
        <v>0</v>
      </c>
      <c r="H60" s="50" t="b">
        <v>0</v>
      </c>
      <c r="I60" s="34"/>
      <c r="J60" s="34"/>
    </row>
    <row r="61" spans="2:10" x14ac:dyDescent="0.25">
      <c r="B61" s="34"/>
      <c r="C61" s="34" t="str">
        <f>'Template (FEP)'!C61</f>
        <v>Handling</v>
      </c>
      <c r="D61" s="34"/>
      <c r="E61" s="34"/>
      <c r="F61" s="34"/>
      <c r="G61" s="34"/>
      <c r="H61" s="34"/>
      <c r="I61" s="34"/>
      <c r="J61" s="34"/>
    </row>
    <row r="62" spans="2:10" ht="30" customHeight="1" x14ac:dyDescent="0.25">
      <c r="B62" s="34"/>
      <c r="C62" s="90"/>
      <c r="D62" s="91"/>
      <c r="E62" s="91"/>
      <c r="F62" s="91"/>
      <c r="G62" s="91"/>
      <c r="H62" s="91"/>
      <c r="I62" s="92"/>
      <c r="J62" s="34"/>
    </row>
    <row r="63" spans="2:10" x14ac:dyDescent="0.25">
      <c r="B63" s="34"/>
      <c r="C63" s="34" t="str">
        <f>'Template (FEP)'!C63</f>
        <v>Reasoning - if neglected</v>
      </c>
      <c r="D63" s="34"/>
      <c r="E63" s="34"/>
      <c r="F63" s="34"/>
      <c r="G63" s="34"/>
      <c r="H63" s="34"/>
      <c r="I63" s="34"/>
      <c r="J63" s="34"/>
    </row>
    <row r="64" spans="2:10"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tr">
        <f>'Template (FEP)'!C66</f>
        <v>References</v>
      </c>
      <c r="D66" s="27"/>
      <c r="E66" s="27"/>
      <c r="F66" s="27"/>
      <c r="G66" s="27"/>
      <c r="H66" s="48"/>
      <c r="I66" s="27"/>
      <c r="J66" s="27"/>
    </row>
    <row r="67" spans="2:10" x14ac:dyDescent="0.25">
      <c r="B67" s="34"/>
      <c r="C67" s="34" t="str">
        <f>'Template (FEP)'!C67</f>
        <v>Main report</v>
      </c>
      <c r="D67" s="34"/>
      <c r="E67" s="34"/>
      <c r="F67" s="34"/>
      <c r="G67" s="34"/>
      <c r="H67" s="34" t="str">
        <f>'Template (FEP)'!H67</f>
        <v>Section number</v>
      </c>
      <c r="I67" s="34"/>
      <c r="J67" s="34"/>
    </row>
    <row r="68" spans="2:10" x14ac:dyDescent="0.25">
      <c r="B68" s="34"/>
      <c r="C68" s="87"/>
      <c r="D68" s="88"/>
      <c r="E68" s="88"/>
      <c r="F68" s="89"/>
      <c r="G68" s="34"/>
      <c r="H68" s="87"/>
      <c r="I68" s="89"/>
      <c r="J68" s="34"/>
    </row>
    <row r="69" spans="2:10" x14ac:dyDescent="0.25">
      <c r="B69" s="34"/>
      <c r="C69" s="34" t="str">
        <f>'Template (FEP)'!C69</f>
        <v>Main references</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tr">
        <f>'Template (FEP)'!C71</f>
        <v>Supporting report</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tr">
        <f>'Template (FEP)'!C74</f>
        <v>NEA FEPs mapped to this SR-Site FEP</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tr">
        <f>'Template (FEP)'!C76</f>
        <v>NEA Project FEP ID</v>
      </c>
      <c r="D76" s="37"/>
      <c r="E76" s="37" t="str">
        <f>'Template (FEP)'!E76</f>
        <v>NEA Project FEP Name</v>
      </c>
      <c r="F76" s="36"/>
      <c r="G76" s="36"/>
      <c r="H76" s="36"/>
      <c r="I76" s="36"/>
      <c r="J76" s="36"/>
    </row>
    <row r="77" spans="2:10" x14ac:dyDescent="0.25">
      <c r="B77" s="36"/>
      <c r="C77" s="38" t="s">
        <v>1237</v>
      </c>
      <c r="D77" s="39"/>
      <c r="E77" s="39" t="s">
        <v>1238</v>
      </c>
      <c r="F77" s="39"/>
      <c r="G77" s="39"/>
      <c r="H77" s="39"/>
      <c r="I77" s="40"/>
      <c r="J77" s="36"/>
    </row>
    <row r="78" spans="2:10" x14ac:dyDescent="0.25">
      <c r="B78" s="36"/>
      <c r="C78" s="41" t="s">
        <v>656</v>
      </c>
      <c r="D78" s="42"/>
      <c r="E78" s="42" t="s">
        <v>657</v>
      </c>
      <c r="F78" s="42"/>
      <c r="G78" s="42"/>
      <c r="H78" s="42"/>
      <c r="I78" s="43"/>
      <c r="J78" s="36"/>
    </row>
    <row r="79" spans="2:10" x14ac:dyDescent="0.25">
      <c r="B79" s="36"/>
      <c r="C79" s="41" t="s">
        <v>937</v>
      </c>
      <c r="D79" s="42"/>
      <c r="E79" s="42" t="s">
        <v>938</v>
      </c>
      <c r="F79" s="42"/>
      <c r="G79" s="42"/>
      <c r="H79" s="42"/>
      <c r="I79" s="43"/>
      <c r="J79" s="36"/>
    </row>
    <row r="80" spans="2:10" x14ac:dyDescent="0.25">
      <c r="B80" s="36"/>
      <c r="C80" s="41" t="s">
        <v>542</v>
      </c>
      <c r="D80" s="42"/>
      <c r="E80" s="42" t="s">
        <v>543</v>
      </c>
      <c r="F80" s="42"/>
      <c r="G80" s="42"/>
      <c r="H80" s="42"/>
      <c r="I80" s="43"/>
      <c r="J80" s="36"/>
    </row>
    <row r="81" spans="2:10" x14ac:dyDescent="0.25">
      <c r="B81" s="36"/>
      <c r="C81" s="41" t="s">
        <v>1219</v>
      </c>
      <c r="D81" s="42"/>
      <c r="E81" s="42" t="s">
        <v>125</v>
      </c>
      <c r="F81" s="42"/>
      <c r="G81" s="42"/>
      <c r="H81" s="42"/>
      <c r="I81" s="43"/>
      <c r="J81" s="36"/>
    </row>
    <row r="82" spans="2:10" x14ac:dyDescent="0.25">
      <c r="B82" s="36"/>
      <c r="C82" s="41" t="s">
        <v>1239</v>
      </c>
      <c r="D82" s="42"/>
      <c r="E82" s="42" t="s">
        <v>1240</v>
      </c>
      <c r="F82" s="42"/>
      <c r="G82" s="42"/>
      <c r="H82" s="42"/>
      <c r="I82" s="43"/>
      <c r="J82" s="36"/>
    </row>
    <row r="83" spans="2:10" x14ac:dyDescent="0.25">
      <c r="B83" s="36"/>
      <c r="C83" s="41" t="s">
        <v>1241</v>
      </c>
      <c r="D83" s="42"/>
      <c r="E83" s="42" t="s">
        <v>1242</v>
      </c>
      <c r="F83" s="42"/>
      <c r="G83" s="42"/>
      <c r="H83" s="42"/>
      <c r="I83" s="43"/>
      <c r="J83" s="36"/>
    </row>
    <row r="84" spans="2:10" x14ac:dyDescent="0.25">
      <c r="B84" s="36"/>
      <c r="C84" s="41" t="s">
        <v>698</v>
      </c>
      <c r="D84" s="42"/>
      <c r="E84" s="42" t="s">
        <v>699</v>
      </c>
      <c r="F84" s="42"/>
      <c r="G84" s="42"/>
      <c r="H84" s="42"/>
      <c r="I84" s="43"/>
      <c r="J84" s="36"/>
    </row>
    <row r="85" spans="2:10" x14ac:dyDescent="0.25">
      <c r="B85" s="36"/>
      <c r="C85" s="41" t="s">
        <v>827</v>
      </c>
      <c r="D85" s="42"/>
      <c r="E85" s="42" t="s">
        <v>828</v>
      </c>
      <c r="F85" s="42"/>
      <c r="G85" s="42"/>
      <c r="H85" s="42"/>
      <c r="I85" s="43"/>
      <c r="J85" s="36"/>
    </row>
    <row r="86" spans="2:10" x14ac:dyDescent="0.25">
      <c r="B86" s="36"/>
      <c r="C86" s="41" t="s">
        <v>1243</v>
      </c>
      <c r="D86" s="42"/>
      <c r="E86" s="42" t="s">
        <v>1244</v>
      </c>
      <c r="F86" s="42"/>
      <c r="G86" s="42"/>
      <c r="H86" s="42"/>
      <c r="I86" s="43"/>
      <c r="J86" s="36"/>
    </row>
    <row r="87" spans="2:10" x14ac:dyDescent="0.25">
      <c r="B87" s="36"/>
      <c r="C87" s="41" t="s">
        <v>571</v>
      </c>
      <c r="D87" s="42"/>
      <c r="E87" s="42" t="s">
        <v>572</v>
      </c>
      <c r="F87" s="42"/>
      <c r="G87" s="42"/>
      <c r="H87" s="42"/>
      <c r="I87" s="43"/>
      <c r="J87" s="36"/>
    </row>
    <row r="88" spans="2:10" x14ac:dyDescent="0.25">
      <c r="B88" s="36"/>
      <c r="C88" s="41" t="s">
        <v>574</v>
      </c>
      <c r="D88" s="42"/>
      <c r="E88" s="42" t="s">
        <v>572</v>
      </c>
      <c r="F88" s="42"/>
      <c r="G88" s="42"/>
      <c r="H88" s="42"/>
      <c r="I88" s="43"/>
      <c r="J88" s="36"/>
    </row>
    <row r="89" spans="2:10" x14ac:dyDescent="0.25">
      <c r="B89" s="36"/>
      <c r="C89" s="41" t="s">
        <v>1235</v>
      </c>
      <c r="D89" s="42"/>
      <c r="E89" s="42" t="s">
        <v>1236</v>
      </c>
      <c r="F89" s="42"/>
      <c r="G89" s="42"/>
      <c r="H89" s="42"/>
      <c r="I89" s="43"/>
      <c r="J89" s="36"/>
    </row>
    <row r="90" spans="2:10" x14ac:dyDescent="0.25">
      <c r="B90" s="36"/>
      <c r="C90" s="41" t="s">
        <v>1245</v>
      </c>
      <c r="D90" s="42"/>
      <c r="E90" s="42" t="s">
        <v>1240</v>
      </c>
      <c r="F90" s="42"/>
      <c r="G90" s="42"/>
      <c r="H90" s="42"/>
      <c r="I90" s="43"/>
      <c r="J90" s="36"/>
    </row>
    <row r="91" spans="2:10" x14ac:dyDescent="0.25">
      <c r="B91" s="36"/>
      <c r="C91" s="44" t="s">
        <v>1246</v>
      </c>
      <c r="D91" s="45"/>
      <c r="E91" s="45" t="s">
        <v>1247</v>
      </c>
      <c r="F91" s="45"/>
      <c r="G91" s="45"/>
      <c r="H91" s="45"/>
      <c r="I91" s="46"/>
      <c r="J91" s="36"/>
    </row>
    <row r="92" spans="2:10" x14ac:dyDescent="0.25">
      <c r="B92" s="36"/>
      <c r="C92" s="36"/>
      <c r="D92" s="36"/>
      <c r="E92" s="36"/>
      <c r="F92" s="36"/>
      <c r="G92" s="36"/>
      <c r="H92" s="36"/>
      <c r="I92" s="36"/>
      <c r="J92" s="36"/>
    </row>
  </sheetData>
  <mergeCells count="19">
    <mergeCell ref="C38:I38"/>
    <mergeCell ref="C14:I14"/>
    <mergeCell ref="C22:I22"/>
    <mergeCell ref="C24:I24"/>
    <mergeCell ref="C30:I30"/>
    <mergeCell ref="C32:I32"/>
    <mergeCell ref="C72:F72"/>
    <mergeCell ref="H72:I72"/>
    <mergeCell ref="C40:I40"/>
    <mergeCell ref="C46:I46"/>
    <mergeCell ref="C48:I48"/>
    <mergeCell ref="C54:I54"/>
    <mergeCell ref="C56:I56"/>
    <mergeCell ref="C62:I62"/>
    <mergeCell ref="C64:I64"/>
    <mergeCell ref="C68:F68"/>
    <mergeCell ref="H68:I68"/>
    <mergeCell ref="C70:F70"/>
    <mergeCell ref="H70:I70"/>
  </mergeCells>
  <dataValidations count="6">
    <dataValidation allowBlank="1" showInputMessage="1" showErrorMessage="1" promptTitle="Handling in SE-SFL" sqref="L25" xr:uid="{C987D92C-E987-459F-9F35-F0EAFB40C161}"/>
    <dataValidation allowBlank="1" showInputMessage="1" showErrorMessage="1" promptTitle="Handling in SR-PSU" sqref="L23" xr:uid="{E911F240-DA56-4FD3-9636-A281688A9BD2}"/>
    <dataValidation allowBlank="1" showInputMessage="1" showErrorMessage="1" promptTitle="Description in SR-Site" sqref="L7" xr:uid="{49E1CF1D-95CB-40FE-84FA-82D6C1B51066}"/>
    <dataValidation allowBlank="1" showInputMessage="1" showErrorMessage="1" promptTitle="Handling in SR-Site" sqref="L16" xr:uid="{923DBC63-BD69-47DE-B8E2-4F7122F8CCE0}"/>
    <dataValidation allowBlank="1" showInputMessage="1" showErrorMessage="1" promptTitle="Description in SE-SFL" sqref="L11" xr:uid="{82B35FFD-2315-4974-8F65-EDBAC27C8427}"/>
    <dataValidation allowBlank="1" showInputMessage="1" showErrorMessage="1" promptTitle="Description in SR-PSU" sqref="L9" xr:uid="{7A3C55F6-5F7C-4CE5-AC20-1EDB688754F2}"/>
  </dataValidations>
  <pageMargins left="0.7" right="0.7" top="0.75" bottom="0.75" header="0.3" footer="0.3"/>
  <drawing r:id="rId1"/>
  <legacyDrawing r:id="rId2"/>
  <mc:AlternateContent>
    <mc:Choice Requires="x14">
      <controls>
        <mc:AlternateContent>
          <mc:Choice Requires="x14">
            <control shapeId="251905"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251906"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251907"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251908"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251909"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251910"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251911"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251912"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251913"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251914"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251915"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251916"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B3733-4320-4C57-8FEF-2CEDAF793C6D}">
  <dimension ref="B1:Y86"/>
  <sheetViews>
    <sheetView topLeftCell="D1" zoomScale="70" zoomScaleNormal="70" workbookViewId="0">
      <selection activeCell="J18" sqref="J18"/>
    </sheetView>
  </sheetViews>
  <sheetFormatPr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list'!B9</f>
        <v>Ge01</v>
      </c>
      <c r="D3" s="31" t="str">
        <f>'PSAR SFK FEP list'!C9</f>
        <v>Heat transport</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Influences'!F6</f>
        <v>Geosphere</v>
      </c>
      <c r="D6" s="97"/>
      <c r="E6" s="53" t="str">
        <f>'Template (Inf)'!E6</f>
        <v>Inner 1</v>
      </c>
      <c r="F6" s="96" t="str">
        <f>'SR-Site Influences'!F7</f>
        <v>Buffer</v>
      </c>
      <c r="G6" s="97"/>
      <c r="H6" s="53" t="str">
        <f>'Template (Inf)'!H6</f>
        <v>Outer 1</v>
      </c>
      <c r="I6" s="96" t="str">
        <f>'SR-Site Influences'!F8</f>
        <v>Biosphere</v>
      </c>
      <c r="J6" s="97"/>
      <c r="K6" s="27"/>
    </row>
    <row r="7" spans="2:20" x14ac:dyDescent="0.25">
      <c r="B7" s="27"/>
      <c r="C7" s="27"/>
      <c r="D7" s="27"/>
      <c r="E7" s="53" t="str">
        <f>'Template (Inf)'!E7</f>
        <v>Inner 2</v>
      </c>
      <c r="F7" s="96" t="str">
        <f>'SR-Site Influences'!F9</f>
        <v>Backfill in tunnels</v>
      </c>
      <c r="G7" s="97"/>
      <c r="H7" s="53" t="str">
        <f>'Template (Inf)'!H7</f>
        <v>Outer 2</v>
      </c>
      <c r="I7" s="96" t="str">
        <f>'SR-Site Influences'!F10</f>
        <v>Surroundings</v>
      </c>
      <c r="J7" s="97"/>
      <c r="K7" s="27"/>
    </row>
    <row r="8" spans="2:20" x14ac:dyDescent="0.25">
      <c r="B8" s="27"/>
      <c r="C8" s="27"/>
      <c r="D8" s="27"/>
      <c r="E8" s="27"/>
      <c r="F8" s="27"/>
      <c r="G8" s="27"/>
      <c r="H8" s="27"/>
      <c r="I8" s="27"/>
      <c r="J8" s="27"/>
      <c r="K8" s="27"/>
      <c r="M8" s="67" t="s">
        <v>287</v>
      </c>
      <c r="N8" s="68"/>
      <c r="O8" s="68"/>
      <c r="P8" s="68"/>
      <c r="Q8" s="68"/>
      <c r="R8" s="68"/>
      <c r="S8" s="68"/>
    </row>
    <row r="9" spans="2:20" x14ac:dyDescent="0.25">
      <c r="B9" s="27"/>
      <c r="C9" s="27"/>
      <c r="D9" s="27"/>
      <c r="E9" s="27"/>
      <c r="F9" s="48" t="str">
        <f>'Template (Inf)'!F9</f>
        <v>Interactions over system component boundaries</v>
      </c>
      <c r="G9" s="27"/>
      <c r="H9" s="27"/>
      <c r="I9" s="27"/>
      <c r="J9" s="27"/>
      <c r="K9" s="27"/>
      <c r="M9" s="69" t="s">
        <v>282</v>
      </c>
      <c r="N9" s="69"/>
      <c r="O9" s="69"/>
      <c r="P9" s="70"/>
      <c r="Q9" s="69"/>
      <c r="R9" s="69"/>
      <c r="S9" s="70"/>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69"/>
      <c r="R10" s="69"/>
      <c r="S10" s="70"/>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t="s">
        <v>1873</v>
      </c>
      <c r="O11" s="76" t="str">
        <f>C6</f>
        <v>Geosphere</v>
      </c>
      <c r="P11" s="70"/>
      <c r="Q11" s="70" t="s">
        <v>1872</v>
      </c>
      <c r="R11" s="70"/>
      <c r="S11" s="70"/>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69"/>
      <c r="R12" s="69"/>
      <c r="S12" s="70"/>
    </row>
    <row r="13" spans="2:20" x14ac:dyDescent="0.25">
      <c r="B13" s="27"/>
      <c r="C13" s="27"/>
      <c r="D13" s="27"/>
      <c r="E13" s="53" t="str">
        <f>'Template (Inf)'!E13</f>
        <v>From inner 2</v>
      </c>
      <c r="F13" s="87"/>
      <c r="G13" s="89"/>
      <c r="H13" s="53" t="str">
        <f>'Template (Inf)'!H13</f>
        <v>From outer 2</v>
      </c>
      <c r="I13" s="87"/>
      <c r="J13" s="89"/>
      <c r="K13" s="27"/>
      <c r="M13" s="76" t="str">
        <f>C6</f>
        <v>Geosphere</v>
      </c>
      <c r="N13" s="75" t="s">
        <v>1873</v>
      </c>
      <c r="O13" s="70" t="str">
        <f>CONCATENATE(I6," ",I7)</f>
        <v>Biosphere Surroundings</v>
      </c>
      <c r="P13" s="76"/>
      <c r="Q13" s="70" t="s">
        <v>1872</v>
      </c>
      <c r="R13" s="70"/>
      <c r="S13" s="70"/>
    </row>
    <row r="14" spans="2:20" x14ac:dyDescent="0.25">
      <c r="B14" s="27"/>
      <c r="C14" s="27"/>
      <c r="D14" s="27"/>
      <c r="E14" s="27"/>
      <c r="F14" s="27"/>
      <c r="G14" s="27"/>
      <c r="H14" s="27"/>
      <c r="I14" s="27"/>
      <c r="J14" s="27"/>
      <c r="K14" s="27"/>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2:25" x14ac:dyDescent="0.25">
      <c r="B49" s="35"/>
      <c r="C49" s="35"/>
      <c r="D49" s="35"/>
      <c r="E49" s="35"/>
      <c r="F49" s="35"/>
      <c r="G49" s="35"/>
      <c r="H49" s="35"/>
      <c r="I49" s="35"/>
      <c r="J49" s="35"/>
      <c r="K49" s="34"/>
      <c r="L49" s="35"/>
      <c r="M49" s="35"/>
      <c r="N49" s="34"/>
      <c r="O49" s="35"/>
      <c r="P49" s="35"/>
      <c r="Q49" s="34"/>
      <c r="R49" s="35"/>
      <c r="S49" s="35"/>
      <c r="T49" s="34"/>
    </row>
    <row r="51" spans="2:25" x14ac:dyDescent="0.25">
      <c r="B51" s="67"/>
      <c r="C51" s="68"/>
      <c r="D51" s="68"/>
      <c r="E51" s="68"/>
      <c r="F51" s="67" t="s">
        <v>1947</v>
      </c>
      <c r="G51" s="68"/>
      <c r="I51" s="67" t="s">
        <v>1861</v>
      </c>
      <c r="J51" s="68"/>
      <c r="K51" s="68"/>
      <c r="L51" s="68"/>
      <c r="M51" s="68"/>
      <c r="N51" s="68"/>
      <c r="O51" s="68"/>
      <c r="P51" s="68"/>
      <c r="Q51" s="68"/>
      <c r="R51" s="68"/>
      <c r="S51" s="68"/>
      <c r="T51" s="68"/>
      <c r="V51" s="67" t="s">
        <v>287</v>
      </c>
      <c r="W51" s="68"/>
      <c r="X51" s="68"/>
      <c r="Y51" s="68"/>
    </row>
    <row r="52" spans="2:25" x14ac:dyDescent="0.25">
      <c r="B52" s="70"/>
      <c r="C52" s="69"/>
      <c r="D52" s="69"/>
      <c r="E52" s="70"/>
      <c r="F52" s="70"/>
      <c r="G52" s="70"/>
      <c r="H52" s="70"/>
      <c r="I52" s="70"/>
      <c r="J52" s="70"/>
      <c r="K52" s="70"/>
      <c r="L52" s="70"/>
      <c r="M52" s="70"/>
      <c r="N52" s="70"/>
      <c r="O52" s="70"/>
      <c r="P52" s="70"/>
      <c r="Q52" s="70"/>
      <c r="R52" s="70"/>
      <c r="S52" s="70"/>
      <c r="T52" s="70"/>
      <c r="V52" s="69"/>
      <c r="W52" s="69"/>
      <c r="X52" s="69"/>
      <c r="Y52" s="69"/>
    </row>
    <row r="53" spans="2:25" x14ac:dyDescent="0.25">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V53" s="69"/>
      <c r="W53" s="69" t="str">
        <f>F16</f>
        <v>Variable influence on process</v>
      </c>
      <c r="X53" s="69"/>
      <c r="Y53" s="69"/>
    </row>
    <row r="54" spans="2:25" x14ac:dyDescent="0.25">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V54" s="69"/>
      <c r="W54" s="69" t="str">
        <f>F17</f>
        <v>Influence present?</v>
      </c>
      <c r="X54" s="69"/>
      <c r="Y54" s="69"/>
    </row>
    <row r="55" spans="2:25" x14ac:dyDescent="0.25">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V55" s="69"/>
      <c r="W55" s="69" t="str">
        <f>F18</f>
        <v>Yes/No</v>
      </c>
      <c r="X55" s="69" t="str">
        <f>G18</f>
        <v>Description</v>
      </c>
      <c r="Y55" s="69"/>
    </row>
    <row r="56" spans="2:25" x14ac:dyDescent="0.25">
      <c r="B56" s="70"/>
      <c r="C56" s="69" t="str">
        <f>'Template (Inf)'!C19</f>
        <v>VarGe01</v>
      </c>
      <c r="D56" s="70" t="str">
        <f>'Template (Inf)'!D19</f>
        <v>Temperature in bedrock</v>
      </c>
      <c r="E56" s="70"/>
      <c r="F56" s="71" t="str">
        <f>W56</f>
        <v>Yes</v>
      </c>
      <c r="G56" s="71" t="str">
        <f>X56</f>
        <v>Temperature gradients are the driving force for heat transport. Thermal conductivity and heat capacity are temperature dependent.</v>
      </c>
      <c r="H56" s="73" t="s">
        <v>1855</v>
      </c>
      <c r="I56" s="74" t="s">
        <v>1953</v>
      </c>
      <c r="J56" s="71" t="s">
        <v>1856</v>
      </c>
      <c r="K56" s="70" t="s">
        <v>1855</v>
      </c>
      <c r="L56" s="71" t="s">
        <v>174</v>
      </c>
      <c r="M56" s="71" t="s">
        <v>1858</v>
      </c>
      <c r="N56" s="70" t="s">
        <v>1855</v>
      </c>
      <c r="O56" s="71"/>
      <c r="P56" s="71" t="s">
        <v>1859</v>
      </c>
      <c r="Q56" s="70" t="s">
        <v>1855</v>
      </c>
      <c r="R56" s="71"/>
      <c r="S56" s="71" t="s">
        <v>1859</v>
      </c>
      <c r="T56" s="70" t="s">
        <v>1855</v>
      </c>
      <c r="V56" s="70"/>
      <c r="W56" s="71" t="str">
        <f>'SR-Site Influences'!F104</f>
        <v>Yes</v>
      </c>
      <c r="X56" s="71" t="str">
        <f>'SR-Site Influences'!F26</f>
        <v>Temperature gradients are the driving force for heat transport. Thermal conductivity and heat capacity are temperature dependent.</v>
      </c>
      <c r="Y56" s="70" t="s">
        <v>1855</v>
      </c>
    </row>
    <row r="57" spans="2:25" x14ac:dyDescent="0.25">
      <c r="B57" s="70"/>
      <c r="C57" s="69" t="str">
        <f>'Template (Inf)'!C20</f>
        <v>VarGe02</v>
      </c>
      <c r="D57" s="70" t="str">
        <f>'Template (Inf)'!D20</f>
        <v>Groundwater flow</v>
      </c>
      <c r="E57" s="70"/>
      <c r="F57" s="71" t="str">
        <f t="shared" ref="F57:F68" si="0">W57</f>
        <v>Yes</v>
      </c>
      <c r="G57" s="71">
        <f t="shared" ref="G57:G68" si="1">X57</f>
        <v>0</v>
      </c>
      <c r="H57" s="73" t="s">
        <v>1855</v>
      </c>
      <c r="I57" s="71" t="s">
        <v>117</v>
      </c>
      <c r="J57" s="71" t="s">
        <v>1857</v>
      </c>
      <c r="K57" s="70" t="s">
        <v>1855</v>
      </c>
      <c r="L57" s="71" t="s">
        <v>117</v>
      </c>
      <c r="M57" s="71" t="s">
        <v>1862</v>
      </c>
      <c r="N57" s="70" t="s">
        <v>1855</v>
      </c>
      <c r="O57" s="71" t="s">
        <v>117</v>
      </c>
      <c r="P57" s="71" t="s">
        <v>1862</v>
      </c>
      <c r="Q57" s="70" t="s">
        <v>1855</v>
      </c>
      <c r="R57" s="71" t="s">
        <v>117</v>
      </c>
      <c r="S57" s="71" t="s">
        <v>1862</v>
      </c>
      <c r="T57" s="70" t="s">
        <v>1855</v>
      </c>
      <c r="V57" s="70"/>
      <c r="W57" s="71" t="str">
        <f>'SR-Site Influences'!F105</f>
        <v>Yes</v>
      </c>
      <c r="X57" s="71">
        <f>'SR-Site Influences'!F27</f>
        <v>0</v>
      </c>
      <c r="Y57" s="70" t="s">
        <v>1855</v>
      </c>
    </row>
    <row r="58" spans="2:25" x14ac:dyDescent="0.25">
      <c r="B58" s="70"/>
      <c r="C58" s="69" t="str">
        <f>'Template (Inf)'!C21</f>
        <v>VarGe03</v>
      </c>
      <c r="D58" s="70" t="str">
        <f>'Template (Inf)'!D21</f>
        <v>Groundwater pressure</v>
      </c>
      <c r="E58" s="70"/>
      <c r="F58" s="71" t="str">
        <f t="shared" si="0"/>
        <v>Yes</v>
      </c>
      <c r="G58" s="71">
        <f t="shared" si="1"/>
        <v>0</v>
      </c>
      <c r="H58" s="73" t="s">
        <v>1855</v>
      </c>
      <c r="I58" s="71" t="s">
        <v>117</v>
      </c>
      <c r="J58" s="71" t="s">
        <v>1857</v>
      </c>
      <c r="K58" s="70" t="s">
        <v>1855</v>
      </c>
      <c r="L58" s="71" t="s">
        <v>117</v>
      </c>
      <c r="M58" s="71" t="s">
        <v>1864</v>
      </c>
      <c r="N58" s="70" t="s">
        <v>1855</v>
      </c>
      <c r="O58" s="71" t="s">
        <v>117</v>
      </c>
      <c r="P58" s="71" t="s">
        <v>1864</v>
      </c>
      <c r="Q58" s="70" t="s">
        <v>1855</v>
      </c>
      <c r="R58" s="71" t="s">
        <v>117</v>
      </c>
      <c r="S58" s="71" t="s">
        <v>1864</v>
      </c>
      <c r="T58" s="70" t="s">
        <v>1855</v>
      </c>
      <c r="V58" s="70"/>
      <c r="W58" s="71" t="str">
        <f>'SR-Site Influences'!F106</f>
        <v>Yes</v>
      </c>
      <c r="X58" s="71">
        <f>'SR-Site Influences'!F28</f>
        <v>0</v>
      </c>
      <c r="Y58" s="70" t="s">
        <v>1855</v>
      </c>
    </row>
    <row r="59" spans="2:25" x14ac:dyDescent="0.25">
      <c r="B59" s="70"/>
      <c r="C59" s="69" t="str">
        <f>'Template (Inf)'!C22</f>
        <v>VarGe04</v>
      </c>
      <c r="D59" s="70" t="str">
        <f>'Template (Inf)'!D22</f>
        <v>Gas phase flow</v>
      </c>
      <c r="E59" s="70"/>
      <c r="F59" s="71" t="str">
        <f t="shared" si="0"/>
        <v>Yes</v>
      </c>
      <c r="G59" s="71">
        <f t="shared" si="1"/>
        <v>0</v>
      </c>
      <c r="H59" s="73" t="s">
        <v>1855</v>
      </c>
      <c r="I59" s="71" t="s">
        <v>117</v>
      </c>
      <c r="J59" s="71" t="s">
        <v>1857</v>
      </c>
      <c r="K59" s="70" t="s">
        <v>1855</v>
      </c>
      <c r="L59" s="71" t="s">
        <v>117</v>
      </c>
      <c r="M59" s="71" t="s">
        <v>1864</v>
      </c>
      <c r="N59" s="70" t="s">
        <v>1855</v>
      </c>
      <c r="O59" s="71"/>
      <c r="P59" s="71" t="s">
        <v>1859</v>
      </c>
      <c r="Q59" s="70" t="s">
        <v>1855</v>
      </c>
      <c r="R59" s="71"/>
      <c r="S59" s="71" t="s">
        <v>1859</v>
      </c>
      <c r="T59" s="70" t="s">
        <v>1855</v>
      </c>
      <c r="V59" s="70"/>
      <c r="W59" s="71" t="str">
        <f>'SR-Site Influences'!F107</f>
        <v>Yes</v>
      </c>
      <c r="X59" s="71">
        <f>'SR-Site Influences'!F29</f>
        <v>0</v>
      </c>
      <c r="Y59" s="70" t="s">
        <v>1855</v>
      </c>
    </row>
    <row r="60" spans="2:25" x14ac:dyDescent="0.25">
      <c r="B60" s="70"/>
      <c r="C60" s="69" t="str">
        <f>'Template (Inf)'!C23</f>
        <v>VarGe05</v>
      </c>
      <c r="D60" s="70" t="str">
        <f>'Template (Inf)'!D23</f>
        <v>Repository geometry</v>
      </c>
      <c r="E60" s="70"/>
      <c r="F60" s="71" t="str">
        <f t="shared" si="0"/>
        <v>Yes</v>
      </c>
      <c r="G60" s="71" t="str">
        <f t="shared" si="1"/>
        <v>Affects heat flux from repository. Canister spacing particularly important in the near field.</v>
      </c>
      <c r="H60" s="73" t="s">
        <v>1855</v>
      </c>
      <c r="I60" s="71"/>
      <c r="J60" s="71" t="s">
        <v>1856</v>
      </c>
      <c r="K60" s="70" t="s">
        <v>1855</v>
      </c>
      <c r="L60" s="71" t="s">
        <v>174</v>
      </c>
      <c r="M60" s="71" t="s">
        <v>1866</v>
      </c>
      <c r="N60" s="70" t="s">
        <v>1855</v>
      </c>
      <c r="O60" s="71" t="s">
        <v>174</v>
      </c>
      <c r="P60" s="71" t="s">
        <v>1867</v>
      </c>
      <c r="Q60" s="70" t="s">
        <v>1855</v>
      </c>
      <c r="R60" s="71" t="s">
        <v>174</v>
      </c>
      <c r="S60" s="71" t="s">
        <v>1867</v>
      </c>
      <c r="T60" s="70" t="s">
        <v>1855</v>
      </c>
      <c r="V60" s="70"/>
      <c r="W60" s="71" t="str">
        <f>'SR-Site Influences'!F108</f>
        <v>Yes</v>
      </c>
      <c r="X60" s="71" t="str">
        <f>'SR-Site Influences'!F30</f>
        <v>Affects heat flux from repository. Canister spacing particularly important in the near field.</v>
      </c>
      <c r="Y60" s="70" t="s">
        <v>1855</v>
      </c>
    </row>
    <row r="61" spans="2:25" x14ac:dyDescent="0.25">
      <c r="B61" s="70"/>
      <c r="C61" s="69" t="str">
        <f>'Template (Inf)'!C24</f>
        <v>VarGe06</v>
      </c>
      <c r="D61" s="70" t="str">
        <f>'Template (Inf)'!D24</f>
        <v>Fracture geometry</v>
      </c>
      <c r="E61" s="70"/>
      <c r="F61" s="71" t="str">
        <f t="shared" si="0"/>
        <v>Yes</v>
      </c>
      <c r="G61" s="71">
        <f t="shared" si="1"/>
        <v>0</v>
      </c>
      <c r="H61" s="73" t="s">
        <v>1855</v>
      </c>
      <c r="I61" s="71" t="s">
        <v>117</v>
      </c>
      <c r="J61" s="71" t="s">
        <v>1857</v>
      </c>
      <c r="K61" s="70" t="s">
        <v>1855</v>
      </c>
      <c r="L61" s="71" t="s">
        <v>117</v>
      </c>
      <c r="M61" s="71" t="s">
        <v>1864</v>
      </c>
      <c r="N61" s="70" t="s">
        <v>1855</v>
      </c>
      <c r="O61" s="71" t="s">
        <v>117</v>
      </c>
      <c r="P61" s="71" t="s">
        <v>1864</v>
      </c>
      <c r="Q61" s="70" t="s">
        <v>1855</v>
      </c>
      <c r="R61" s="71" t="s">
        <v>117</v>
      </c>
      <c r="S61" s="71" t="s">
        <v>1864</v>
      </c>
      <c r="T61" s="70" t="s">
        <v>1855</v>
      </c>
      <c r="V61" s="70"/>
      <c r="W61" s="71" t="str">
        <f>'SR-Site Influences'!F109</f>
        <v>Yes</v>
      </c>
      <c r="X61" s="71">
        <f>'SR-Site Influences'!F31</f>
        <v>0</v>
      </c>
      <c r="Y61" s="70" t="s">
        <v>1855</v>
      </c>
    </row>
    <row r="62" spans="2:25" x14ac:dyDescent="0.25">
      <c r="B62" s="70"/>
      <c r="C62" s="69" t="str">
        <f>'Template (Inf)'!C25</f>
        <v>VarGe07</v>
      </c>
      <c r="D62" s="70" t="str">
        <f>'Template (Inf)'!D25</f>
        <v>Rock stresses</v>
      </c>
      <c r="E62" s="70"/>
      <c r="F62" s="71" t="str">
        <f t="shared" si="0"/>
        <v>No</v>
      </c>
      <c r="G62" s="71">
        <f t="shared" si="1"/>
        <v>0</v>
      </c>
      <c r="H62" s="73" t="s">
        <v>1855</v>
      </c>
      <c r="I62" s="71"/>
      <c r="J62" s="71"/>
      <c r="K62" s="70" t="s">
        <v>1855</v>
      </c>
      <c r="L62" s="71"/>
      <c r="M62" s="71"/>
      <c r="N62" s="70" t="s">
        <v>1855</v>
      </c>
      <c r="O62" s="71"/>
      <c r="P62" s="71"/>
      <c r="Q62" s="70" t="s">
        <v>1855</v>
      </c>
      <c r="R62" s="71"/>
      <c r="S62" s="71"/>
      <c r="T62" s="70" t="s">
        <v>1855</v>
      </c>
      <c r="V62" s="70"/>
      <c r="W62" s="71" t="str">
        <f>'SR-Site Influences'!F110</f>
        <v>No</v>
      </c>
      <c r="X62" s="71">
        <f>'SR-Site Influences'!F32</f>
        <v>0</v>
      </c>
      <c r="Y62" s="70" t="s">
        <v>1855</v>
      </c>
    </row>
    <row r="63" spans="2:25" x14ac:dyDescent="0.25">
      <c r="B63" s="70"/>
      <c r="C63" s="69" t="str">
        <f>'Template (Inf)'!C26</f>
        <v>VarGe08</v>
      </c>
      <c r="D63" s="70" t="str">
        <f>'Template (Inf)'!D26</f>
        <v>Matrix minerals</v>
      </c>
      <c r="E63" s="70"/>
      <c r="F63" s="71" t="str">
        <f t="shared" si="0"/>
        <v>Yes</v>
      </c>
      <c r="G63" s="71" t="str">
        <f t="shared" si="1"/>
        <v>Determines thermal properties.</v>
      </c>
      <c r="H63" s="73" t="s">
        <v>1855</v>
      </c>
      <c r="I63" s="71" t="s">
        <v>117</v>
      </c>
      <c r="J63" s="71" t="s">
        <v>1857</v>
      </c>
      <c r="K63" s="70" t="s">
        <v>1855</v>
      </c>
      <c r="L63" s="71" t="s">
        <v>174</v>
      </c>
      <c r="M63" s="71" t="s">
        <v>1577</v>
      </c>
      <c r="N63" s="70" t="s">
        <v>1855</v>
      </c>
      <c r="O63" s="71" t="s">
        <v>174</v>
      </c>
      <c r="P63" s="71" t="s">
        <v>1870</v>
      </c>
      <c r="Q63" s="70" t="s">
        <v>1855</v>
      </c>
      <c r="R63" s="71" t="s">
        <v>174</v>
      </c>
      <c r="S63" s="71" t="s">
        <v>1870</v>
      </c>
      <c r="T63" s="70" t="s">
        <v>1855</v>
      </c>
      <c r="V63" s="70"/>
      <c r="W63" s="71" t="str">
        <f>'SR-Site Influences'!F111</f>
        <v>Yes</v>
      </c>
      <c r="X63" s="71" t="str">
        <f>'SR-Site Influences'!F33</f>
        <v>Determines thermal properties.</v>
      </c>
      <c r="Y63" s="70" t="s">
        <v>1855</v>
      </c>
    </row>
    <row r="64" spans="2:25" x14ac:dyDescent="0.25">
      <c r="B64" s="70"/>
      <c r="C64" s="69" t="str">
        <f>'Template (Inf)'!C27</f>
        <v>VarGe09</v>
      </c>
      <c r="D64" s="70" t="str">
        <f>'Template (Inf)'!D27</f>
        <v>Fracture minerals</v>
      </c>
      <c r="E64" s="70"/>
      <c r="F64" s="71" t="str">
        <f t="shared" si="0"/>
        <v>Yes</v>
      </c>
      <c r="G64" s="71" t="str">
        <f t="shared" si="1"/>
        <v>Marginally and locally.</v>
      </c>
      <c r="H64" s="73" t="s">
        <v>1855</v>
      </c>
      <c r="I64" s="71" t="s">
        <v>117</v>
      </c>
      <c r="J64" s="71" t="s">
        <v>1857</v>
      </c>
      <c r="K64" s="70" t="s">
        <v>1855</v>
      </c>
      <c r="L64" s="71" t="s">
        <v>117</v>
      </c>
      <c r="M64" s="71" t="s">
        <v>1864</v>
      </c>
      <c r="N64" s="70" t="s">
        <v>1855</v>
      </c>
      <c r="O64" s="71" t="s">
        <v>117</v>
      </c>
      <c r="P64" s="71" t="s">
        <v>1871</v>
      </c>
      <c r="Q64" s="70" t="s">
        <v>1855</v>
      </c>
      <c r="R64" s="71" t="s">
        <v>117</v>
      </c>
      <c r="S64" s="71" t="s">
        <v>1871</v>
      </c>
      <c r="T64" s="70" t="s">
        <v>1855</v>
      </c>
      <c r="V64" s="70"/>
      <c r="W64" s="71" t="str">
        <f>'SR-Site Influences'!F112</f>
        <v>Yes</v>
      </c>
      <c r="X64" s="71" t="str">
        <f>'SR-Site Influences'!F34</f>
        <v>Marginally and locally.</v>
      </c>
      <c r="Y64" s="70" t="s">
        <v>1855</v>
      </c>
    </row>
    <row r="65" spans="2:25" x14ac:dyDescent="0.25">
      <c r="B65" s="70"/>
      <c r="C65" s="69" t="str">
        <f>'Template (Inf)'!C28</f>
        <v>VarGe10</v>
      </c>
      <c r="D65" s="70" t="str">
        <f>'Template (Inf)'!D28</f>
        <v>Groundwater composition</v>
      </c>
      <c r="E65" s="70"/>
      <c r="F65" s="71" t="str">
        <f t="shared" si="0"/>
        <v>No</v>
      </c>
      <c r="G65" s="71">
        <f t="shared" si="1"/>
        <v>0</v>
      </c>
      <c r="H65" s="73" t="s">
        <v>1855</v>
      </c>
      <c r="I65" s="71"/>
      <c r="J65" s="71"/>
      <c r="K65" s="70" t="s">
        <v>1855</v>
      </c>
      <c r="L65" s="71"/>
      <c r="M65" s="71"/>
      <c r="N65" s="70" t="s">
        <v>1855</v>
      </c>
      <c r="O65" s="71"/>
      <c r="P65" s="71"/>
      <c r="Q65" s="70" t="s">
        <v>1855</v>
      </c>
      <c r="R65" s="71"/>
      <c r="S65" s="71"/>
      <c r="T65" s="70" t="s">
        <v>1855</v>
      </c>
      <c r="V65" s="70"/>
      <c r="W65" s="71" t="str">
        <f>'SR-Site Influences'!F113</f>
        <v>No</v>
      </c>
      <c r="X65" s="71">
        <f>'SR-Site Influences'!F35</f>
        <v>0</v>
      </c>
      <c r="Y65" s="70" t="s">
        <v>1855</v>
      </c>
    </row>
    <row r="66" spans="2:25" x14ac:dyDescent="0.25">
      <c r="B66" s="70"/>
      <c r="C66" s="69" t="str">
        <f>'Template (Inf)'!C29</f>
        <v>VarGe11</v>
      </c>
      <c r="D66" s="70" t="str">
        <f>'Template (Inf)'!D29</f>
        <v>Gas composition</v>
      </c>
      <c r="E66" s="70"/>
      <c r="F66" s="71" t="str">
        <f t="shared" si="0"/>
        <v>No</v>
      </c>
      <c r="G66" s="71">
        <f t="shared" si="1"/>
        <v>0</v>
      </c>
      <c r="H66" s="73" t="s">
        <v>1855</v>
      </c>
      <c r="I66" s="71"/>
      <c r="J66" s="71"/>
      <c r="K66" s="70" t="s">
        <v>1855</v>
      </c>
      <c r="L66" s="71"/>
      <c r="M66" s="71"/>
      <c r="N66" s="70" t="s">
        <v>1855</v>
      </c>
      <c r="O66" s="71"/>
      <c r="P66" s="71"/>
      <c r="Q66" s="70" t="s">
        <v>1855</v>
      </c>
      <c r="R66" s="71"/>
      <c r="S66" s="71"/>
      <c r="T66" s="70" t="s">
        <v>1855</v>
      </c>
      <c r="V66" s="70"/>
      <c r="W66" s="71" t="str">
        <f>'SR-Site Influences'!F114</f>
        <v>No</v>
      </c>
      <c r="X66" s="71">
        <f>'SR-Site Influences'!F36</f>
        <v>0</v>
      </c>
      <c r="Y66" s="70" t="s">
        <v>1855</v>
      </c>
    </row>
    <row r="67" spans="2:25" x14ac:dyDescent="0.25">
      <c r="B67" s="70"/>
      <c r="C67" s="69" t="str">
        <f>'Template (Inf)'!C30</f>
        <v>VarGe12</v>
      </c>
      <c r="D67" s="70" t="str">
        <f>'Template (Inf)'!D30</f>
        <v>Structural and stray materials</v>
      </c>
      <c r="E67" s="70"/>
      <c r="F67" s="71" t="str">
        <f t="shared" si="0"/>
        <v>No</v>
      </c>
      <c r="G67" s="71">
        <f t="shared" si="1"/>
        <v>0</v>
      </c>
      <c r="H67" s="73" t="s">
        <v>1855</v>
      </c>
      <c r="I67" s="71"/>
      <c r="J67" s="71"/>
      <c r="K67" s="70" t="s">
        <v>1855</v>
      </c>
      <c r="L67" s="71"/>
      <c r="M67" s="71"/>
      <c r="N67" s="70" t="s">
        <v>1855</v>
      </c>
      <c r="O67" s="71"/>
      <c r="P67" s="71"/>
      <c r="Q67" s="70" t="s">
        <v>1855</v>
      </c>
      <c r="R67" s="71"/>
      <c r="S67" s="71"/>
      <c r="T67" s="70" t="s">
        <v>1855</v>
      </c>
      <c r="V67" s="70"/>
      <c r="W67" s="71" t="str">
        <f>'SR-Site Influences'!F115</f>
        <v>No</v>
      </c>
      <c r="X67" s="71">
        <f>'SR-Site Influences'!F37</f>
        <v>0</v>
      </c>
      <c r="Y67" s="70" t="s">
        <v>1855</v>
      </c>
    </row>
    <row r="68" spans="2:25" x14ac:dyDescent="0.25">
      <c r="B68" s="70"/>
      <c r="C68" s="69" t="str">
        <f>'Template (Inf)'!C31</f>
        <v>VarGe13</v>
      </c>
      <c r="D68" s="70" t="str">
        <f>'Template (Inf)'!D31</f>
        <v>Saturation</v>
      </c>
      <c r="E68" s="70"/>
      <c r="F68" s="71" t="str">
        <f t="shared" si="0"/>
        <v>Yes</v>
      </c>
      <c r="G68" s="71" t="str">
        <f t="shared" si="1"/>
        <v>Affects scope and extent of convective heat transport.</v>
      </c>
      <c r="H68" s="73" t="s">
        <v>1855</v>
      </c>
      <c r="I68" s="74" t="s">
        <v>1953</v>
      </c>
      <c r="J68" s="71" t="s">
        <v>1856</v>
      </c>
      <c r="K68" s="70" t="s">
        <v>1855</v>
      </c>
      <c r="L68" s="71" t="s">
        <v>117</v>
      </c>
      <c r="M68" s="71" t="s">
        <v>1864</v>
      </c>
      <c r="N68" s="70" t="s">
        <v>1855</v>
      </c>
      <c r="O68" s="71"/>
      <c r="P68" s="71" t="s">
        <v>1859</v>
      </c>
      <c r="Q68" s="70" t="s">
        <v>1855</v>
      </c>
      <c r="R68" s="71"/>
      <c r="S68" s="71" t="s">
        <v>1859</v>
      </c>
      <c r="T68" s="70" t="s">
        <v>1855</v>
      </c>
      <c r="V68" s="70"/>
      <c r="W68" s="71" t="str">
        <f>'SR-Site Influences'!F116</f>
        <v>Yes</v>
      </c>
      <c r="X68" s="71" t="str">
        <f>'SR-Site Influences'!F38</f>
        <v>Affects scope and extent of convective heat transport.</v>
      </c>
      <c r="Y68" s="70" t="s">
        <v>1855</v>
      </c>
    </row>
    <row r="69" spans="2:25" x14ac:dyDescent="0.25">
      <c r="B69" s="70"/>
      <c r="C69" s="69"/>
      <c r="D69" s="70"/>
      <c r="E69" s="70"/>
      <c r="F69" s="70"/>
      <c r="G69" s="70"/>
      <c r="H69" s="73" t="s">
        <v>1855</v>
      </c>
      <c r="I69" s="70"/>
      <c r="J69" s="70"/>
      <c r="K69" s="70" t="s">
        <v>1855</v>
      </c>
      <c r="L69" s="70"/>
      <c r="M69" s="70"/>
      <c r="N69" s="70" t="s">
        <v>1855</v>
      </c>
      <c r="O69" s="70"/>
      <c r="P69" s="70"/>
      <c r="Q69" s="70" t="s">
        <v>1855</v>
      </c>
      <c r="R69" s="70"/>
      <c r="S69" s="70"/>
      <c r="T69" s="70" t="s">
        <v>1855</v>
      </c>
      <c r="V69" s="70"/>
      <c r="W69" s="70"/>
      <c r="X69" s="70"/>
      <c r="Y69" s="70" t="s">
        <v>1855</v>
      </c>
    </row>
    <row r="70" spans="2:25" x14ac:dyDescent="0.25">
      <c r="B70" s="70"/>
      <c r="C70" s="69"/>
      <c r="D70" s="70"/>
      <c r="E70" s="70"/>
      <c r="F70" s="69" t="str">
        <f>'Template (Inf)'!F33</f>
        <v xml:space="preserve">Process influence on variable </v>
      </c>
      <c r="G70" s="69"/>
      <c r="H70" s="73" t="s">
        <v>1855</v>
      </c>
      <c r="I70" s="69" t="str">
        <f>'Template (Inf)'!I33</f>
        <v>Handling of influence</v>
      </c>
      <c r="J70" s="69"/>
      <c r="K70" s="70"/>
      <c r="L70" s="69" t="str">
        <f>F70</f>
        <v xml:space="preserve">Process influence on variable </v>
      </c>
      <c r="M70" s="69"/>
      <c r="N70" s="70" t="s">
        <v>1855</v>
      </c>
      <c r="O70" s="69"/>
      <c r="P70" s="69"/>
      <c r="Q70" s="70" t="s">
        <v>1855</v>
      </c>
      <c r="R70" s="69"/>
      <c r="S70" s="69"/>
      <c r="T70" s="70" t="s">
        <v>1855</v>
      </c>
      <c r="V70" s="69"/>
      <c r="W70" s="69" t="str">
        <f>F33</f>
        <v xml:space="preserve">Process influence on variable </v>
      </c>
      <c r="X70" s="69"/>
      <c r="Y70" s="70" t="s">
        <v>1855</v>
      </c>
    </row>
    <row r="71" spans="2:25" x14ac:dyDescent="0.25">
      <c r="B71" s="70"/>
      <c r="C71" s="69"/>
      <c r="D71" s="70"/>
      <c r="E71" s="70"/>
      <c r="F71" s="69" t="str">
        <f>'Template (Inf)'!F34</f>
        <v>Influence present?</v>
      </c>
      <c r="G71" s="69"/>
      <c r="H71" s="73" t="s">
        <v>1855</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V71" s="69"/>
      <c r="W71" s="69" t="str">
        <f>F34</f>
        <v>Influence present?</v>
      </c>
      <c r="X71" s="69"/>
      <c r="Y71" s="70" t="s">
        <v>1855</v>
      </c>
    </row>
    <row r="72" spans="2:25" x14ac:dyDescent="0.25">
      <c r="B72" s="70"/>
      <c r="C72" s="69"/>
      <c r="D72" s="70"/>
      <c r="E72" s="70"/>
      <c r="F72" s="69" t="str">
        <f>'Template (Inf)'!F35</f>
        <v>Yes/No</v>
      </c>
      <c r="G72" s="69" t="str">
        <f>'Template (Inf)'!G35</f>
        <v>Description</v>
      </c>
      <c r="H72" s="73" t="s">
        <v>1855</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V72" s="69"/>
      <c r="W72" s="69" t="str">
        <f>F35</f>
        <v>Yes/No</v>
      </c>
      <c r="X72" s="69" t="str">
        <f>G35</f>
        <v>Description</v>
      </c>
      <c r="Y72" s="70" t="s">
        <v>1855</v>
      </c>
    </row>
    <row r="73" spans="2:25" x14ac:dyDescent="0.25">
      <c r="B73" s="70"/>
      <c r="C73" s="69" t="str">
        <f>'Template (Inf)'!C35</f>
        <v>VarGe01</v>
      </c>
      <c r="D73" s="70" t="str">
        <f>'Template (Inf)'!D35</f>
        <v>Temperature in bedrock</v>
      </c>
      <c r="E73" s="70"/>
      <c r="F73" s="71" t="str">
        <f>W73</f>
        <v>Yes</v>
      </c>
      <c r="G73" s="71">
        <f>X73</f>
        <v>0</v>
      </c>
      <c r="H73" s="73" t="s">
        <v>1855</v>
      </c>
      <c r="I73" s="71" t="s">
        <v>117</v>
      </c>
      <c r="J73" s="71" t="s">
        <v>1857</v>
      </c>
      <c r="K73" s="70" t="s">
        <v>1855</v>
      </c>
      <c r="L73" s="71" t="s">
        <v>174</v>
      </c>
      <c r="M73" s="71" t="s">
        <v>1335</v>
      </c>
      <c r="N73" s="70" t="s">
        <v>1855</v>
      </c>
      <c r="O73" s="71" t="s">
        <v>174</v>
      </c>
      <c r="P73" s="71" t="s">
        <v>1860</v>
      </c>
      <c r="Q73" s="70" t="s">
        <v>1855</v>
      </c>
      <c r="R73" s="71" t="s">
        <v>174</v>
      </c>
      <c r="S73" s="71" t="s">
        <v>1860</v>
      </c>
      <c r="T73" s="70" t="s">
        <v>1855</v>
      </c>
      <c r="V73" s="70"/>
      <c r="W73" s="71" t="str">
        <f>'SR-Site Influences'!F91</f>
        <v>Yes</v>
      </c>
      <c r="X73" s="71">
        <f>'SR-Site Influences'!F13</f>
        <v>0</v>
      </c>
      <c r="Y73" s="70" t="s">
        <v>1855</v>
      </c>
    </row>
    <row r="74" spans="2:25" x14ac:dyDescent="0.25">
      <c r="B74" s="70"/>
      <c r="C74" s="69" t="str">
        <f>'Template (Inf)'!C36</f>
        <v>VarGe02</v>
      </c>
      <c r="D74" s="70" t="str">
        <f>'Template (Inf)'!D36</f>
        <v>Groundwater flow</v>
      </c>
      <c r="E74" s="70"/>
      <c r="F74" s="71" t="str">
        <f t="shared" ref="F74:F85" si="2">W74</f>
        <v>No</v>
      </c>
      <c r="G74" s="71" t="str">
        <f t="shared" ref="G74:G85" si="3">X74</f>
        <v>But indirectly through temperature</v>
      </c>
      <c r="H74" s="73" t="s">
        <v>1855</v>
      </c>
      <c r="I74" s="71"/>
      <c r="J74" s="71" t="s">
        <v>1863</v>
      </c>
      <c r="K74" s="70" t="s">
        <v>1855</v>
      </c>
      <c r="L74" s="71"/>
      <c r="M74" s="71" t="s">
        <v>1863</v>
      </c>
      <c r="N74" s="70" t="s">
        <v>1855</v>
      </c>
      <c r="O74" s="71"/>
      <c r="P74" s="71" t="s">
        <v>1863</v>
      </c>
      <c r="Q74" s="70" t="s">
        <v>1855</v>
      </c>
      <c r="R74" s="71"/>
      <c r="S74" s="71" t="s">
        <v>1863</v>
      </c>
      <c r="T74" s="70" t="s">
        <v>1855</v>
      </c>
      <c r="V74" s="70"/>
      <c r="W74" s="71" t="str">
        <f>'SR-Site Influences'!F92</f>
        <v>No</v>
      </c>
      <c r="X74" s="71" t="str">
        <f>'SR-Site Influences'!F14</f>
        <v>But indirectly through temperature</v>
      </c>
      <c r="Y74" s="70" t="s">
        <v>1855</v>
      </c>
    </row>
    <row r="75" spans="2:25" x14ac:dyDescent="0.25">
      <c r="B75" s="70"/>
      <c r="C75" s="69" t="str">
        <f>'Template (Inf)'!C37</f>
        <v>VarGe03</v>
      </c>
      <c r="D75" s="70" t="str">
        <f>'Template (Inf)'!D37</f>
        <v>Groundwater pressure</v>
      </c>
      <c r="E75" s="70"/>
      <c r="F75" s="71" t="str">
        <f t="shared" si="2"/>
        <v>No</v>
      </c>
      <c r="G75" s="71" t="str">
        <f t="shared" si="3"/>
        <v>But indirectly through temperature</v>
      </c>
      <c r="H75" s="73" t="s">
        <v>1855</v>
      </c>
      <c r="I75" s="71"/>
      <c r="J75" s="71" t="s">
        <v>1863</v>
      </c>
      <c r="K75" s="70" t="s">
        <v>1855</v>
      </c>
      <c r="L75" s="71"/>
      <c r="M75" s="71" t="s">
        <v>1863</v>
      </c>
      <c r="N75" s="70" t="s">
        <v>1855</v>
      </c>
      <c r="O75" s="71"/>
      <c r="P75" s="71" t="s">
        <v>1863</v>
      </c>
      <c r="Q75" s="70" t="s">
        <v>1855</v>
      </c>
      <c r="R75" s="71"/>
      <c r="S75" s="71" t="s">
        <v>1863</v>
      </c>
      <c r="T75" s="70" t="s">
        <v>1855</v>
      </c>
      <c r="V75" s="70"/>
      <c r="W75" s="71" t="str">
        <f>'SR-Site Influences'!F93</f>
        <v>No</v>
      </c>
      <c r="X75" s="71" t="str">
        <f>'SR-Site Influences'!F15</f>
        <v>But indirectly through temperature</v>
      </c>
      <c r="Y75" s="70" t="s">
        <v>1855</v>
      </c>
    </row>
    <row r="76" spans="2:25" x14ac:dyDescent="0.25">
      <c r="B76" s="70"/>
      <c r="C76" s="69" t="str">
        <f>'Template (Inf)'!C38</f>
        <v>VarGe04</v>
      </c>
      <c r="D76" s="70" t="str">
        <f>'Template (Inf)'!D38</f>
        <v>Gas phase flow</v>
      </c>
      <c r="E76" s="70"/>
      <c r="F76" s="71" t="str">
        <f t="shared" si="2"/>
        <v>No</v>
      </c>
      <c r="G76" s="71" t="str">
        <f t="shared" si="3"/>
        <v>But indirectly through temperature</v>
      </c>
      <c r="H76" s="73" t="s">
        <v>1855</v>
      </c>
      <c r="I76" s="71"/>
      <c r="J76" s="71" t="s">
        <v>1865</v>
      </c>
      <c r="K76" s="70" t="s">
        <v>1855</v>
      </c>
      <c r="L76" s="71"/>
      <c r="M76" s="71" t="s">
        <v>1865</v>
      </c>
      <c r="N76" s="70" t="s">
        <v>1855</v>
      </c>
      <c r="O76" s="71"/>
      <c r="P76" s="71" t="s">
        <v>1865</v>
      </c>
      <c r="Q76" s="70" t="s">
        <v>1855</v>
      </c>
      <c r="R76" s="71"/>
      <c r="S76" s="71" t="s">
        <v>1865</v>
      </c>
      <c r="T76" s="70" t="s">
        <v>1855</v>
      </c>
      <c r="V76" s="70"/>
      <c r="W76" s="71" t="str">
        <f>'SR-Site Influences'!F94</f>
        <v>No</v>
      </c>
      <c r="X76" s="71" t="str">
        <f>'SR-Site Influences'!F16</f>
        <v>But indirectly through temperature</v>
      </c>
      <c r="Y76" s="70" t="s">
        <v>1855</v>
      </c>
    </row>
    <row r="77" spans="2:25" x14ac:dyDescent="0.25">
      <c r="B77" s="70"/>
      <c r="C77" s="69" t="str">
        <f>'Template (Inf)'!C39</f>
        <v>VarGe05</v>
      </c>
      <c r="D77" s="70" t="str">
        <f>'Template (Inf)'!D39</f>
        <v>Repository geometry</v>
      </c>
      <c r="E77" s="70"/>
      <c r="F77" s="71" t="str">
        <f t="shared" si="2"/>
        <v>No</v>
      </c>
      <c r="G77" s="71">
        <f t="shared" si="3"/>
        <v>0</v>
      </c>
      <c r="H77" s="73" t="s">
        <v>1855</v>
      </c>
      <c r="I77" s="71"/>
      <c r="J77" s="71"/>
      <c r="K77" s="70" t="s">
        <v>1855</v>
      </c>
      <c r="L77" s="71"/>
      <c r="M77" s="71"/>
      <c r="N77" s="70" t="s">
        <v>1855</v>
      </c>
      <c r="O77" s="71"/>
      <c r="P77" s="71"/>
      <c r="Q77" s="70" t="s">
        <v>1855</v>
      </c>
      <c r="R77" s="71"/>
      <c r="S77" s="71"/>
      <c r="T77" s="70" t="s">
        <v>1855</v>
      </c>
      <c r="V77" s="70"/>
      <c r="W77" s="71" t="str">
        <f>'SR-Site Influences'!F95</f>
        <v>No</v>
      </c>
      <c r="X77" s="71">
        <f>'SR-Site Influences'!F17</f>
        <v>0</v>
      </c>
      <c r="Y77" s="70" t="s">
        <v>1855</v>
      </c>
    </row>
    <row r="78" spans="2:25" x14ac:dyDescent="0.25">
      <c r="B78" s="70"/>
      <c r="C78" s="69" t="str">
        <f>'Template (Inf)'!C40</f>
        <v>VarGe06</v>
      </c>
      <c r="D78" s="70" t="str">
        <f>'Template (Inf)'!D40</f>
        <v>Fracture geometry</v>
      </c>
      <c r="E78" s="70"/>
      <c r="F78" s="71" t="str">
        <f t="shared" si="2"/>
        <v>No</v>
      </c>
      <c r="G78" s="71" t="str">
        <f t="shared" si="3"/>
        <v>But indirectly through rock stresses and temperature.</v>
      </c>
      <c r="H78" s="73" t="s">
        <v>1855</v>
      </c>
      <c r="I78" s="71"/>
      <c r="J78" s="71" t="s">
        <v>1868</v>
      </c>
      <c r="K78" s="70" t="s">
        <v>1855</v>
      </c>
      <c r="L78" s="71"/>
      <c r="M78" s="71" t="s">
        <v>1868</v>
      </c>
      <c r="N78" s="70" t="s">
        <v>1855</v>
      </c>
      <c r="O78" s="71"/>
      <c r="P78" s="71" t="s">
        <v>1868</v>
      </c>
      <c r="Q78" s="70" t="s">
        <v>1855</v>
      </c>
      <c r="R78" s="71"/>
      <c r="S78" s="71" t="s">
        <v>1868</v>
      </c>
      <c r="T78" s="70" t="s">
        <v>1855</v>
      </c>
      <c r="V78" s="70"/>
      <c r="W78" s="71" t="str">
        <f>'SR-Site Influences'!F96</f>
        <v>No</v>
      </c>
      <c r="X78" s="71" t="str">
        <f>'SR-Site Influences'!F18</f>
        <v>But indirectly through rock stresses and temperature.</v>
      </c>
      <c r="Y78" s="70" t="s">
        <v>1855</v>
      </c>
    </row>
    <row r="79" spans="2:25" x14ac:dyDescent="0.25">
      <c r="B79" s="70"/>
      <c r="C79" s="69" t="str">
        <f>'Template (Inf)'!C41</f>
        <v>VarGe07</v>
      </c>
      <c r="D79" s="70" t="str">
        <f>'Template (Inf)'!D41</f>
        <v>Rock stresses</v>
      </c>
      <c r="E79" s="70"/>
      <c r="F79" s="71" t="str">
        <f t="shared" si="2"/>
        <v>No</v>
      </c>
      <c r="G79" s="71" t="str">
        <f t="shared" si="3"/>
        <v>But indirectly through temperature.</v>
      </c>
      <c r="H79" s="73" t="s">
        <v>1855</v>
      </c>
      <c r="I79" s="71"/>
      <c r="J79" s="71" t="s">
        <v>1868</v>
      </c>
      <c r="K79" s="70" t="s">
        <v>1855</v>
      </c>
      <c r="L79" s="71"/>
      <c r="M79" s="71" t="s">
        <v>1868</v>
      </c>
      <c r="N79" s="70" t="s">
        <v>1855</v>
      </c>
      <c r="O79" s="71"/>
      <c r="P79" s="71" t="s">
        <v>1868</v>
      </c>
      <c r="Q79" s="70" t="s">
        <v>1855</v>
      </c>
      <c r="R79" s="71"/>
      <c r="S79" s="71" t="s">
        <v>1868</v>
      </c>
      <c r="T79" s="70" t="s">
        <v>1855</v>
      </c>
      <c r="V79" s="70"/>
      <c r="W79" s="71" t="str">
        <f>'SR-Site Influences'!F97</f>
        <v>No</v>
      </c>
      <c r="X79" s="71" t="str">
        <f>'SR-Site Influences'!F19</f>
        <v>But indirectly through temperature.</v>
      </c>
      <c r="Y79" s="70" t="s">
        <v>1855</v>
      </c>
    </row>
    <row r="80" spans="2:25" x14ac:dyDescent="0.25">
      <c r="B80" s="70"/>
      <c r="C80" s="69" t="str">
        <f>'Template (Inf)'!C42</f>
        <v>VarGe08</v>
      </c>
      <c r="D80" s="70" t="str">
        <f>'Template (Inf)'!D42</f>
        <v>Matrix minerals</v>
      </c>
      <c r="E80" s="70"/>
      <c r="F80" s="71" t="str">
        <f t="shared" si="2"/>
        <v>No</v>
      </c>
      <c r="G80" s="71">
        <f t="shared" si="3"/>
        <v>0</v>
      </c>
      <c r="H80" s="73" t="s">
        <v>1855</v>
      </c>
      <c r="I80" s="71"/>
      <c r="J80" s="71"/>
      <c r="K80" s="70" t="s">
        <v>1855</v>
      </c>
      <c r="L80" s="71"/>
      <c r="M80" s="71"/>
      <c r="N80" s="70" t="s">
        <v>1855</v>
      </c>
      <c r="O80" s="71"/>
      <c r="P80" s="71"/>
      <c r="Q80" s="70" t="s">
        <v>1855</v>
      </c>
      <c r="R80" s="71"/>
      <c r="S80" s="71"/>
      <c r="T80" s="70" t="s">
        <v>1855</v>
      </c>
      <c r="V80" s="70"/>
      <c r="W80" s="71" t="str">
        <f>'SR-Site Influences'!F98</f>
        <v>No</v>
      </c>
      <c r="X80" s="71">
        <f>'SR-Site Influences'!F20</f>
        <v>0</v>
      </c>
      <c r="Y80" s="70" t="s">
        <v>1855</v>
      </c>
    </row>
    <row r="81" spans="2:25" x14ac:dyDescent="0.25">
      <c r="B81" s="70"/>
      <c r="C81" s="69" t="str">
        <f>'Template (Inf)'!C43</f>
        <v>VarGe09</v>
      </c>
      <c r="D81" s="70" t="str">
        <f>'Template (Inf)'!D43</f>
        <v>Fracture minerals</v>
      </c>
      <c r="E81" s="70"/>
      <c r="F81" s="71" t="str">
        <f t="shared" si="2"/>
        <v>No</v>
      </c>
      <c r="G81" s="71" t="str">
        <f t="shared" si="3"/>
        <v>But indirectly through temperature and groundwater composition.</v>
      </c>
      <c r="H81" s="73" t="s">
        <v>1855</v>
      </c>
      <c r="I81" s="71"/>
      <c r="J81" s="71" t="s">
        <v>1869</v>
      </c>
      <c r="K81" s="70" t="s">
        <v>1855</v>
      </c>
      <c r="L81" s="71"/>
      <c r="M81" s="71" t="s">
        <v>1869</v>
      </c>
      <c r="N81" s="70" t="s">
        <v>1855</v>
      </c>
      <c r="O81" s="71"/>
      <c r="P81" s="71" t="s">
        <v>1869</v>
      </c>
      <c r="Q81" s="70" t="s">
        <v>1855</v>
      </c>
      <c r="R81" s="71"/>
      <c r="S81" s="71" t="s">
        <v>1869</v>
      </c>
      <c r="T81" s="70" t="s">
        <v>1855</v>
      </c>
      <c r="V81" s="70"/>
      <c r="W81" s="71" t="str">
        <f>'SR-Site Influences'!F99</f>
        <v>No</v>
      </c>
      <c r="X81" s="71" t="str">
        <f>'SR-Site Influences'!F21</f>
        <v>But indirectly through temperature and groundwater composition.</v>
      </c>
      <c r="Y81" s="70" t="s">
        <v>1855</v>
      </c>
    </row>
    <row r="82" spans="2:25" x14ac:dyDescent="0.25">
      <c r="B82" s="70"/>
      <c r="C82" s="69" t="str">
        <f>'Template (Inf)'!C44</f>
        <v>VarGe10</v>
      </c>
      <c r="D82" s="70" t="str">
        <f>'Template (Inf)'!D44</f>
        <v>Groundwater composition</v>
      </c>
      <c r="E82" s="70"/>
      <c r="F82" s="71" t="str">
        <f t="shared" si="2"/>
        <v>No</v>
      </c>
      <c r="G82" s="71" t="str">
        <f t="shared" si="3"/>
        <v>But indirectly through temperature.</v>
      </c>
      <c r="H82" s="73" t="s">
        <v>1855</v>
      </c>
      <c r="I82" s="71"/>
      <c r="J82" s="71" t="s">
        <v>1869</v>
      </c>
      <c r="K82" s="70" t="s">
        <v>1855</v>
      </c>
      <c r="L82" s="71"/>
      <c r="M82" s="71" t="s">
        <v>1869</v>
      </c>
      <c r="N82" s="70" t="s">
        <v>1855</v>
      </c>
      <c r="O82" s="71"/>
      <c r="P82" s="71" t="s">
        <v>1869</v>
      </c>
      <c r="Q82" s="70" t="s">
        <v>1855</v>
      </c>
      <c r="R82" s="71"/>
      <c r="S82" s="71" t="s">
        <v>1869</v>
      </c>
      <c r="T82" s="70" t="s">
        <v>1855</v>
      </c>
      <c r="V82" s="70"/>
      <c r="W82" s="71" t="str">
        <f>'SR-Site Influences'!F100</f>
        <v>No</v>
      </c>
      <c r="X82" s="71" t="str">
        <f>'SR-Site Influences'!F22</f>
        <v>But indirectly through temperature.</v>
      </c>
      <c r="Y82" s="70" t="s">
        <v>1855</v>
      </c>
    </row>
    <row r="83" spans="2:25" x14ac:dyDescent="0.25">
      <c r="B83" s="70"/>
      <c r="C83" s="69" t="str">
        <f>'Template (Inf)'!C45</f>
        <v>VarGe11</v>
      </c>
      <c r="D83" s="70" t="str">
        <f>'Template (Inf)'!D45</f>
        <v>Gas composition</v>
      </c>
      <c r="E83" s="70"/>
      <c r="F83" s="71" t="str">
        <f t="shared" si="2"/>
        <v>No</v>
      </c>
      <c r="G83" s="71">
        <f t="shared" si="3"/>
        <v>0</v>
      </c>
      <c r="H83" s="73" t="s">
        <v>1855</v>
      </c>
      <c r="I83" s="71"/>
      <c r="J83" s="71"/>
      <c r="K83" s="70" t="s">
        <v>1855</v>
      </c>
      <c r="L83" s="71"/>
      <c r="M83" s="71"/>
      <c r="N83" s="70" t="s">
        <v>1855</v>
      </c>
      <c r="O83" s="71"/>
      <c r="P83" s="71"/>
      <c r="Q83" s="70" t="s">
        <v>1855</v>
      </c>
      <c r="R83" s="71"/>
      <c r="S83" s="71"/>
      <c r="T83" s="70" t="s">
        <v>1855</v>
      </c>
      <c r="V83" s="70"/>
      <c r="W83" s="71" t="str">
        <f>'SR-Site Influences'!F101</f>
        <v>No</v>
      </c>
      <c r="X83" s="71">
        <f>'SR-Site Influences'!F23</f>
        <v>0</v>
      </c>
      <c r="Y83" s="70" t="s">
        <v>1855</v>
      </c>
    </row>
    <row r="84" spans="2:25" x14ac:dyDescent="0.25">
      <c r="B84" s="70"/>
      <c r="C84" s="69" t="str">
        <f>'Template (Inf)'!C46</f>
        <v>VarGe12</v>
      </c>
      <c r="D84" s="70" t="str">
        <f>'Template (Inf)'!D46</f>
        <v>Structural and stray materials</v>
      </c>
      <c r="E84" s="70"/>
      <c r="F84" s="71" t="str">
        <f t="shared" si="2"/>
        <v>No</v>
      </c>
      <c r="G84" s="71">
        <f t="shared" si="3"/>
        <v>0</v>
      </c>
      <c r="H84" s="73" t="s">
        <v>1855</v>
      </c>
      <c r="I84" s="71"/>
      <c r="J84" s="71"/>
      <c r="K84" s="70" t="s">
        <v>1855</v>
      </c>
      <c r="L84" s="71"/>
      <c r="M84" s="71"/>
      <c r="N84" s="70" t="s">
        <v>1855</v>
      </c>
      <c r="O84" s="71"/>
      <c r="P84" s="71"/>
      <c r="Q84" s="70" t="s">
        <v>1855</v>
      </c>
      <c r="R84" s="71"/>
      <c r="S84" s="71"/>
      <c r="T84" s="70" t="s">
        <v>1855</v>
      </c>
      <c r="V84" s="70"/>
      <c r="W84" s="71" t="str">
        <f>'SR-Site Influences'!F102</f>
        <v>No</v>
      </c>
      <c r="X84" s="71">
        <f>'SR-Site Influences'!F24</f>
        <v>0</v>
      </c>
      <c r="Y84" s="70" t="s">
        <v>1855</v>
      </c>
    </row>
    <row r="85" spans="2:25" x14ac:dyDescent="0.25">
      <c r="B85" s="70"/>
      <c r="C85" s="69" t="str">
        <f>'Template (Inf)'!C47</f>
        <v>VarGe13</v>
      </c>
      <c r="D85" s="70" t="str">
        <f>'Template (Inf)'!D47</f>
        <v>Saturation</v>
      </c>
      <c r="E85" s="70"/>
      <c r="F85" s="71" t="str">
        <f t="shared" si="2"/>
        <v>No</v>
      </c>
      <c r="G85" s="71" t="str">
        <f t="shared" si="3"/>
        <v>But, indirectly through temperature.</v>
      </c>
      <c r="H85" s="73" t="s">
        <v>1855</v>
      </c>
      <c r="I85" s="71"/>
      <c r="J85" s="71"/>
      <c r="K85" s="70" t="s">
        <v>1855</v>
      </c>
      <c r="L85" s="71"/>
      <c r="M85" s="71"/>
      <c r="N85" s="70" t="s">
        <v>1855</v>
      </c>
      <c r="O85" s="71"/>
      <c r="P85" s="71"/>
      <c r="Q85" s="70" t="s">
        <v>1855</v>
      </c>
      <c r="R85" s="71"/>
      <c r="S85" s="71"/>
      <c r="T85" s="70" t="s">
        <v>1855</v>
      </c>
      <c r="V85" s="70"/>
      <c r="W85" s="71" t="str">
        <f>'SR-Site Influences'!F103</f>
        <v>No</v>
      </c>
      <c r="X85" s="71" t="str">
        <f>'SR-Site Influences'!F25</f>
        <v>But, indirectly through temperature.</v>
      </c>
      <c r="Y85" s="70" t="s">
        <v>1855</v>
      </c>
    </row>
    <row r="86" spans="2:25" x14ac:dyDescent="0.25">
      <c r="B86" s="69"/>
      <c r="C86" s="69"/>
      <c r="D86" s="69"/>
      <c r="E86" s="69"/>
      <c r="F86" s="69"/>
      <c r="G86" s="69"/>
      <c r="H86" s="69"/>
      <c r="I86" s="69"/>
      <c r="J86" s="69"/>
      <c r="K86" s="70"/>
      <c r="L86" s="69"/>
      <c r="M86" s="69"/>
      <c r="N86" s="70"/>
      <c r="O86" s="69"/>
      <c r="P86" s="69"/>
      <c r="Q86" s="70"/>
      <c r="R86" s="69"/>
      <c r="S86" s="69"/>
      <c r="T86" s="70"/>
      <c r="V86" s="70"/>
      <c r="W86" s="72" t="str">
        <f>'SR-Site Influences'!F5</f>
        <v>Heat transport</v>
      </c>
      <c r="X86" s="70"/>
      <c r="Y86" s="70"/>
    </row>
  </sheetData>
  <mergeCells count="13">
    <mergeCell ref="F10:G10"/>
    <mergeCell ref="I10:J10"/>
    <mergeCell ref="C6:D6"/>
    <mergeCell ref="F6:G6"/>
    <mergeCell ref="I6:J6"/>
    <mergeCell ref="F7:G7"/>
    <mergeCell ref="I7:J7"/>
    <mergeCell ref="F11:G11"/>
    <mergeCell ref="I11:J11"/>
    <mergeCell ref="F12:G12"/>
    <mergeCell ref="I12:J12"/>
    <mergeCell ref="F13:G13"/>
    <mergeCell ref="I13:J13"/>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08C2D-32F9-4E33-899D-20D6D917C457}">
  <dimension ref="B1:Y86"/>
  <sheetViews>
    <sheetView zoomScaleNormal="100" workbookViewId="0">
      <selection activeCell="G60" sqref="G60"/>
    </sheetView>
  </sheetViews>
  <sheetFormatPr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list'!B10</f>
        <v>Ge02</v>
      </c>
      <c r="D3" s="31" t="str">
        <f>'PSAR SFK FEP list'!C10</f>
        <v>Freezing</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Influences'!G6</f>
        <v>Geosphere</v>
      </c>
      <c r="D6" s="97"/>
      <c r="E6" s="53" t="str">
        <f>'Template (Inf)'!E6</f>
        <v>Inner 1</v>
      </c>
      <c r="F6" s="96" t="str">
        <f>'SR-Site Influences'!G7</f>
        <v>Buffer</v>
      </c>
      <c r="G6" s="97"/>
      <c r="H6" s="53" t="str">
        <f>'Template (Inf)'!H6</f>
        <v>Outer 1</v>
      </c>
      <c r="I6" s="96" t="str">
        <f>'SR-Site Influences'!G8</f>
        <v>Biosphere</v>
      </c>
      <c r="J6" s="97"/>
      <c r="K6" s="27"/>
    </row>
    <row r="7" spans="2:20" x14ac:dyDescent="0.25">
      <c r="B7" s="27"/>
      <c r="C7" s="27"/>
      <c r="D7" s="27"/>
      <c r="E7" s="53" t="str">
        <f>'Template (Inf)'!E7</f>
        <v>Inner 2</v>
      </c>
      <c r="F7" s="96" t="str">
        <f>'SR-Site Influences'!G9</f>
        <v>Backfill in tunnels</v>
      </c>
      <c r="G7" s="97"/>
      <c r="H7" s="53" t="str">
        <f>'Template (Inf)'!H7</f>
        <v>Outer 2</v>
      </c>
      <c r="I7" s="96" t="str">
        <f>'SR-Site Influences'!G10</f>
        <v>Surroundings</v>
      </c>
      <c r="J7" s="97"/>
      <c r="K7" s="27"/>
    </row>
    <row r="8" spans="2:20" x14ac:dyDescent="0.25">
      <c r="B8" s="27"/>
      <c r="C8" s="27"/>
      <c r="D8" s="27"/>
      <c r="E8" s="27"/>
      <c r="F8" s="27"/>
      <c r="G8" s="27"/>
      <c r="H8" s="27"/>
      <c r="I8" s="27"/>
      <c r="J8" s="27"/>
      <c r="K8" s="27"/>
      <c r="M8" s="67" t="s">
        <v>287</v>
      </c>
      <c r="N8" s="68"/>
      <c r="O8" s="68"/>
      <c r="P8" s="68"/>
      <c r="Q8" s="68"/>
      <c r="R8" s="68"/>
      <c r="S8" s="68"/>
    </row>
    <row r="9" spans="2:20" x14ac:dyDescent="0.25">
      <c r="B9" s="27"/>
      <c r="C9" s="27"/>
      <c r="D9" s="27"/>
      <c r="E9" s="27"/>
      <c r="F9" s="48" t="str">
        <f>'Template (Inf)'!F9</f>
        <v>Interactions over system component boundaries</v>
      </c>
      <c r="G9" s="27"/>
      <c r="H9" s="27"/>
      <c r="I9" s="27"/>
      <c r="J9" s="27"/>
      <c r="K9" s="27"/>
      <c r="M9" s="69" t="s">
        <v>282</v>
      </c>
      <c r="N9" s="69"/>
      <c r="O9" s="69"/>
      <c r="P9" s="70"/>
      <c r="Q9" s="69"/>
      <c r="R9" s="69"/>
      <c r="S9" s="70"/>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69"/>
      <c r="R10" s="69"/>
      <c r="S10" s="70"/>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c r="O11" s="76" t="str">
        <f>C6</f>
        <v>Geosphere</v>
      </c>
      <c r="P11" s="70"/>
      <c r="Q11" s="69"/>
      <c r="R11" s="70"/>
      <c r="S11" s="70"/>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69"/>
      <c r="R12" s="69"/>
      <c r="S12" s="70"/>
    </row>
    <row r="13" spans="2:20" x14ac:dyDescent="0.25">
      <c r="B13" s="27"/>
      <c r="C13" s="27"/>
      <c r="D13" s="27"/>
      <c r="E13" s="53" t="str">
        <f>'Template (Inf)'!E13</f>
        <v>From inner 2</v>
      </c>
      <c r="F13" s="87"/>
      <c r="G13" s="89"/>
      <c r="H13" s="53" t="str">
        <f>'Template (Inf)'!H13</f>
        <v>From outer 2</v>
      </c>
      <c r="I13" s="87"/>
      <c r="J13" s="89"/>
      <c r="K13" s="27"/>
      <c r="M13" s="76" t="str">
        <f>C6</f>
        <v>Geosphere</v>
      </c>
      <c r="N13" s="75"/>
      <c r="O13" s="70" t="str">
        <f>CONCATENATE(I6," ",I7)</f>
        <v>Biosphere Surroundings</v>
      </c>
      <c r="P13" s="76"/>
      <c r="Q13" s="69"/>
      <c r="R13" s="70"/>
      <c r="S13" s="70"/>
    </row>
    <row r="14" spans="2:20" x14ac:dyDescent="0.25">
      <c r="B14" s="27"/>
      <c r="C14" s="27"/>
      <c r="D14" s="27"/>
      <c r="E14" s="27"/>
      <c r="F14" s="27"/>
      <c r="G14" s="27"/>
      <c r="H14" s="27"/>
      <c r="I14" s="27"/>
      <c r="J14" s="27"/>
      <c r="K14" s="27"/>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2:25" x14ac:dyDescent="0.25">
      <c r="B49" s="35"/>
      <c r="C49" s="35"/>
      <c r="D49" s="35"/>
      <c r="E49" s="35"/>
      <c r="F49" s="35"/>
      <c r="G49" s="35"/>
      <c r="H49" s="35"/>
      <c r="I49" s="35"/>
      <c r="J49" s="35"/>
      <c r="K49" s="34"/>
      <c r="L49" s="35"/>
      <c r="M49" s="35"/>
      <c r="N49" s="34"/>
      <c r="O49" s="35"/>
      <c r="P49" s="35"/>
      <c r="Q49" s="34"/>
      <c r="R49" s="35"/>
      <c r="S49" s="35"/>
      <c r="T49" s="34"/>
    </row>
    <row r="51" spans="2:25" x14ac:dyDescent="0.25">
      <c r="B51" s="67"/>
      <c r="C51" s="68"/>
      <c r="D51" s="68"/>
      <c r="E51" s="68"/>
      <c r="F51" s="67" t="s">
        <v>1947</v>
      </c>
      <c r="G51" s="68"/>
      <c r="I51" s="67" t="s">
        <v>1861</v>
      </c>
      <c r="J51" s="68"/>
      <c r="K51" s="68"/>
      <c r="L51" s="68"/>
      <c r="M51" s="68"/>
      <c r="N51" s="68"/>
      <c r="O51" s="68"/>
      <c r="P51" s="68"/>
      <c r="Q51" s="68"/>
      <c r="R51" s="68"/>
      <c r="S51" s="68"/>
      <c r="T51" s="68"/>
      <c r="V51" s="67" t="s">
        <v>287</v>
      </c>
      <c r="W51" s="68"/>
      <c r="X51" s="68"/>
      <c r="Y51" s="68"/>
    </row>
    <row r="52" spans="2:25" x14ac:dyDescent="0.25">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2:25" x14ac:dyDescent="0.25">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69"/>
    </row>
    <row r="54" spans="2:25" x14ac:dyDescent="0.25">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69"/>
    </row>
    <row r="55" spans="2:25" x14ac:dyDescent="0.25">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69"/>
    </row>
    <row r="56" spans="2:25" x14ac:dyDescent="0.25">
      <c r="B56" s="70"/>
      <c r="C56" s="69" t="str">
        <f>'Template (Inf)'!C19</f>
        <v>VarGe01</v>
      </c>
      <c r="D56" s="70" t="str">
        <f>'Template (Inf)'!D19</f>
        <v>Temperature in bedrock</v>
      </c>
      <c r="E56" s="70"/>
      <c r="F56" s="71" t="str">
        <f>W56</f>
        <v>Yes</v>
      </c>
      <c r="G56" s="71">
        <f>X56</f>
        <v>0</v>
      </c>
      <c r="H56" s="70" t="s">
        <v>1855</v>
      </c>
      <c r="I56" s="71"/>
      <c r="J56" s="71"/>
      <c r="K56" s="70" t="s">
        <v>1855</v>
      </c>
      <c r="L56" s="71"/>
      <c r="M56" s="71"/>
      <c r="N56" s="70" t="s">
        <v>1855</v>
      </c>
      <c r="O56" s="71" t="s">
        <v>174</v>
      </c>
      <c r="P56" s="71" t="s">
        <v>1882</v>
      </c>
      <c r="Q56" s="70" t="s">
        <v>1855</v>
      </c>
      <c r="R56" s="71" t="s">
        <v>174</v>
      </c>
      <c r="S56" s="71" t="s">
        <v>1882</v>
      </c>
      <c r="T56" s="70" t="s">
        <v>1855</v>
      </c>
      <c r="U56" s="68"/>
      <c r="V56" s="70"/>
      <c r="W56" s="71" t="str">
        <f>'SR-Site Influences'!G104</f>
        <v>Yes</v>
      </c>
      <c r="X56" s="71">
        <f>'SR-Site Influences'!G26</f>
        <v>0</v>
      </c>
      <c r="Y56" s="70" t="s">
        <v>1855</v>
      </c>
    </row>
    <row r="57" spans="2:25" x14ac:dyDescent="0.25">
      <c r="B57" s="70"/>
      <c r="C57" s="69" t="str">
        <f>'Template (Inf)'!C20</f>
        <v>VarGe02</v>
      </c>
      <c r="D57" s="70" t="str">
        <f>'Template (Inf)'!D20</f>
        <v>Groundwater flow</v>
      </c>
      <c r="E57" s="70"/>
      <c r="F57" s="71" t="str">
        <f t="shared" ref="F57:G68" si="0">W57</f>
        <v>Yes</v>
      </c>
      <c r="G57" s="71" t="str">
        <f t="shared" si="0"/>
        <v>But mainy in highly conductive fractures with large flow.</v>
      </c>
      <c r="H57" s="70" t="s">
        <v>1855</v>
      </c>
      <c r="I57" s="71"/>
      <c r="J57" s="71"/>
      <c r="K57" s="70" t="s">
        <v>1855</v>
      </c>
      <c r="L57" s="71"/>
      <c r="M57" s="71"/>
      <c r="N57" s="70" t="s">
        <v>1855</v>
      </c>
      <c r="O57" s="71" t="s">
        <v>174</v>
      </c>
      <c r="P57" s="71" t="s">
        <v>1883</v>
      </c>
      <c r="Q57" s="70" t="s">
        <v>1855</v>
      </c>
      <c r="R57" s="71" t="s">
        <v>174</v>
      </c>
      <c r="S57" s="71" t="s">
        <v>1883</v>
      </c>
      <c r="T57" s="70" t="s">
        <v>1855</v>
      </c>
      <c r="U57" s="68"/>
      <c r="V57" s="70"/>
      <c r="W57" s="71" t="str">
        <f>'SR-Site Influences'!G105</f>
        <v>Yes</v>
      </c>
      <c r="X57" s="71" t="str">
        <f>'SR-Site Influences'!G27</f>
        <v>But mainy in highly conductive fractures with large flow.</v>
      </c>
      <c r="Y57" s="70" t="s">
        <v>1855</v>
      </c>
    </row>
    <row r="58" spans="2:25" x14ac:dyDescent="0.25">
      <c r="B58" s="70"/>
      <c r="C58" s="69" t="str">
        <f>'Template (Inf)'!C21</f>
        <v>VarGe03</v>
      </c>
      <c r="D58" s="70" t="str">
        <f>'Template (Inf)'!D21</f>
        <v>Groundwater pressure</v>
      </c>
      <c r="E58" s="70"/>
      <c r="F58" s="71" t="str">
        <f t="shared" si="0"/>
        <v>Yes</v>
      </c>
      <c r="G58" s="71">
        <f t="shared" si="0"/>
        <v>0</v>
      </c>
      <c r="H58" s="70" t="s">
        <v>1855</v>
      </c>
      <c r="I58" s="71"/>
      <c r="J58" s="71"/>
      <c r="K58" s="70" t="s">
        <v>1855</v>
      </c>
      <c r="L58" s="71"/>
      <c r="M58" s="71"/>
      <c r="N58" s="70" t="s">
        <v>1855</v>
      </c>
      <c r="O58" s="71" t="s">
        <v>174</v>
      </c>
      <c r="P58" s="71" t="s">
        <v>1336</v>
      </c>
      <c r="Q58" s="70" t="s">
        <v>1855</v>
      </c>
      <c r="R58" s="71" t="s">
        <v>174</v>
      </c>
      <c r="S58" s="71" t="s">
        <v>1336</v>
      </c>
      <c r="T58" s="70" t="s">
        <v>1855</v>
      </c>
      <c r="U58" s="68"/>
      <c r="V58" s="70"/>
      <c r="W58" s="71" t="str">
        <f>'SR-Site Influences'!G106</f>
        <v>Yes</v>
      </c>
      <c r="X58" s="71">
        <f>'SR-Site Influences'!G28</f>
        <v>0</v>
      </c>
      <c r="Y58" s="70" t="s">
        <v>1855</v>
      </c>
    </row>
    <row r="59" spans="2:25" x14ac:dyDescent="0.25">
      <c r="B59" s="70"/>
      <c r="C59" s="69" t="str">
        <f>'Template (Inf)'!C22</f>
        <v>VarGe04</v>
      </c>
      <c r="D59" s="70" t="str">
        <f>'Template (Inf)'!D22</f>
        <v>Gas phase flow</v>
      </c>
      <c r="E59" s="70"/>
      <c r="F59" s="71" t="str">
        <f t="shared" si="0"/>
        <v>Yes</v>
      </c>
      <c r="G59" s="71" t="str">
        <f t="shared" si="0"/>
        <v>But only in highly conductive fractures with large groundwater flow.</v>
      </c>
      <c r="H59" s="70" t="s">
        <v>1855</v>
      </c>
      <c r="I59" s="71"/>
      <c r="J59" s="71"/>
      <c r="K59" s="70" t="s">
        <v>1855</v>
      </c>
      <c r="L59" s="71"/>
      <c r="M59" s="71"/>
      <c r="N59" s="70" t="s">
        <v>1855</v>
      </c>
      <c r="O59" s="71" t="s">
        <v>117</v>
      </c>
      <c r="P59" s="71" t="s">
        <v>1884</v>
      </c>
      <c r="Q59" s="70" t="s">
        <v>1855</v>
      </c>
      <c r="R59" s="71" t="s">
        <v>117</v>
      </c>
      <c r="S59" s="71" t="s">
        <v>1884</v>
      </c>
      <c r="T59" s="70" t="s">
        <v>1855</v>
      </c>
      <c r="U59" s="68"/>
      <c r="V59" s="70"/>
      <c r="W59" s="71" t="str">
        <f>'SR-Site Influences'!G107</f>
        <v>Yes</v>
      </c>
      <c r="X59" s="71" t="str">
        <f>'SR-Site Influences'!G29</f>
        <v>But only in highly conductive fractures with large groundwater flow.</v>
      </c>
      <c r="Y59" s="70" t="s">
        <v>1855</v>
      </c>
    </row>
    <row r="60" spans="2:25" x14ac:dyDescent="0.25">
      <c r="B60" s="70"/>
      <c r="C60" s="69" t="str">
        <f>'Template (Inf)'!C23</f>
        <v>VarGe05</v>
      </c>
      <c r="D60" s="70" t="str">
        <f>'Template (Inf)'!D23</f>
        <v>Repository geometry</v>
      </c>
      <c r="E60" s="70"/>
      <c r="F60" s="71" t="str">
        <f t="shared" si="0"/>
        <v>No</v>
      </c>
      <c r="G60" s="71" t="str">
        <f t="shared" si="0"/>
        <v>But indirectly through heat transport and temperature.</v>
      </c>
      <c r="H60" s="70" t="s">
        <v>1855</v>
      </c>
      <c r="I60" s="71"/>
      <c r="J60" s="71"/>
      <c r="K60" s="70" t="s">
        <v>1855</v>
      </c>
      <c r="L60" s="71"/>
      <c r="M60" s="71"/>
      <c r="N60" s="70" t="s">
        <v>1855</v>
      </c>
      <c r="O60" s="71"/>
      <c r="P60" s="71"/>
      <c r="Q60" s="70" t="s">
        <v>1855</v>
      </c>
      <c r="R60" s="71"/>
      <c r="S60" s="71"/>
      <c r="T60" s="70" t="s">
        <v>1855</v>
      </c>
      <c r="U60" s="68"/>
      <c r="V60" s="70"/>
      <c r="W60" s="71" t="str">
        <f>'SR-Site Influences'!G108</f>
        <v>No</v>
      </c>
      <c r="X60" s="71" t="str">
        <f>'SR-Site Influences'!G30</f>
        <v>But indirectly through heat transport and temperature.</v>
      </c>
      <c r="Y60" s="70" t="s">
        <v>1855</v>
      </c>
    </row>
    <row r="61" spans="2:25" x14ac:dyDescent="0.25">
      <c r="B61" s="70"/>
      <c r="C61" s="69" t="str">
        <f>'Template (Inf)'!C24</f>
        <v>VarGe06</v>
      </c>
      <c r="D61" s="70" t="str">
        <f>'Template (Inf)'!D24</f>
        <v>Fracture geometry</v>
      </c>
      <c r="E61" s="70"/>
      <c r="F61" s="71" t="str">
        <f t="shared" si="0"/>
        <v>Yes</v>
      </c>
      <c r="G61" s="71" t="str">
        <f t="shared" si="0"/>
        <v>The amount of freezing water is related to fracture geometry.</v>
      </c>
      <c r="H61" s="70" t="s">
        <v>1855</v>
      </c>
      <c r="I61" s="71"/>
      <c r="J61" s="71"/>
      <c r="K61" s="70" t="s">
        <v>1855</v>
      </c>
      <c r="L61" s="71"/>
      <c r="M61" s="71"/>
      <c r="N61" s="70" t="s">
        <v>1855</v>
      </c>
      <c r="O61" s="71" t="s">
        <v>174</v>
      </c>
      <c r="P61" s="71" t="s">
        <v>1494</v>
      </c>
      <c r="Q61" s="70" t="s">
        <v>1855</v>
      </c>
      <c r="R61" s="71"/>
      <c r="S61" s="71" t="s">
        <v>1494</v>
      </c>
      <c r="T61" s="70" t="s">
        <v>1855</v>
      </c>
      <c r="U61" s="68"/>
      <c r="V61" s="70"/>
      <c r="W61" s="71" t="str">
        <f>'SR-Site Influences'!G109</f>
        <v>Yes</v>
      </c>
      <c r="X61" s="71" t="str">
        <f>'SR-Site Influences'!G31</f>
        <v>The amount of freezing water is related to fracture geometry.</v>
      </c>
      <c r="Y61" s="70" t="s">
        <v>1855</v>
      </c>
    </row>
    <row r="62" spans="2:25" x14ac:dyDescent="0.25">
      <c r="B62" s="70"/>
      <c r="C62" s="69" t="str">
        <f>'Template (Inf)'!C25</f>
        <v>VarGe07</v>
      </c>
      <c r="D62" s="70" t="str">
        <f>'Template (Inf)'!D25</f>
        <v>Rock stresses</v>
      </c>
      <c r="E62" s="70"/>
      <c r="F62" s="71" t="str">
        <f t="shared" si="0"/>
        <v>No</v>
      </c>
      <c r="G62" s="71" t="str">
        <f t="shared" si="0"/>
        <v>But indirectly through fracture geometry and groundwater pressure.</v>
      </c>
      <c r="H62" s="70" t="s">
        <v>1855</v>
      </c>
      <c r="I62" s="71"/>
      <c r="J62" s="71"/>
      <c r="K62" s="70" t="s">
        <v>1855</v>
      </c>
      <c r="L62" s="71"/>
      <c r="M62" s="71"/>
      <c r="N62" s="70" t="s">
        <v>1855</v>
      </c>
      <c r="O62" s="71"/>
      <c r="P62" s="71"/>
      <c r="Q62" s="70" t="s">
        <v>1855</v>
      </c>
      <c r="R62" s="71"/>
      <c r="S62" s="71"/>
      <c r="T62" s="70" t="s">
        <v>1855</v>
      </c>
      <c r="U62" s="68"/>
      <c r="V62" s="70"/>
      <c r="W62" s="71" t="str">
        <f>'SR-Site Influences'!G110</f>
        <v>No</v>
      </c>
      <c r="X62" s="71" t="str">
        <f>'SR-Site Influences'!G32</f>
        <v>But indirectly through fracture geometry and groundwater pressure.</v>
      </c>
      <c r="Y62" s="70" t="s">
        <v>1855</v>
      </c>
    </row>
    <row r="63" spans="2:25" x14ac:dyDescent="0.25">
      <c r="B63" s="70"/>
      <c r="C63" s="69" t="str">
        <f>'Template (Inf)'!C26</f>
        <v>VarGe08</v>
      </c>
      <c r="D63" s="70" t="str">
        <f>'Template (Inf)'!D26</f>
        <v>Matrix minerals</v>
      </c>
      <c r="E63" s="70"/>
      <c r="F63" s="71" t="str">
        <f t="shared" si="0"/>
        <v>No</v>
      </c>
      <c r="G63" s="71" t="str">
        <f t="shared" si="0"/>
        <v>But indirectly through thermal properties affecting heat transport and temperature.</v>
      </c>
      <c r="H63" s="70" t="s">
        <v>1855</v>
      </c>
      <c r="I63" s="71"/>
      <c r="J63" s="71"/>
      <c r="K63" s="70" t="s">
        <v>1855</v>
      </c>
      <c r="L63" s="71"/>
      <c r="M63" s="71"/>
      <c r="N63" s="70" t="s">
        <v>1855</v>
      </c>
      <c r="O63" s="71"/>
      <c r="P63" s="71"/>
      <c r="Q63" s="70" t="s">
        <v>1855</v>
      </c>
      <c r="R63" s="71"/>
      <c r="S63" s="71"/>
      <c r="T63" s="70" t="s">
        <v>1855</v>
      </c>
      <c r="U63" s="68"/>
      <c r="V63" s="70"/>
      <c r="W63" s="71" t="str">
        <f>'SR-Site Influences'!G111</f>
        <v>No</v>
      </c>
      <c r="X63" s="71" t="str">
        <f>'SR-Site Influences'!G33</f>
        <v>But indirectly through thermal properties affecting heat transport and temperature.</v>
      </c>
      <c r="Y63" s="70" t="s">
        <v>1855</v>
      </c>
    </row>
    <row r="64" spans="2:25" x14ac:dyDescent="0.25">
      <c r="B64" s="70"/>
      <c r="C64" s="69" t="str">
        <f>'Template (Inf)'!C27</f>
        <v>VarGe09</v>
      </c>
      <c r="D64" s="70" t="str">
        <f>'Template (Inf)'!D27</f>
        <v>Fracture minerals</v>
      </c>
      <c r="E64" s="70"/>
      <c r="F64" s="71" t="str">
        <f t="shared" si="0"/>
        <v>Yes</v>
      </c>
      <c r="G64" s="71" t="str">
        <f t="shared" si="0"/>
        <v>Affects water adsorption capacity.</v>
      </c>
      <c r="H64" s="70" t="s">
        <v>1855</v>
      </c>
      <c r="I64" s="71"/>
      <c r="J64" s="71"/>
      <c r="K64" s="70" t="s">
        <v>1855</v>
      </c>
      <c r="L64" s="71"/>
      <c r="M64" s="71"/>
      <c r="N64" s="70" t="s">
        <v>1855</v>
      </c>
      <c r="O64" s="71" t="s">
        <v>117</v>
      </c>
      <c r="P64" s="71" t="s">
        <v>1885</v>
      </c>
      <c r="Q64" s="70" t="s">
        <v>1855</v>
      </c>
      <c r="R64" s="71" t="s">
        <v>117</v>
      </c>
      <c r="S64" s="71" t="s">
        <v>1885</v>
      </c>
      <c r="T64" s="70" t="s">
        <v>1855</v>
      </c>
      <c r="U64" s="68"/>
      <c r="V64" s="70"/>
      <c r="W64" s="71" t="str">
        <f>'SR-Site Influences'!G112</f>
        <v>Yes</v>
      </c>
      <c r="X64" s="71" t="str">
        <f>'SR-Site Influences'!G34</f>
        <v>Affects water adsorption capacity.</v>
      </c>
      <c r="Y64" s="70" t="s">
        <v>1855</v>
      </c>
    </row>
    <row r="65" spans="2:25" x14ac:dyDescent="0.25">
      <c r="B65" s="70"/>
      <c r="C65" s="69" t="str">
        <f>'Template (Inf)'!C28</f>
        <v>VarGe10</v>
      </c>
      <c r="D65" s="70" t="str">
        <f>'Template (Inf)'!D28</f>
        <v>Groundwater composition</v>
      </c>
      <c r="E65" s="70"/>
      <c r="F65" s="71" t="str">
        <f t="shared" si="0"/>
        <v>Yes</v>
      </c>
      <c r="G65" s="71">
        <f t="shared" si="0"/>
        <v>0</v>
      </c>
      <c r="H65" s="70" t="s">
        <v>1855</v>
      </c>
      <c r="I65" s="71"/>
      <c r="J65" s="71"/>
      <c r="K65" s="70" t="s">
        <v>1855</v>
      </c>
      <c r="L65" s="71"/>
      <c r="M65" s="71"/>
      <c r="N65" s="70" t="s">
        <v>1855</v>
      </c>
      <c r="O65" s="71" t="s">
        <v>174</v>
      </c>
      <c r="P65" s="71" t="s">
        <v>1664</v>
      </c>
      <c r="Q65" s="70" t="s">
        <v>1855</v>
      </c>
      <c r="R65" s="71" t="s">
        <v>174</v>
      </c>
      <c r="S65" s="71" t="s">
        <v>1664</v>
      </c>
      <c r="T65" s="70" t="s">
        <v>1855</v>
      </c>
      <c r="U65" s="68"/>
      <c r="V65" s="70"/>
      <c r="W65" s="71" t="str">
        <f>'SR-Site Influences'!G113</f>
        <v>Yes</v>
      </c>
      <c r="X65" s="71">
        <f>'SR-Site Influences'!G35</f>
        <v>0</v>
      </c>
      <c r="Y65" s="70" t="s">
        <v>1855</v>
      </c>
    </row>
    <row r="66" spans="2:25" x14ac:dyDescent="0.25">
      <c r="B66" s="70"/>
      <c r="C66" s="69" t="str">
        <f>'Template (Inf)'!C29</f>
        <v>VarGe11</v>
      </c>
      <c r="D66" s="70" t="str">
        <f>'Template (Inf)'!D29</f>
        <v>Gas composition</v>
      </c>
      <c r="E66" s="70"/>
      <c r="F66" s="71" t="str">
        <f t="shared" si="0"/>
        <v>Yes</v>
      </c>
      <c r="G66" s="71" t="str">
        <f t="shared" si="0"/>
        <v>But only when vapour-ice phase change occurs.</v>
      </c>
      <c r="H66" s="70" t="s">
        <v>1855</v>
      </c>
      <c r="I66" s="71"/>
      <c r="J66" s="71"/>
      <c r="K66" s="70" t="s">
        <v>1855</v>
      </c>
      <c r="L66" s="71"/>
      <c r="M66" s="71"/>
      <c r="N66" s="70" t="s">
        <v>1855</v>
      </c>
      <c r="O66" s="71" t="s">
        <v>117</v>
      </c>
      <c r="P66" s="71" t="s">
        <v>1884</v>
      </c>
      <c r="Q66" s="70" t="s">
        <v>1855</v>
      </c>
      <c r="R66" s="71" t="s">
        <v>117</v>
      </c>
      <c r="S66" s="71" t="s">
        <v>1884</v>
      </c>
      <c r="T66" s="70" t="s">
        <v>1855</v>
      </c>
      <c r="U66" s="68"/>
      <c r="V66" s="70"/>
      <c r="W66" s="71" t="str">
        <f>'SR-Site Influences'!G114</f>
        <v>Yes</v>
      </c>
      <c r="X66" s="71" t="str">
        <f>'SR-Site Influences'!G36</f>
        <v>But only when vapour-ice phase change occurs.</v>
      </c>
      <c r="Y66" s="70" t="s">
        <v>1855</v>
      </c>
    </row>
    <row r="67" spans="2:25" x14ac:dyDescent="0.25">
      <c r="B67" s="70"/>
      <c r="C67" s="69" t="str">
        <f>'Template (Inf)'!C30</f>
        <v>VarGe12</v>
      </c>
      <c r="D67" s="70" t="str">
        <f>'Template (Inf)'!D30</f>
        <v>Structural and stray materials</v>
      </c>
      <c r="E67" s="70"/>
      <c r="F67" s="71" t="str">
        <f t="shared" si="0"/>
        <v>No</v>
      </c>
      <c r="G67" s="71" t="str">
        <f t="shared" si="0"/>
        <v>But indirectly through their thermal properties and impact on groundwater composition.</v>
      </c>
      <c r="H67" s="70" t="s">
        <v>1855</v>
      </c>
      <c r="I67" s="71"/>
      <c r="J67" s="71"/>
      <c r="K67" s="70" t="s">
        <v>1855</v>
      </c>
      <c r="L67" s="71"/>
      <c r="M67" s="71"/>
      <c r="N67" s="70" t="s">
        <v>1855</v>
      </c>
      <c r="O67" s="71"/>
      <c r="P67" s="71"/>
      <c r="Q67" s="70" t="s">
        <v>1855</v>
      </c>
      <c r="R67" s="71"/>
      <c r="S67" s="71"/>
      <c r="T67" s="70" t="s">
        <v>1855</v>
      </c>
      <c r="U67" s="68"/>
      <c r="V67" s="70"/>
      <c r="W67" s="71" t="str">
        <f>'SR-Site Influences'!G115</f>
        <v>No</v>
      </c>
      <c r="X67" s="71" t="str">
        <f>'SR-Site Influences'!G37</f>
        <v>But indirectly through their thermal properties and impact on groundwater composition.</v>
      </c>
      <c r="Y67" s="70" t="s">
        <v>1855</v>
      </c>
    </row>
    <row r="68" spans="2:25" x14ac:dyDescent="0.25">
      <c r="B68" s="70"/>
      <c r="C68" s="69" t="str">
        <f>'Template (Inf)'!C31</f>
        <v>VarGe13</v>
      </c>
      <c r="D68" s="70" t="str">
        <f>'Template (Inf)'!D31</f>
        <v>Saturation</v>
      </c>
      <c r="E68" s="70"/>
      <c r="F68" s="71" t="str">
        <f t="shared" si="0"/>
        <v>Yes</v>
      </c>
      <c r="G68" s="71" t="str">
        <f t="shared" si="0"/>
        <v>Affects the amount of freezing water.</v>
      </c>
      <c r="H68" s="70" t="s">
        <v>1855</v>
      </c>
      <c r="I68" s="71"/>
      <c r="J68" s="71"/>
      <c r="K68" s="70" t="s">
        <v>1855</v>
      </c>
      <c r="L68" s="71"/>
      <c r="M68" s="71"/>
      <c r="N68" s="70" t="s">
        <v>1855</v>
      </c>
      <c r="O68" s="71" t="s">
        <v>117</v>
      </c>
      <c r="P68" s="71" t="s">
        <v>1886</v>
      </c>
      <c r="Q68" s="70" t="s">
        <v>1855</v>
      </c>
      <c r="R68" s="71" t="s">
        <v>117</v>
      </c>
      <c r="S68" s="71" t="s">
        <v>1886</v>
      </c>
      <c r="T68" s="70" t="s">
        <v>1855</v>
      </c>
      <c r="U68" s="68"/>
      <c r="V68" s="70"/>
      <c r="W68" s="71" t="str">
        <f>'SR-Site Influences'!G116</f>
        <v>Yes</v>
      </c>
      <c r="X68" s="71" t="str">
        <f>'SR-Site Influences'!G38</f>
        <v>Affects the amount of freezing water.</v>
      </c>
      <c r="Y68" s="70" t="s">
        <v>1855</v>
      </c>
    </row>
    <row r="69" spans="2:25" x14ac:dyDescent="0.25">
      <c r="B69" s="70"/>
      <c r="C69" s="69"/>
      <c r="D69" s="70"/>
      <c r="E69" s="70"/>
      <c r="F69" s="70"/>
      <c r="G69" s="70"/>
      <c r="H69" s="70" t="s">
        <v>1855</v>
      </c>
      <c r="I69" s="70"/>
      <c r="J69" s="70"/>
      <c r="K69" s="70"/>
      <c r="L69" s="70"/>
      <c r="M69" s="70"/>
      <c r="N69" s="70" t="s">
        <v>1855</v>
      </c>
      <c r="O69" s="70"/>
      <c r="P69" s="70"/>
      <c r="Q69" s="70" t="s">
        <v>1855</v>
      </c>
      <c r="R69" s="70"/>
      <c r="S69" s="70"/>
      <c r="T69" s="70" t="s">
        <v>1855</v>
      </c>
      <c r="U69" s="68"/>
      <c r="V69" s="70"/>
      <c r="W69" s="70"/>
      <c r="X69" s="70"/>
      <c r="Y69" s="70" t="s">
        <v>1855</v>
      </c>
    </row>
    <row r="70" spans="2:25" x14ac:dyDescent="0.25">
      <c r="B70" s="70"/>
      <c r="C70" s="69"/>
      <c r="D70" s="70"/>
      <c r="E70" s="70"/>
      <c r="F70" s="69" t="str">
        <f>'Template (Inf)'!F33</f>
        <v xml:space="preserve">Process influence on variable </v>
      </c>
      <c r="G70" s="69"/>
      <c r="H70" s="70"/>
      <c r="I70" s="69" t="str">
        <f>'Template (Inf)'!I33</f>
        <v>Handling of influence</v>
      </c>
      <c r="J70" s="69"/>
      <c r="K70" s="70"/>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70" t="s">
        <v>1855</v>
      </c>
    </row>
    <row r="71" spans="2:25" x14ac:dyDescent="0.25">
      <c r="B71" s="70"/>
      <c r="C71" s="69"/>
      <c r="D71" s="70"/>
      <c r="E71" s="70"/>
      <c r="F71" s="69" t="str">
        <f>'Template (Inf)'!F34</f>
        <v>Influence present?</v>
      </c>
      <c r="G71" s="69"/>
      <c r="H71" s="70" t="s">
        <v>1855</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70" t="s">
        <v>1855</v>
      </c>
    </row>
    <row r="72" spans="2:25" x14ac:dyDescent="0.25">
      <c r="B72" s="70"/>
      <c r="C72" s="69"/>
      <c r="D72" s="70"/>
      <c r="E72" s="70"/>
      <c r="F72" s="69" t="str">
        <f>'Template (Inf)'!F35</f>
        <v>Yes/No</v>
      </c>
      <c r="G72" s="69" t="str">
        <f>'Template (Inf)'!G35</f>
        <v>Description</v>
      </c>
      <c r="H72" s="70" t="s">
        <v>1855</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70" t="s">
        <v>1855</v>
      </c>
    </row>
    <row r="73" spans="2:25" x14ac:dyDescent="0.25">
      <c r="B73" s="70"/>
      <c r="C73" s="69" t="str">
        <f>'Template (Inf)'!C35</f>
        <v>VarGe01</v>
      </c>
      <c r="D73" s="70" t="str">
        <f>'Template (Inf)'!D35</f>
        <v>Temperature in bedrock</v>
      </c>
      <c r="E73" s="70"/>
      <c r="F73" s="71" t="str">
        <f>W73</f>
        <v>Yes</v>
      </c>
      <c r="G73" s="71" t="str">
        <f>X73</f>
        <v>Through the release of latent heat in the freezing process.</v>
      </c>
      <c r="H73" s="70" t="s">
        <v>1855</v>
      </c>
      <c r="I73" s="71"/>
      <c r="J73" s="71"/>
      <c r="K73" s="70" t="s">
        <v>1855</v>
      </c>
      <c r="L73" s="71"/>
      <c r="M73" s="71"/>
      <c r="N73" s="70" t="s">
        <v>1855</v>
      </c>
      <c r="O73" s="71" t="s">
        <v>174</v>
      </c>
      <c r="P73" s="71" t="s">
        <v>1336</v>
      </c>
      <c r="Q73" s="70" t="s">
        <v>1855</v>
      </c>
      <c r="R73" s="71" t="s">
        <v>174</v>
      </c>
      <c r="S73" s="71" t="s">
        <v>1336</v>
      </c>
      <c r="T73" s="70" t="s">
        <v>1855</v>
      </c>
      <c r="U73" s="68"/>
      <c r="V73" s="70"/>
      <c r="W73" s="71" t="str">
        <f>'SR-Site Influences'!G91</f>
        <v>Yes</v>
      </c>
      <c r="X73" s="71" t="str">
        <f>'SR-Site Influences'!G13</f>
        <v>Through the release of latent heat in the freezing process.</v>
      </c>
      <c r="Y73" s="70" t="s">
        <v>1855</v>
      </c>
    </row>
    <row r="74" spans="2:25" x14ac:dyDescent="0.25">
      <c r="B74" s="70"/>
      <c r="C74" s="69" t="str">
        <f>'Template (Inf)'!C36</f>
        <v>VarGe02</v>
      </c>
      <c r="D74" s="70" t="str">
        <f>'Template (Inf)'!D36</f>
        <v>Groundwater flow</v>
      </c>
      <c r="E74" s="70"/>
      <c r="F74" s="71" t="str">
        <f t="shared" ref="F74:G85" si="1">W74</f>
        <v>Yes</v>
      </c>
      <c r="G74" s="71">
        <f t="shared" si="1"/>
        <v>0</v>
      </c>
      <c r="H74" s="70" t="s">
        <v>1855</v>
      </c>
      <c r="I74" s="71"/>
      <c r="J74" s="71"/>
      <c r="K74" s="70" t="s">
        <v>1855</v>
      </c>
      <c r="L74" s="71"/>
      <c r="M74" s="71"/>
      <c r="N74" s="70" t="s">
        <v>1855</v>
      </c>
      <c r="O74" s="71" t="s">
        <v>174</v>
      </c>
      <c r="P74" s="71" t="s">
        <v>1887</v>
      </c>
      <c r="Q74" s="70" t="s">
        <v>1855</v>
      </c>
      <c r="R74" s="71" t="s">
        <v>174</v>
      </c>
      <c r="S74" s="71" t="s">
        <v>1887</v>
      </c>
      <c r="T74" s="70" t="s">
        <v>1855</v>
      </c>
      <c r="U74" s="68"/>
      <c r="V74" s="70"/>
      <c r="W74" s="71" t="str">
        <f>'SR-Site Influences'!G92</f>
        <v>Yes</v>
      </c>
      <c r="X74" s="71">
        <f>'SR-Site Influences'!G14</f>
        <v>0</v>
      </c>
      <c r="Y74" s="70" t="s">
        <v>1855</v>
      </c>
    </row>
    <row r="75" spans="2:25" x14ac:dyDescent="0.25">
      <c r="B75" s="70"/>
      <c r="C75" s="69" t="str">
        <f>'Template (Inf)'!C37</f>
        <v>VarGe03</v>
      </c>
      <c r="D75" s="70" t="str">
        <f>'Template (Inf)'!D37</f>
        <v>Groundwater pressure</v>
      </c>
      <c r="E75" s="70"/>
      <c r="F75" s="71" t="str">
        <f t="shared" si="1"/>
        <v>Yes</v>
      </c>
      <c r="G75" s="71" t="str">
        <f t="shared" si="1"/>
        <v>By partial freezing of water in the pore space under over-burden pressure.</v>
      </c>
      <c r="H75" s="70" t="s">
        <v>1855</v>
      </c>
      <c r="I75" s="71"/>
      <c r="J75" s="71"/>
      <c r="K75" s="70" t="s">
        <v>1855</v>
      </c>
      <c r="L75" s="71"/>
      <c r="M75" s="71"/>
      <c r="N75" s="70" t="s">
        <v>1855</v>
      </c>
      <c r="O75" s="71" t="s">
        <v>174</v>
      </c>
      <c r="P75" s="71" t="s">
        <v>1336</v>
      </c>
      <c r="Q75" s="70" t="s">
        <v>1855</v>
      </c>
      <c r="R75" s="71" t="s">
        <v>174</v>
      </c>
      <c r="S75" s="71" t="s">
        <v>1336</v>
      </c>
      <c r="T75" s="70" t="s">
        <v>1855</v>
      </c>
      <c r="U75" s="68"/>
      <c r="V75" s="70"/>
      <c r="W75" s="71" t="str">
        <f>'SR-Site Influences'!G93</f>
        <v>Yes</v>
      </c>
      <c r="X75" s="71" t="str">
        <f>'SR-Site Influences'!G15</f>
        <v>By partial freezing of water in the pore space under over-burden pressure.</v>
      </c>
      <c r="Y75" s="70" t="s">
        <v>1855</v>
      </c>
    </row>
    <row r="76" spans="2:25" x14ac:dyDescent="0.25">
      <c r="B76" s="70"/>
      <c r="C76" s="69" t="str">
        <f>'Template (Inf)'!C38</f>
        <v>VarGe04</v>
      </c>
      <c r="D76" s="70" t="str">
        <f>'Template (Inf)'!D38</f>
        <v>Gas phase flow</v>
      </c>
      <c r="E76" s="70"/>
      <c r="F76" s="71" t="str">
        <f t="shared" si="1"/>
        <v>Yes</v>
      </c>
      <c r="G76" s="71">
        <f t="shared" si="1"/>
        <v>0</v>
      </c>
      <c r="H76" s="70" t="s">
        <v>1855</v>
      </c>
      <c r="I76" s="71"/>
      <c r="J76" s="71"/>
      <c r="K76" s="70" t="s">
        <v>1855</v>
      </c>
      <c r="L76" s="71"/>
      <c r="M76" s="71"/>
      <c r="N76" s="70" t="s">
        <v>1855</v>
      </c>
      <c r="O76" s="71"/>
      <c r="P76" s="71" t="s">
        <v>1865</v>
      </c>
      <c r="Q76" s="70" t="s">
        <v>1855</v>
      </c>
      <c r="R76" s="71"/>
      <c r="S76" s="71" t="s">
        <v>1865</v>
      </c>
      <c r="T76" s="70" t="s">
        <v>1855</v>
      </c>
      <c r="U76" s="68"/>
      <c r="V76" s="70"/>
      <c r="W76" s="71" t="str">
        <f>'SR-Site Influences'!G94</f>
        <v>Yes</v>
      </c>
      <c r="X76" s="71">
        <f>'SR-Site Influences'!G16</f>
        <v>0</v>
      </c>
      <c r="Y76" s="70" t="s">
        <v>1855</v>
      </c>
    </row>
    <row r="77" spans="2:25" x14ac:dyDescent="0.25">
      <c r="B77" s="70"/>
      <c r="C77" s="69" t="str">
        <f>'Template (Inf)'!C39</f>
        <v>VarGe05</v>
      </c>
      <c r="D77" s="70" t="str">
        <f>'Template (Inf)'!D39</f>
        <v>Repository geometry</v>
      </c>
      <c r="E77" s="70"/>
      <c r="F77" s="71" t="str">
        <f t="shared" si="1"/>
        <v>No</v>
      </c>
      <c r="G77" s="71">
        <f t="shared" si="1"/>
        <v>0</v>
      </c>
      <c r="H77" s="70" t="s">
        <v>1855</v>
      </c>
      <c r="I77" s="71"/>
      <c r="J77" s="71"/>
      <c r="K77" s="70" t="s">
        <v>1855</v>
      </c>
      <c r="L77" s="71"/>
      <c r="M77" s="71"/>
      <c r="N77" s="70" t="s">
        <v>1855</v>
      </c>
      <c r="O77" s="71"/>
      <c r="P77" s="71"/>
      <c r="Q77" s="70" t="s">
        <v>1855</v>
      </c>
      <c r="R77" s="71"/>
      <c r="S77" s="71"/>
      <c r="T77" s="70" t="s">
        <v>1855</v>
      </c>
      <c r="U77" s="68"/>
      <c r="V77" s="70"/>
      <c r="W77" s="71" t="str">
        <f>'SR-Site Influences'!G95</f>
        <v>No</v>
      </c>
      <c r="X77" s="71">
        <f>'SR-Site Influences'!G17</f>
        <v>0</v>
      </c>
      <c r="Y77" s="70" t="s">
        <v>1855</v>
      </c>
    </row>
    <row r="78" spans="2:25" x14ac:dyDescent="0.25">
      <c r="B78" s="70"/>
      <c r="C78" s="69" t="str">
        <f>'Template (Inf)'!C40</f>
        <v>VarGe06</v>
      </c>
      <c r="D78" s="70" t="str">
        <f>'Template (Inf)'!D40</f>
        <v>Fracture geometry</v>
      </c>
      <c r="E78" s="70"/>
      <c r="F78" s="71" t="str">
        <f t="shared" si="1"/>
        <v>Yes</v>
      </c>
      <c r="G78" s="71" t="str">
        <f t="shared" si="1"/>
        <v>By volume increase going from liquid to solid state.</v>
      </c>
      <c r="H78" s="70" t="s">
        <v>1855</v>
      </c>
      <c r="I78" s="71"/>
      <c r="J78" s="71"/>
      <c r="K78" s="70" t="s">
        <v>1855</v>
      </c>
      <c r="L78" s="71"/>
      <c r="M78" s="71"/>
      <c r="N78" s="70" t="s">
        <v>1855</v>
      </c>
      <c r="O78" s="71" t="s">
        <v>117</v>
      </c>
      <c r="P78" s="71" t="s">
        <v>1884</v>
      </c>
      <c r="Q78" s="70" t="s">
        <v>1855</v>
      </c>
      <c r="R78" s="71" t="s">
        <v>117</v>
      </c>
      <c r="S78" s="71" t="s">
        <v>1884</v>
      </c>
      <c r="T78" s="70" t="s">
        <v>1855</v>
      </c>
      <c r="U78" s="68"/>
      <c r="V78" s="70"/>
      <c r="W78" s="71" t="str">
        <f>'SR-Site Influences'!G96</f>
        <v>Yes</v>
      </c>
      <c r="X78" s="71" t="str">
        <f>'SR-Site Influences'!G18</f>
        <v>By volume increase going from liquid to solid state.</v>
      </c>
      <c r="Y78" s="70" t="s">
        <v>1855</v>
      </c>
    </row>
    <row r="79" spans="2:25" x14ac:dyDescent="0.25">
      <c r="B79" s="70"/>
      <c r="C79" s="69" t="str">
        <f>'Template (Inf)'!C41</f>
        <v>VarGe07</v>
      </c>
      <c r="D79" s="70" t="str">
        <f>'Template (Inf)'!D41</f>
        <v>Rock stresses</v>
      </c>
      <c r="E79" s="70"/>
      <c r="F79" s="71" t="str">
        <f t="shared" si="1"/>
        <v>No</v>
      </c>
      <c r="G79" s="71" t="str">
        <f t="shared" si="1"/>
        <v>But indirectly through fracture geometry.</v>
      </c>
      <c r="H79" s="70" t="s">
        <v>1855</v>
      </c>
      <c r="I79" s="71"/>
      <c r="J79" s="71"/>
      <c r="K79" s="70" t="s">
        <v>1855</v>
      </c>
      <c r="L79" s="71"/>
      <c r="M79" s="71"/>
      <c r="N79" s="70" t="s">
        <v>1855</v>
      </c>
      <c r="O79" s="71"/>
      <c r="P79" s="71"/>
      <c r="Q79" s="70" t="s">
        <v>1855</v>
      </c>
      <c r="R79" s="71"/>
      <c r="S79" s="71"/>
      <c r="T79" s="70" t="s">
        <v>1855</v>
      </c>
      <c r="U79" s="68"/>
      <c r="V79" s="70"/>
      <c r="W79" s="71" t="str">
        <f>'SR-Site Influences'!G97</f>
        <v>No</v>
      </c>
      <c r="X79" s="71" t="str">
        <f>'SR-Site Influences'!G19</f>
        <v>But indirectly through fracture geometry.</v>
      </c>
      <c r="Y79" s="70" t="s">
        <v>1855</v>
      </c>
    </row>
    <row r="80" spans="2:25" x14ac:dyDescent="0.25">
      <c r="B80" s="70"/>
      <c r="C80" s="69" t="str">
        <f>'Template (Inf)'!C42</f>
        <v>VarGe08</v>
      </c>
      <c r="D80" s="70" t="str">
        <f>'Template (Inf)'!D42</f>
        <v>Matrix minerals</v>
      </c>
      <c r="E80" s="70"/>
      <c r="F80" s="71" t="str">
        <f t="shared" si="1"/>
        <v>No</v>
      </c>
      <c r="G80" s="71">
        <f t="shared" si="1"/>
        <v>0</v>
      </c>
      <c r="H80" s="70" t="s">
        <v>1855</v>
      </c>
      <c r="I80" s="71"/>
      <c r="J80" s="71"/>
      <c r="K80" s="70" t="s">
        <v>1855</v>
      </c>
      <c r="L80" s="71"/>
      <c r="M80" s="71"/>
      <c r="N80" s="70" t="s">
        <v>1855</v>
      </c>
      <c r="O80" s="71"/>
      <c r="P80" s="71"/>
      <c r="Q80" s="70" t="s">
        <v>1855</v>
      </c>
      <c r="R80" s="71"/>
      <c r="S80" s="71"/>
      <c r="T80" s="70" t="s">
        <v>1855</v>
      </c>
      <c r="U80" s="68"/>
      <c r="V80" s="70"/>
      <c r="W80" s="71" t="str">
        <f>'SR-Site Influences'!G98</f>
        <v>No</v>
      </c>
      <c r="X80" s="71">
        <f>'SR-Site Influences'!G20</f>
        <v>0</v>
      </c>
      <c r="Y80" s="70" t="s">
        <v>1855</v>
      </c>
    </row>
    <row r="81" spans="2:25" x14ac:dyDescent="0.25">
      <c r="B81" s="70"/>
      <c r="C81" s="69" t="str">
        <f>'Template (Inf)'!C43</f>
        <v>VarGe09</v>
      </c>
      <c r="D81" s="70" t="str">
        <f>'Template (Inf)'!D43</f>
        <v>Fracture minerals</v>
      </c>
      <c r="E81" s="70"/>
      <c r="F81" s="71" t="str">
        <f t="shared" si="1"/>
        <v>No</v>
      </c>
      <c r="G81" s="71">
        <f t="shared" si="1"/>
        <v>0</v>
      </c>
      <c r="H81" s="70" t="s">
        <v>1855</v>
      </c>
      <c r="I81" s="71"/>
      <c r="J81" s="71"/>
      <c r="K81" s="70" t="s">
        <v>1855</v>
      </c>
      <c r="L81" s="71"/>
      <c r="M81" s="71"/>
      <c r="N81" s="70" t="s">
        <v>1855</v>
      </c>
      <c r="O81" s="71"/>
      <c r="P81" s="71"/>
      <c r="Q81" s="70" t="s">
        <v>1855</v>
      </c>
      <c r="R81" s="71"/>
      <c r="S81" s="71"/>
      <c r="T81" s="70" t="s">
        <v>1855</v>
      </c>
      <c r="U81" s="68"/>
      <c r="V81" s="70"/>
      <c r="W81" s="71" t="str">
        <f>'SR-Site Influences'!G99</f>
        <v>No</v>
      </c>
      <c r="X81" s="71">
        <f>'SR-Site Influences'!G21</f>
        <v>0</v>
      </c>
      <c r="Y81" s="70" t="s">
        <v>1855</v>
      </c>
    </row>
    <row r="82" spans="2:25" x14ac:dyDescent="0.25">
      <c r="B82" s="70"/>
      <c r="C82" s="69" t="str">
        <f>'Template (Inf)'!C44</f>
        <v>VarGe10</v>
      </c>
      <c r="D82" s="70" t="str">
        <f>'Template (Inf)'!D44</f>
        <v>Groundwater composition</v>
      </c>
      <c r="E82" s="70"/>
      <c r="F82" s="71" t="str">
        <f t="shared" si="1"/>
        <v>Yes</v>
      </c>
      <c r="G82" s="71" t="str">
        <f t="shared" si="1"/>
        <v>By exclusion of salt.</v>
      </c>
      <c r="H82" s="70" t="s">
        <v>1855</v>
      </c>
      <c r="I82" s="71"/>
      <c r="J82" s="71"/>
      <c r="K82" s="70" t="s">
        <v>1855</v>
      </c>
      <c r="L82" s="71"/>
      <c r="M82" s="71"/>
      <c r="N82" s="70" t="s">
        <v>1855</v>
      </c>
      <c r="O82" s="71" t="s">
        <v>174</v>
      </c>
      <c r="P82" s="71" t="s">
        <v>1888</v>
      </c>
      <c r="Q82" s="70" t="s">
        <v>1855</v>
      </c>
      <c r="R82" s="71" t="s">
        <v>174</v>
      </c>
      <c r="S82" s="71" t="s">
        <v>1888</v>
      </c>
      <c r="T82" s="70" t="s">
        <v>1855</v>
      </c>
      <c r="U82" s="68"/>
      <c r="V82" s="70"/>
      <c r="W82" s="71" t="str">
        <f>'SR-Site Influences'!G100</f>
        <v>Yes</v>
      </c>
      <c r="X82" s="71" t="str">
        <f>'SR-Site Influences'!G22</f>
        <v>By exclusion of salt.</v>
      </c>
      <c r="Y82" s="70" t="s">
        <v>1855</v>
      </c>
    </row>
    <row r="83" spans="2:25" x14ac:dyDescent="0.25">
      <c r="B83" s="70"/>
      <c r="C83" s="69" t="str">
        <f>'Template (Inf)'!C45</f>
        <v>VarGe11</v>
      </c>
      <c r="D83" s="70" t="str">
        <f>'Template (Inf)'!D45</f>
        <v>Gas composition</v>
      </c>
      <c r="E83" s="70"/>
      <c r="F83" s="71" t="str">
        <f t="shared" si="1"/>
        <v>Yes</v>
      </c>
      <c r="G83" s="71" t="str">
        <f t="shared" si="1"/>
        <v>But only when vapour-ice phase change occurs.</v>
      </c>
      <c r="H83" s="70" t="s">
        <v>1855</v>
      </c>
      <c r="I83" s="71"/>
      <c r="J83" s="71"/>
      <c r="K83" s="70" t="s">
        <v>1855</v>
      </c>
      <c r="L83" s="71"/>
      <c r="M83" s="71"/>
      <c r="N83" s="70" t="s">
        <v>1855</v>
      </c>
      <c r="O83" s="71" t="s">
        <v>117</v>
      </c>
      <c r="P83" s="71" t="s">
        <v>1884</v>
      </c>
      <c r="Q83" s="70" t="s">
        <v>1855</v>
      </c>
      <c r="R83" s="71" t="s">
        <v>117</v>
      </c>
      <c r="S83" s="71" t="s">
        <v>1884</v>
      </c>
      <c r="T83" s="70" t="s">
        <v>1855</v>
      </c>
      <c r="U83" s="68"/>
      <c r="V83" s="70"/>
      <c r="W83" s="71" t="str">
        <f>'SR-Site Influences'!G101</f>
        <v>Yes</v>
      </c>
      <c r="X83" s="71" t="str">
        <f>'SR-Site Influences'!G23</f>
        <v>But only when vapour-ice phase change occurs.</v>
      </c>
      <c r="Y83" s="70" t="s">
        <v>1855</v>
      </c>
    </row>
    <row r="84" spans="2:25" x14ac:dyDescent="0.25">
      <c r="B84" s="70"/>
      <c r="C84" s="69" t="str">
        <f>'Template (Inf)'!C46</f>
        <v>VarGe12</v>
      </c>
      <c r="D84" s="70" t="str">
        <f>'Template (Inf)'!D46</f>
        <v>Structural and stray materials</v>
      </c>
      <c r="E84" s="70"/>
      <c r="F84" s="71" t="str">
        <f t="shared" si="1"/>
        <v>Yes</v>
      </c>
      <c r="G84" s="71" t="str">
        <f t="shared" si="1"/>
        <v>But only if freezing occurs at repository depth.</v>
      </c>
      <c r="H84" s="70" t="s">
        <v>1855</v>
      </c>
      <c r="I84" s="71"/>
      <c r="J84" s="71"/>
      <c r="K84" s="70" t="s">
        <v>1855</v>
      </c>
      <c r="L84" s="71"/>
      <c r="M84" s="71"/>
      <c r="N84" s="70" t="s">
        <v>1855</v>
      </c>
      <c r="O84" s="71" t="s">
        <v>117</v>
      </c>
      <c r="P84" s="71" t="s">
        <v>1889</v>
      </c>
      <c r="Q84" s="70" t="s">
        <v>1855</v>
      </c>
      <c r="R84" s="71" t="s">
        <v>117</v>
      </c>
      <c r="S84" s="71" t="s">
        <v>1889</v>
      </c>
      <c r="T84" s="70" t="s">
        <v>1855</v>
      </c>
      <c r="U84" s="68"/>
      <c r="V84" s="70"/>
      <c r="W84" s="71" t="str">
        <f>'SR-Site Influences'!G102</f>
        <v>Yes</v>
      </c>
      <c r="X84" s="71" t="str">
        <f>'SR-Site Influences'!G24</f>
        <v>But only if freezing occurs at repository depth.</v>
      </c>
      <c r="Y84" s="70" t="s">
        <v>1855</v>
      </c>
    </row>
    <row r="85" spans="2:25" x14ac:dyDescent="0.25">
      <c r="B85" s="70"/>
      <c r="C85" s="69" t="str">
        <f>'Template (Inf)'!C47</f>
        <v>VarGe13</v>
      </c>
      <c r="D85" s="70" t="str">
        <f>'Template (Inf)'!D47</f>
        <v>Saturation</v>
      </c>
      <c r="E85" s="70"/>
      <c r="F85" s="71" t="str">
        <f t="shared" si="1"/>
        <v>Yes</v>
      </c>
      <c r="G85" s="71" t="str">
        <f t="shared" si="1"/>
        <v>Degree of saturation decreases.</v>
      </c>
      <c r="H85" s="70" t="s">
        <v>1855</v>
      </c>
      <c r="I85" s="71"/>
      <c r="J85" s="71"/>
      <c r="K85" s="70" t="s">
        <v>1855</v>
      </c>
      <c r="L85" s="71"/>
      <c r="M85" s="71"/>
      <c r="N85" s="70" t="s">
        <v>1855</v>
      </c>
      <c r="O85" s="71" t="s">
        <v>117</v>
      </c>
      <c r="P85" s="71" t="s">
        <v>1886</v>
      </c>
      <c r="Q85" s="70" t="s">
        <v>1855</v>
      </c>
      <c r="R85" s="71" t="s">
        <v>117</v>
      </c>
      <c r="S85" s="71" t="s">
        <v>1886</v>
      </c>
      <c r="T85" s="70" t="s">
        <v>1855</v>
      </c>
      <c r="U85" s="68"/>
      <c r="V85" s="70"/>
      <c r="W85" s="71" t="str">
        <f>'SR-Site Influences'!G103</f>
        <v>Yes</v>
      </c>
      <c r="X85" s="71" t="str">
        <f>'SR-Site Influences'!G25</f>
        <v>Degree of saturation decreases.</v>
      </c>
      <c r="Y85" s="70" t="s">
        <v>1855</v>
      </c>
    </row>
    <row r="86" spans="2:25" x14ac:dyDescent="0.25">
      <c r="B86" s="69"/>
      <c r="C86" s="69"/>
      <c r="D86" s="69"/>
      <c r="E86" s="69"/>
      <c r="F86" s="69"/>
      <c r="G86" s="69"/>
      <c r="H86" s="70"/>
      <c r="I86" s="69"/>
      <c r="J86" s="69"/>
      <c r="K86" s="70"/>
      <c r="L86" s="69"/>
      <c r="M86" s="69"/>
      <c r="N86" s="70"/>
      <c r="O86" s="69"/>
      <c r="P86" s="69"/>
      <c r="Q86" s="70"/>
      <c r="R86" s="69"/>
      <c r="S86" s="69"/>
      <c r="T86" s="70"/>
      <c r="U86" s="68"/>
      <c r="V86" s="70"/>
      <c r="W86" s="72" t="str">
        <f>'SR-Site Influences'!G5</f>
        <v>Freezing</v>
      </c>
      <c r="X86" s="70"/>
      <c r="Y86" s="70"/>
    </row>
  </sheetData>
  <mergeCells count="13">
    <mergeCell ref="F10:G10"/>
    <mergeCell ref="I10:J10"/>
    <mergeCell ref="C6:D6"/>
    <mergeCell ref="F6:G6"/>
    <mergeCell ref="I6:J6"/>
    <mergeCell ref="F7:G7"/>
    <mergeCell ref="I7:J7"/>
    <mergeCell ref="F11:G11"/>
    <mergeCell ref="I11:J11"/>
    <mergeCell ref="F12:G12"/>
    <mergeCell ref="I12:J12"/>
    <mergeCell ref="F13:G13"/>
    <mergeCell ref="I13:J13"/>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4B5CA-4189-4A19-9BA6-C85BFB66B9AA}">
  <dimension ref="B1:Y86"/>
  <sheetViews>
    <sheetView zoomScaleNormal="100" workbookViewId="0">
      <selection activeCell="D15" sqref="D15"/>
    </sheetView>
  </sheetViews>
  <sheetFormatPr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list'!B11</f>
        <v>Ge03</v>
      </c>
      <c r="D3" s="31" t="str">
        <f>'PSAR SFK FEP list'!C11</f>
        <v>Groundwater flow</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Influences'!H6</f>
        <v>Geosphere</v>
      </c>
      <c r="D6" s="97"/>
      <c r="E6" s="53" t="str">
        <f>'Template (Inf)'!E6</f>
        <v>Inner 1</v>
      </c>
      <c r="F6" s="96" t="str">
        <f>'SR-Site Influences'!H7</f>
        <v>Buffer</v>
      </c>
      <c r="G6" s="97"/>
      <c r="H6" s="53" t="str">
        <f>'Template (Inf)'!H6</f>
        <v>Outer 1</v>
      </c>
      <c r="I6" s="96" t="str">
        <f>'SR-Site Influences'!H8</f>
        <v>Biosphere</v>
      </c>
      <c r="J6" s="97"/>
      <c r="K6" s="27"/>
    </row>
    <row r="7" spans="2:20" x14ac:dyDescent="0.25">
      <c r="B7" s="27"/>
      <c r="C7" s="27"/>
      <c r="D7" s="27"/>
      <c r="E7" s="53" t="str">
        <f>'Template (Inf)'!E7</f>
        <v>Inner 2</v>
      </c>
      <c r="F7" s="96" t="str">
        <f>'SR-Site Influences'!H9</f>
        <v>Backfill in tunnels</v>
      </c>
      <c r="G7" s="97"/>
      <c r="H7" s="53" t="str">
        <f>'Template (Inf)'!H7</f>
        <v>Outer 2</v>
      </c>
      <c r="I7" s="96" t="str">
        <f>'SR-Site Influences'!H10</f>
        <v>Surroundings</v>
      </c>
      <c r="J7" s="97"/>
      <c r="K7" s="27"/>
    </row>
    <row r="8" spans="2:20" x14ac:dyDescent="0.25">
      <c r="B8" s="27"/>
      <c r="C8" s="27"/>
      <c r="D8" s="27"/>
      <c r="E8" s="27"/>
      <c r="F8" s="27"/>
      <c r="G8" s="27"/>
      <c r="H8" s="27"/>
      <c r="I8" s="27"/>
      <c r="J8" s="27"/>
      <c r="K8" s="27"/>
      <c r="M8" s="67" t="s">
        <v>287</v>
      </c>
      <c r="N8" s="68"/>
      <c r="O8" s="68"/>
      <c r="P8" s="68"/>
      <c r="Q8" s="68"/>
      <c r="R8" s="68"/>
      <c r="S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t="s">
        <v>1874</v>
      </c>
      <c r="O11" s="76" t="str">
        <f>C6</f>
        <v>Geosphere</v>
      </c>
      <c r="P11" s="70"/>
      <c r="Q11" s="70" t="s">
        <v>298</v>
      </c>
      <c r="R11" s="70"/>
      <c r="S11" s="70"/>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row>
    <row r="13" spans="2:20" x14ac:dyDescent="0.25">
      <c r="B13" s="27"/>
      <c r="C13" s="27"/>
      <c r="D13" s="27"/>
      <c r="E13" s="53" t="str">
        <f>'Template (Inf)'!E13</f>
        <v>From inner 2</v>
      </c>
      <c r="F13" s="87"/>
      <c r="G13" s="89"/>
      <c r="H13" s="53" t="str">
        <f>'Template (Inf)'!H13</f>
        <v>From outer 2</v>
      </c>
      <c r="I13" s="87"/>
      <c r="J13" s="89"/>
      <c r="K13" s="27"/>
      <c r="M13" s="76" t="str">
        <f>C6</f>
        <v>Geosphere</v>
      </c>
      <c r="N13" s="75" t="s">
        <v>1874</v>
      </c>
      <c r="O13" s="70" t="str">
        <f>CONCATENATE(I6," ",I7)</f>
        <v>Biosphere Surroundings</v>
      </c>
      <c r="P13" s="76"/>
      <c r="Q13" s="70" t="s">
        <v>1875</v>
      </c>
      <c r="R13" s="70"/>
      <c r="S13" s="70"/>
    </row>
    <row r="14" spans="2:20" x14ac:dyDescent="0.25">
      <c r="B14" s="27"/>
      <c r="C14" s="27"/>
      <c r="D14" s="27"/>
      <c r="E14" s="27"/>
      <c r="F14" s="27"/>
      <c r="G14" s="27"/>
      <c r="H14" s="27"/>
      <c r="I14" s="27"/>
      <c r="J14" s="27"/>
      <c r="K14" s="27"/>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2:25" x14ac:dyDescent="0.25">
      <c r="B49" s="35"/>
      <c r="C49" s="35"/>
      <c r="D49" s="35"/>
      <c r="E49" s="35"/>
      <c r="F49" s="35"/>
      <c r="G49" s="35"/>
      <c r="H49" s="35"/>
      <c r="I49" s="35"/>
      <c r="J49" s="35"/>
      <c r="K49" s="34"/>
      <c r="L49" s="35"/>
      <c r="M49" s="35"/>
      <c r="N49" s="34"/>
      <c r="O49" s="35"/>
      <c r="P49" s="35"/>
      <c r="Q49" s="34"/>
      <c r="R49" s="35"/>
      <c r="S49" s="35"/>
      <c r="T49" s="34"/>
    </row>
    <row r="51" spans="2:25" x14ac:dyDescent="0.25">
      <c r="B51" s="67"/>
      <c r="C51" s="68"/>
      <c r="D51" s="68"/>
      <c r="E51" s="68"/>
      <c r="F51" s="67" t="s">
        <v>1947</v>
      </c>
      <c r="G51" s="68"/>
      <c r="H51" s="68"/>
      <c r="I51" s="67" t="s">
        <v>1861</v>
      </c>
      <c r="J51" s="68"/>
      <c r="K51" s="68"/>
      <c r="L51" s="68"/>
      <c r="M51" s="68"/>
      <c r="N51" s="68"/>
      <c r="O51" s="68"/>
      <c r="P51" s="68"/>
      <c r="Q51" s="68"/>
      <c r="R51" s="68"/>
      <c r="S51" s="68"/>
      <c r="T51" s="68"/>
      <c r="V51" s="67" t="s">
        <v>287</v>
      </c>
      <c r="W51" s="68"/>
      <c r="X51" s="68"/>
      <c r="Y51" s="68"/>
    </row>
    <row r="52" spans="2:25" x14ac:dyDescent="0.25">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2:25" x14ac:dyDescent="0.25">
      <c r="B53" s="34"/>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V53" s="69"/>
      <c r="W53" s="69" t="str">
        <f>F16</f>
        <v>Variable influence on process</v>
      </c>
      <c r="X53" s="69"/>
      <c r="Y53" s="69"/>
    </row>
    <row r="54" spans="2:25" x14ac:dyDescent="0.25">
      <c r="B54" s="34"/>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V54" s="69"/>
      <c r="W54" s="69" t="str">
        <f>F17</f>
        <v>Influence present?</v>
      </c>
      <c r="X54" s="69"/>
      <c r="Y54" s="69"/>
    </row>
    <row r="55" spans="2:25" x14ac:dyDescent="0.25">
      <c r="B55" s="34"/>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V55" s="69"/>
      <c r="W55" s="69" t="str">
        <f>F18</f>
        <v>Yes/No</v>
      </c>
      <c r="X55" s="69" t="str">
        <f>G18</f>
        <v>Description</v>
      </c>
      <c r="Y55" s="69"/>
    </row>
    <row r="56" spans="2:25" x14ac:dyDescent="0.25">
      <c r="B56" s="34"/>
      <c r="C56" s="69" t="str">
        <f>'Template (Inf)'!C19</f>
        <v>VarGe01</v>
      </c>
      <c r="D56" s="70" t="str">
        <f>'Template (Inf)'!D19</f>
        <v>Temperature in bedrock</v>
      </c>
      <c r="E56" s="70"/>
      <c r="F56" s="71" t="str">
        <f>W56</f>
        <v>Yes</v>
      </c>
      <c r="G56" s="71" t="str">
        <f>X56</f>
        <v xml:space="preserve">Affects viscosity, which affects flow. Affects also density, which may lead to buoyancy forces driving flow. </v>
      </c>
      <c r="H56" s="73" t="s">
        <v>1855</v>
      </c>
      <c r="I56" s="71" t="s">
        <v>117</v>
      </c>
      <c r="J56" s="71" t="s">
        <v>1890</v>
      </c>
      <c r="K56" s="70" t="s">
        <v>1855</v>
      </c>
      <c r="L56" s="74" t="s">
        <v>1953</v>
      </c>
      <c r="M56" s="71" t="s">
        <v>1891</v>
      </c>
      <c r="N56" s="70" t="s">
        <v>1855</v>
      </c>
      <c r="O56" s="71" t="s">
        <v>174</v>
      </c>
      <c r="P56" s="71" t="s">
        <v>1892</v>
      </c>
      <c r="Q56" s="70" t="s">
        <v>1855</v>
      </c>
      <c r="R56" s="71" t="s">
        <v>117</v>
      </c>
      <c r="S56" s="71" t="s">
        <v>1893</v>
      </c>
      <c r="T56" s="70" t="s">
        <v>1855</v>
      </c>
      <c r="V56" s="70"/>
      <c r="W56" s="71" t="str">
        <f>'SR-Site Influences'!H104</f>
        <v>Yes</v>
      </c>
      <c r="X56" s="71" t="str">
        <f>'SR-Site Influences'!H26</f>
        <v xml:space="preserve">Affects viscosity, which affects flow. Affects also density, which may lead to buoyancy forces driving flow. </v>
      </c>
      <c r="Y56" s="70" t="s">
        <v>1855</v>
      </c>
    </row>
    <row r="57" spans="2:25" x14ac:dyDescent="0.25">
      <c r="B57" s="34"/>
      <c r="C57" s="69" t="str">
        <f>'Template (Inf)'!C20</f>
        <v>VarGe02</v>
      </c>
      <c r="D57" s="70" t="str">
        <f>'Template (Inf)'!D20</f>
        <v>Groundwater flow</v>
      </c>
      <c r="E57" s="70"/>
      <c r="F57" s="71" t="str">
        <f t="shared" ref="F57:G68" si="0">W57</f>
        <v>Yes</v>
      </c>
      <c r="G57" s="71">
        <f t="shared" si="0"/>
        <v>0</v>
      </c>
      <c r="H57" s="73" t="s">
        <v>1855</v>
      </c>
      <c r="I57" s="71"/>
      <c r="J57" s="71"/>
      <c r="K57" s="70" t="s">
        <v>1855</v>
      </c>
      <c r="L57" s="71"/>
      <c r="M57" s="71"/>
      <c r="N57" s="70" t="s">
        <v>1855</v>
      </c>
      <c r="O57" s="71"/>
      <c r="P57" s="71"/>
      <c r="Q57" s="70" t="s">
        <v>1855</v>
      </c>
      <c r="R57" s="71"/>
      <c r="S57" s="71"/>
      <c r="T57" s="70" t="s">
        <v>1855</v>
      </c>
      <c r="V57" s="70"/>
      <c r="W57" s="71" t="str">
        <f>'SR-Site Influences'!H105</f>
        <v>Yes</v>
      </c>
      <c r="X57" s="71">
        <f>'SR-Site Influences'!H27</f>
        <v>0</v>
      </c>
      <c r="Y57" s="70" t="s">
        <v>1855</v>
      </c>
    </row>
    <row r="58" spans="2:25" x14ac:dyDescent="0.25">
      <c r="B58" s="34"/>
      <c r="C58" s="69" t="str">
        <f>'Template (Inf)'!C21</f>
        <v>VarGe03</v>
      </c>
      <c r="D58" s="70" t="str">
        <f>'Template (Inf)'!D21</f>
        <v>Groundwater pressure</v>
      </c>
      <c r="E58" s="70"/>
      <c r="F58" s="71" t="str">
        <f t="shared" si="0"/>
        <v>Yes</v>
      </c>
      <c r="G58" s="71" t="str">
        <f t="shared" si="0"/>
        <v>Pressure gradient is one driving force for groundwater flow.</v>
      </c>
      <c r="H58" s="73" t="s">
        <v>1855</v>
      </c>
      <c r="I58" s="71" t="s">
        <v>174</v>
      </c>
      <c r="J58" s="71" t="s">
        <v>1403</v>
      </c>
      <c r="K58" s="70" t="s">
        <v>1855</v>
      </c>
      <c r="L58" s="71" t="s">
        <v>174</v>
      </c>
      <c r="M58" s="71" t="s">
        <v>1403</v>
      </c>
      <c r="N58" s="70" t="s">
        <v>1855</v>
      </c>
      <c r="O58" s="71" t="s">
        <v>174</v>
      </c>
      <c r="P58" s="71" t="s">
        <v>1403</v>
      </c>
      <c r="Q58" s="70" t="s">
        <v>1855</v>
      </c>
      <c r="R58" s="71" t="s">
        <v>174</v>
      </c>
      <c r="S58" s="71" t="s">
        <v>1403</v>
      </c>
      <c r="T58" s="70" t="s">
        <v>1855</v>
      </c>
      <c r="V58" s="70"/>
      <c r="W58" s="71" t="str">
        <f>'SR-Site Influences'!H106</f>
        <v>Yes</v>
      </c>
      <c r="X58" s="71" t="str">
        <f>'SR-Site Influences'!H28</f>
        <v>Pressure gradient is one driving force for groundwater flow.</v>
      </c>
      <c r="Y58" s="70" t="s">
        <v>1855</v>
      </c>
    </row>
    <row r="59" spans="2:25" x14ac:dyDescent="0.25">
      <c r="B59" s="34"/>
      <c r="C59" s="69" t="str">
        <f>'Template (Inf)'!C22</f>
        <v>VarGe04</v>
      </c>
      <c r="D59" s="70" t="str">
        <f>'Template (Inf)'!D22</f>
        <v>Gas phase flow</v>
      </c>
      <c r="E59" s="70"/>
      <c r="F59" s="71" t="str">
        <f t="shared" si="0"/>
        <v>Yes</v>
      </c>
      <c r="G59" s="71" t="str">
        <f t="shared" si="0"/>
        <v>Groundwater flow and gas flow are coupled.</v>
      </c>
      <c r="H59" s="73" t="s">
        <v>1855</v>
      </c>
      <c r="I59" s="71" t="s">
        <v>117</v>
      </c>
      <c r="J59" s="71" t="s">
        <v>1896</v>
      </c>
      <c r="K59" s="70" t="s">
        <v>1855</v>
      </c>
      <c r="L59" s="71" t="s">
        <v>117</v>
      </c>
      <c r="M59" s="71" t="s">
        <v>1898</v>
      </c>
      <c r="N59" s="70" t="s">
        <v>1855</v>
      </c>
      <c r="O59" s="71" t="s">
        <v>117</v>
      </c>
      <c r="P59" s="71" t="s">
        <v>1900</v>
      </c>
      <c r="Q59" s="70" t="s">
        <v>1855</v>
      </c>
      <c r="R59" s="71" t="s">
        <v>117</v>
      </c>
      <c r="S59" s="71" t="s">
        <v>1893</v>
      </c>
      <c r="T59" s="70" t="s">
        <v>1855</v>
      </c>
      <c r="V59" s="70"/>
      <c r="W59" s="71" t="str">
        <f>'SR-Site Influences'!H107</f>
        <v>Yes</v>
      </c>
      <c r="X59" s="71" t="str">
        <f>'SR-Site Influences'!H29</f>
        <v>Groundwater flow and gas flow are coupled.</v>
      </c>
      <c r="Y59" s="70" t="s">
        <v>1855</v>
      </c>
    </row>
    <row r="60" spans="2:25" x14ac:dyDescent="0.25">
      <c r="B60" s="34"/>
      <c r="C60" s="69" t="str">
        <f>'Template (Inf)'!C23</f>
        <v>VarGe05</v>
      </c>
      <c r="D60" s="70" t="str">
        <f>'Template (Inf)'!D23</f>
        <v>Repository geometry</v>
      </c>
      <c r="E60" s="70"/>
      <c r="F60" s="71" t="str">
        <f t="shared" si="0"/>
        <v>Yes</v>
      </c>
      <c r="G60" s="71" t="str">
        <f t="shared" si="0"/>
        <v>Repository geometry affects distribution and characteristics of flow paths.</v>
      </c>
      <c r="H60" s="73" t="s">
        <v>1855</v>
      </c>
      <c r="I60" s="71" t="s">
        <v>174</v>
      </c>
      <c r="J60" s="71" t="s">
        <v>1469</v>
      </c>
      <c r="K60" s="70" t="s">
        <v>1855</v>
      </c>
      <c r="L60" s="71" t="s">
        <v>174</v>
      </c>
      <c r="M60" s="71" t="s">
        <v>1902</v>
      </c>
      <c r="N60" s="70" t="s">
        <v>1855</v>
      </c>
      <c r="O60" s="71" t="s">
        <v>174</v>
      </c>
      <c r="P60" s="71" t="s">
        <v>1903</v>
      </c>
      <c r="Q60" s="70" t="s">
        <v>1855</v>
      </c>
      <c r="R60" s="71" t="s">
        <v>174</v>
      </c>
      <c r="S60" s="71" t="s">
        <v>1904</v>
      </c>
      <c r="T60" s="70" t="s">
        <v>1855</v>
      </c>
      <c r="V60" s="70"/>
      <c r="W60" s="71" t="str">
        <f>'SR-Site Influences'!H108</f>
        <v>Yes</v>
      </c>
      <c r="X60" s="71" t="str">
        <f>'SR-Site Influences'!H30</f>
        <v>Repository geometry affects distribution and characteristics of flow paths.</v>
      </c>
      <c r="Y60" s="70" t="s">
        <v>1855</v>
      </c>
    </row>
    <row r="61" spans="2:25" x14ac:dyDescent="0.25">
      <c r="B61" s="34"/>
      <c r="C61" s="69" t="str">
        <f>'Template (Inf)'!C24</f>
        <v>VarGe06</v>
      </c>
      <c r="D61" s="70" t="str">
        <f>'Template (Inf)'!D24</f>
        <v>Fracture geometry</v>
      </c>
      <c r="E61" s="70"/>
      <c r="F61" s="71" t="str">
        <f t="shared" si="0"/>
        <v>Yes</v>
      </c>
      <c r="G61" s="71" t="str">
        <f t="shared" si="0"/>
        <v>The fracture aperture, geometry and connectivity determine how permeable the rock is. The geometry of the pore space in the matrix will affect rock matrix diffusion, which may affect the groundwater composition (in particular the salinity) and hence the flow.</v>
      </c>
      <c r="H61" s="73" t="s">
        <v>1855</v>
      </c>
      <c r="I61" s="71" t="s">
        <v>174</v>
      </c>
      <c r="J61" s="71" t="s">
        <v>1906</v>
      </c>
      <c r="K61" s="70" t="s">
        <v>1855</v>
      </c>
      <c r="L61" s="71" t="s">
        <v>174</v>
      </c>
      <c r="M61" s="71" t="s">
        <v>1907</v>
      </c>
      <c r="N61" s="70" t="s">
        <v>1855</v>
      </c>
      <c r="O61" s="71" t="s">
        <v>174</v>
      </c>
      <c r="P61" s="71" t="s">
        <v>1908</v>
      </c>
      <c r="Q61" s="70" t="s">
        <v>1855</v>
      </c>
      <c r="R61" s="71" t="s">
        <v>174</v>
      </c>
      <c r="S61" s="71" t="s">
        <v>1908</v>
      </c>
      <c r="T61" s="70" t="s">
        <v>1855</v>
      </c>
      <c r="V61" s="70"/>
      <c r="W61" s="71" t="str">
        <f>'SR-Site Influences'!H109</f>
        <v>Yes</v>
      </c>
      <c r="X61" s="71" t="str">
        <f>'SR-Site Influences'!H31</f>
        <v>The fracture aperture, geometry and connectivity determine how permeable the rock is. The geometry of the pore space in the matrix will affect rock matrix diffusion, which may affect the groundwater composition (in particular the salinity) and hence the flow.</v>
      </c>
      <c r="Y61" s="70" t="s">
        <v>1855</v>
      </c>
    </row>
    <row r="62" spans="2:25" x14ac:dyDescent="0.25">
      <c r="B62" s="34"/>
      <c r="C62" s="69" t="str">
        <f>'Template (Inf)'!C25</f>
        <v>VarGe07</v>
      </c>
      <c r="D62" s="70" t="str">
        <f>'Template (Inf)'!D25</f>
        <v>Rock stresses</v>
      </c>
      <c r="E62" s="70"/>
      <c r="F62" s="71" t="str">
        <f t="shared" si="0"/>
        <v>No</v>
      </c>
      <c r="G62" s="71" t="str">
        <f t="shared" si="0"/>
        <v xml:space="preserve">But indirectly through changes in fracture geometry. </v>
      </c>
      <c r="H62" s="73" t="s">
        <v>1855</v>
      </c>
      <c r="I62" s="71" t="s">
        <v>117</v>
      </c>
      <c r="J62" s="71" t="s">
        <v>1910</v>
      </c>
      <c r="K62" s="70" t="s">
        <v>1855</v>
      </c>
      <c r="L62" s="71" t="s">
        <v>117</v>
      </c>
      <c r="M62" s="71" t="s">
        <v>1910</v>
      </c>
      <c r="N62" s="70" t="s">
        <v>1855</v>
      </c>
      <c r="O62" s="71" t="s">
        <v>117</v>
      </c>
      <c r="P62" s="71" t="s">
        <v>1910</v>
      </c>
      <c r="Q62" s="70" t="s">
        <v>1855</v>
      </c>
      <c r="R62" s="71" t="s">
        <v>117</v>
      </c>
      <c r="S62" s="71" t="s">
        <v>1910</v>
      </c>
      <c r="T62" s="70" t="s">
        <v>1855</v>
      </c>
      <c r="V62" s="70"/>
      <c r="W62" s="71" t="str">
        <f>'SR-Site Influences'!H110</f>
        <v>No</v>
      </c>
      <c r="X62" s="71" t="str">
        <f>'SR-Site Influences'!H32</f>
        <v xml:space="preserve">But indirectly through changes in fracture geometry. </v>
      </c>
      <c r="Y62" s="70" t="s">
        <v>1855</v>
      </c>
    </row>
    <row r="63" spans="2:25" x14ac:dyDescent="0.25">
      <c r="B63" s="34"/>
      <c r="C63" s="69" t="str">
        <f>'Template (Inf)'!C26</f>
        <v>VarGe08</v>
      </c>
      <c r="D63" s="70" t="str">
        <f>'Template (Inf)'!D26</f>
        <v>Matrix minerals</v>
      </c>
      <c r="E63" s="70"/>
      <c r="F63" s="71" t="str">
        <f t="shared" si="0"/>
        <v>No</v>
      </c>
      <c r="G63" s="71" t="str">
        <f t="shared" si="0"/>
        <v>But indirectly through groundwater composition and diffusion out through the rock matrix.</v>
      </c>
      <c r="H63" s="73" t="s">
        <v>1855</v>
      </c>
      <c r="I63" s="71" t="s">
        <v>117</v>
      </c>
      <c r="J63" s="71" t="s">
        <v>1911</v>
      </c>
      <c r="K63" s="70" t="s">
        <v>1855</v>
      </c>
      <c r="L63" s="71" t="s">
        <v>117</v>
      </c>
      <c r="M63" s="71" t="s">
        <v>1911</v>
      </c>
      <c r="N63" s="70" t="s">
        <v>1855</v>
      </c>
      <c r="O63" s="71" t="s">
        <v>117</v>
      </c>
      <c r="P63" s="71" t="s">
        <v>1911</v>
      </c>
      <c r="Q63" s="70" t="s">
        <v>1855</v>
      </c>
      <c r="R63" s="71" t="s">
        <v>117</v>
      </c>
      <c r="S63" s="71" t="s">
        <v>1911</v>
      </c>
      <c r="T63" s="70" t="s">
        <v>1855</v>
      </c>
      <c r="V63" s="70"/>
      <c r="W63" s="71" t="str">
        <f>'SR-Site Influences'!H111</f>
        <v>No</v>
      </c>
      <c r="X63" s="71" t="str">
        <f>'SR-Site Influences'!H33</f>
        <v>But indirectly through groundwater composition and diffusion out through the rock matrix.</v>
      </c>
      <c r="Y63" s="70" t="s">
        <v>1855</v>
      </c>
    </row>
    <row r="64" spans="2:25" x14ac:dyDescent="0.25">
      <c r="B64" s="34"/>
      <c r="C64" s="69" t="str">
        <f>'Template (Inf)'!C27</f>
        <v>VarGe09</v>
      </c>
      <c r="D64" s="70" t="str">
        <f>'Template (Inf)'!D27</f>
        <v>Fracture minerals</v>
      </c>
      <c r="E64" s="70"/>
      <c r="F64" s="71" t="str">
        <f t="shared" si="0"/>
        <v>No</v>
      </c>
      <c r="G64" s="71" t="str">
        <f t="shared" si="0"/>
        <v>But indirectly by affecting fracture geometry.</v>
      </c>
      <c r="H64" s="73" t="s">
        <v>1855</v>
      </c>
      <c r="I64" s="71" t="s">
        <v>117</v>
      </c>
      <c r="J64" s="71" t="s">
        <v>1911</v>
      </c>
      <c r="K64" s="70" t="s">
        <v>1855</v>
      </c>
      <c r="L64" s="71" t="s">
        <v>117</v>
      </c>
      <c r="M64" s="71" t="s">
        <v>1911</v>
      </c>
      <c r="N64" s="70" t="s">
        <v>1855</v>
      </c>
      <c r="O64" s="71" t="s">
        <v>117</v>
      </c>
      <c r="P64" s="71" t="s">
        <v>1911</v>
      </c>
      <c r="Q64" s="70" t="s">
        <v>1855</v>
      </c>
      <c r="R64" s="71" t="s">
        <v>117</v>
      </c>
      <c r="S64" s="71" t="s">
        <v>1911</v>
      </c>
      <c r="T64" s="70" t="s">
        <v>1855</v>
      </c>
      <c r="V64" s="70"/>
      <c r="W64" s="71" t="str">
        <f>'SR-Site Influences'!H112</f>
        <v>No</v>
      </c>
      <c r="X64" s="71" t="str">
        <f>'SR-Site Influences'!H34</f>
        <v>But indirectly by affecting fracture geometry.</v>
      </c>
      <c r="Y64" s="70" t="s">
        <v>1855</v>
      </c>
    </row>
    <row r="65" spans="2:25" x14ac:dyDescent="0.25">
      <c r="B65" s="34"/>
      <c r="C65" s="69" t="str">
        <f>'Template (Inf)'!C28</f>
        <v>VarGe10</v>
      </c>
      <c r="D65" s="70" t="str">
        <f>'Template (Inf)'!D28</f>
        <v>Groundwater composition</v>
      </c>
      <c r="E65" s="70"/>
      <c r="F65" s="71" t="str">
        <f t="shared" si="0"/>
        <v>Yes</v>
      </c>
      <c r="G65" s="71" t="str">
        <f t="shared" si="0"/>
        <v>Groundwater salinity affects its density and viscosity.</v>
      </c>
      <c r="H65" s="73" t="s">
        <v>1855</v>
      </c>
      <c r="I65" s="71" t="s">
        <v>174</v>
      </c>
      <c r="J65" s="71" t="s">
        <v>1913</v>
      </c>
      <c r="K65" s="70" t="s">
        <v>1855</v>
      </c>
      <c r="L65" s="71" t="s">
        <v>174</v>
      </c>
      <c r="M65" s="71" t="s">
        <v>1665</v>
      </c>
      <c r="N65" s="70" t="s">
        <v>1855</v>
      </c>
      <c r="O65" s="71" t="s">
        <v>174</v>
      </c>
      <c r="P65" s="71" t="s">
        <v>1913</v>
      </c>
      <c r="Q65" s="70" t="s">
        <v>1855</v>
      </c>
      <c r="R65" s="71" t="s">
        <v>174</v>
      </c>
      <c r="S65" s="71" t="s">
        <v>1913</v>
      </c>
      <c r="T65" s="70" t="s">
        <v>1855</v>
      </c>
      <c r="V65" s="70"/>
      <c r="W65" s="71" t="str">
        <f>'SR-Site Influences'!H113</f>
        <v>Yes</v>
      </c>
      <c r="X65" s="71" t="str">
        <f>'SR-Site Influences'!H35</f>
        <v>Groundwater salinity affects its density and viscosity.</v>
      </c>
      <c r="Y65" s="70" t="s">
        <v>1855</v>
      </c>
    </row>
    <row r="66" spans="2:25" x14ac:dyDescent="0.25">
      <c r="B66" s="34"/>
      <c r="C66" s="69" t="str">
        <f>'Template (Inf)'!C29</f>
        <v>VarGe11</v>
      </c>
      <c r="D66" s="70" t="str">
        <f>'Template (Inf)'!D29</f>
        <v>Gas composition</v>
      </c>
      <c r="E66" s="70"/>
      <c r="F66" s="71" t="str">
        <f t="shared" si="0"/>
        <v>No</v>
      </c>
      <c r="G66" s="71">
        <f t="shared" si="0"/>
        <v>0</v>
      </c>
      <c r="H66" s="73" t="s">
        <v>1855</v>
      </c>
      <c r="I66" s="71"/>
      <c r="J66" s="71"/>
      <c r="K66" s="70" t="s">
        <v>1855</v>
      </c>
      <c r="L66" s="71"/>
      <c r="M66" s="71"/>
      <c r="N66" s="70" t="s">
        <v>1855</v>
      </c>
      <c r="O66" s="71"/>
      <c r="P66" s="71"/>
      <c r="Q66" s="70" t="s">
        <v>1855</v>
      </c>
      <c r="R66" s="71"/>
      <c r="S66" s="71"/>
      <c r="T66" s="70" t="s">
        <v>1855</v>
      </c>
      <c r="V66" s="70"/>
      <c r="W66" s="71" t="str">
        <f>'SR-Site Influences'!H114</f>
        <v>No</v>
      </c>
      <c r="X66" s="71">
        <f>'SR-Site Influences'!H36</f>
        <v>0</v>
      </c>
      <c r="Y66" s="70" t="s">
        <v>1855</v>
      </c>
    </row>
    <row r="67" spans="2:25" x14ac:dyDescent="0.25">
      <c r="B67" s="34"/>
      <c r="C67" s="69" t="str">
        <f>'Template (Inf)'!C30</f>
        <v>VarGe12</v>
      </c>
      <c r="D67" s="70" t="str">
        <f>'Template (Inf)'!D30</f>
        <v>Structural and stray materials</v>
      </c>
      <c r="E67" s="70"/>
      <c r="F67" s="71" t="str">
        <f t="shared" si="0"/>
        <v>Yes</v>
      </c>
      <c r="G67" s="71" t="str">
        <f t="shared" si="0"/>
        <v>Grouting is likely to affect the flow.</v>
      </c>
      <c r="H67" s="73" t="s">
        <v>1855</v>
      </c>
      <c r="I67" s="71" t="s">
        <v>174</v>
      </c>
      <c r="J67" s="71" t="s">
        <v>1919</v>
      </c>
      <c r="K67" s="70" t="s">
        <v>1855</v>
      </c>
      <c r="L67" s="71" t="s">
        <v>117</v>
      </c>
      <c r="M67" s="71" t="s">
        <v>1920</v>
      </c>
      <c r="N67" s="70" t="s">
        <v>1855</v>
      </c>
      <c r="O67" s="71" t="s">
        <v>117</v>
      </c>
      <c r="P67" s="71" t="s">
        <v>1921</v>
      </c>
      <c r="Q67" s="70" t="s">
        <v>1855</v>
      </c>
      <c r="R67" s="71" t="s">
        <v>117</v>
      </c>
      <c r="S67" s="71" t="s">
        <v>1921</v>
      </c>
      <c r="T67" s="70" t="s">
        <v>1855</v>
      </c>
      <c r="V67" s="70"/>
      <c r="W67" s="71" t="str">
        <f>'SR-Site Influences'!H115</f>
        <v>Yes</v>
      </c>
      <c r="X67" s="71" t="str">
        <f>'SR-Site Influences'!H37</f>
        <v>Grouting is likely to affect the flow.</v>
      </c>
      <c r="Y67" s="70" t="s">
        <v>1855</v>
      </c>
    </row>
    <row r="68" spans="2:25" x14ac:dyDescent="0.25">
      <c r="B68" s="34"/>
      <c r="C68" s="69" t="str">
        <f>'Template (Inf)'!C31</f>
        <v>VarGe13</v>
      </c>
      <c r="D68" s="70" t="str">
        <f>'Template (Inf)'!D31</f>
        <v>Saturation</v>
      </c>
      <c r="E68" s="70"/>
      <c r="F68" s="71" t="str">
        <f t="shared" si="0"/>
        <v>Yes</v>
      </c>
      <c r="G68" s="71" t="str">
        <f t="shared" si="0"/>
        <v>Affects permeability and thus flow.</v>
      </c>
      <c r="H68" s="73" t="s">
        <v>1855</v>
      </c>
      <c r="I68" s="71" t="s">
        <v>174</v>
      </c>
      <c r="J68" s="71" t="s">
        <v>1922</v>
      </c>
      <c r="K68" s="70" t="s">
        <v>1855</v>
      </c>
      <c r="L68" s="71" t="s">
        <v>117</v>
      </c>
      <c r="M68" s="71" t="s">
        <v>1923</v>
      </c>
      <c r="N68" s="70" t="s">
        <v>1855</v>
      </c>
      <c r="O68" s="71" t="s">
        <v>117</v>
      </c>
      <c r="P68" s="71" t="s">
        <v>1924</v>
      </c>
      <c r="Q68" s="70" t="s">
        <v>1855</v>
      </c>
      <c r="R68" s="71" t="s">
        <v>117</v>
      </c>
      <c r="S68" s="71" t="s">
        <v>1925</v>
      </c>
      <c r="T68" s="70" t="s">
        <v>1855</v>
      </c>
      <c r="V68" s="70"/>
      <c r="W68" s="71" t="str">
        <f>'SR-Site Influences'!H116</f>
        <v>Yes</v>
      </c>
      <c r="X68" s="71" t="str">
        <f>'SR-Site Influences'!H38</f>
        <v>Affects permeability and thus flow.</v>
      </c>
      <c r="Y68" s="70" t="s">
        <v>1855</v>
      </c>
    </row>
    <row r="69" spans="2:25" x14ac:dyDescent="0.25">
      <c r="B69" s="34"/>
      <c r="C69" s="69"/>
      <c r="D69" s="70"/>
      <c r="E69" s="70"/>
      <c r="F69" s="70"/>
      <c r="G69" s="70"/>
      <c r="H69" s="73"/>
      <c r="I69" s="70"/>
      <c r="J69" s="70"/>
      <c r="K69" s="70" t="s">
        <v>1855</v>
      </c>
      <c r="L69" s="70"/>
      <c r="M69" s="70"/>
      <c r="N69" s="70" t="s">
        <v>1855</v>
      </c>
      <c r="O69" s="70"/>
      <c r="P69" s="70"/>
      <c r="Q69" s="70" t="s">
        <v>1855</v>
      </c>
      <c r="R69" s="70"/>
      <c r="S69" s="70"/>
      <c r="T69" s="70" t="s">
        <v>1855</v>
      </c>
      <c r="V69" s="70"/>
      <c r="W69" s="70"/>
      <c r="X69" s="70"/>
      <c r="Y69" s="70" t="s">
        <v>1855</v>
      </c>
    </row>
    <row r="70" spans="2:25" x14ac:dyDescent="0.25">
      <c r="B70" s="34"/>
      <c r="C70" s="69"/>
      <c r="D70" s="70"/>
      <c r="E70" s="70"/>
      <c r="F70" s="69" t="str">
        <f>'Template (Inf)'!F33</f>
        <v xml:space="preserve">Process influence on variable </v>
      </c>
      <c r="G70" s="69"/>
      <c r="H70" s="73"/>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V70" s="69"/>
      <c r="W70" s="69" t="str">
        <f>F33</f>
        <v xml:space="preserve">Process influence on variable </v>
      </c>
      <c r="X70" s="69"/>
      <c r="Y70" s="70" t="s">
        <v>1855</v>
      </c>
    </row>
    <row r="71" spans="2:25" x14ac:dyDescent="0.25">
      <c r="B71" s="34"/>
      <c r="C71" s="69"/>
      <c r="D71" s="70"/>
      <c r="E71" s="70"/>
      <c r="F71" s="69" t="str">
        <f>'Template (Inf)'!F34</f>
        <v>Influence present?</v>
      </c>
      <c r="G71" s="69"/>
      <c r="H71" s="73"/>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V71" s="69"/>
      <c r="W71" s="69" t="str">
        <f>F34</f>
        <v>Influence present?</v>
      </c>
      <c r="X71" s="69"/>
      <c r="Y71" s="70" t="s">
        <v>1855</v>
      </c>
    </row>
    <row r="72" spans="2:25" x14ac:dyDescent="0.25">
      <c r="B72" s="34"/>
      <c r="C72" s="69"/>
      <c r="D72" s="70"/>
      <c r="E72" s="70"/>
      <c r="F72" s="69" t="str">
        <f>'Template (Inf)'!F35</f>
        <v>Yes/No</v>
      </c>
      <c r="G72" s="69" t="str">
        <f>'Template (Inf)'!G35</f>
        <v>Description</v>
      </c>
      <c r="H72" s="73"/>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V72" s="69"/>
      <c r="W72" s="69" t="str">
        <f>F35</f>
        <v>Yes/No</v>
      </c>
      <c r="X72" s="69" t="str">
        <f>G35</f>
        <v>Description</v>
      </c>
      <c r="Y72" s="70" t="s">
        <v>1855</v>
      </c>
    </row>
    <row r="73" spans="2:25" x14ac:dyDescent="0.25">
      <c r="B73" s="34"/>
      <c r="C73" s="69" t="str">
        <f>'Template (Inf)'!C35</f>
        <v>VarGe01</v>
      </c>
      <c r="D73" s="70" t="str">
        <f>'Template (Inf)'!D35</f>
        <v>Temperature in bedrock</v>
      </c>
      <c r="E73" s="70"/>
      <c r="F73" s="71" t="str">
        <f>W73</f>
        <v>Yes</v>
      </c>
      <c r="G73" s="71" t="str">
        <f>X73</f>
        <v>But minor. In principle, heat is transported by flowing groundwater, as well as by conduction through the rock.However, the former is only significant in highly permeable rocks.</v>
      </c>
      <c r="H73" s="73" t="s">
        <v>1855</v>
      </c>
      <c r="I73" s="71" t="s">
        <v>117</v>
      </c>
      <c r="J73" s="71" t="s">
        <v>1894</v>
      </c>
      <c r="K73" s="70" t="s">
        <v>1855</v>
      </c>
      <c r="L73" s="74" t="s">
        <v>1954</v>
      </c>
      <c r="M73" s="71" t="s">
        <v>1895</v>
      </c>
      <c r="N73" s="70" t="s">
        <v>1855</v>
      </c>
      <c r="O73" s="71" t="s">
        <v>117</v>
      </c>
      <c r="P73" s="71" t="s">
        <v>1894</v>
      </c>
      <c r="Q73" s="70" t="s">
        <v>1855</v>
      </c>
      <c r="R73" s="71" t="s">
        <v>117</v>
      </c>
      <c r="S73" s="71" t="s">
        <v>1894</v>
      </c>
      <c r="T73" s="70" t="s">
        <v>1855</v>
      </c>
      <c r="V73" s="70"/>
      <c r="W73" s="71" t="str">
        <f>'SR-Site Influences'!H91</f>
        <v>Yes</v>
      </c>
      <c r="X73" s="71" t="str">
        <f>'SR-Site Influences'!H13</f>
        <v>But minor. In principle, heat is transported by flowing groundwater, as well as by conduction through the rock.However, the former is only significant in highly permeable rocks.</v>
      </c>
      <c r="Y73" s="70" t="s">
        <v>1855</v>
      </c>
    </row>
    <row r="74" spans="2:25" x14ac:dyDescent="0.25">
      <c r="B74" s="34"/>
      <c r="C74" s="69" t="str">
        <f>'Template (Inf)'!C36</f>
        <v>VarGe02</v>
      </c>
      <c r="D74" s="70" t="str">
        <f>'Template (Inf)'!D36</f>
        <v>Groundwater flow</v>
      </c>
      <c r="E74" s="70"/>
      <c r="F74" s="71" t="str">
        <f t="shared" ref="F74:G85" si="1">W74</f>
        <v>Yes</v>
      </c>
      <c r="G74" s="71">
        <f t="shared" si="1"/>
        <v>0</v>
      </c>
      <c r="H74" s="73" t="s">
        <v>1855</v>
      </c>
      <c r="I74" s="71"/>
      <c r="J74" s="71"/>
      <c r="K74" s="70" t="s">
        <v>1855</v>
      </c>
      <c r="L74" s="71"/>
      <c r="M74" s="71"/>
      <c r="N74" s="70" t="s">
        <v>1855</v>
      </c>
      <c r="O74" s="71"/>
      <c r="P74" s="71"/>
      <c r="Q74" s="70" t="s">
        <v>1855</v>
      </c>
      <c r="R74" s="71"/>
      <c r="S74" s="71"/>
      <c r="T74" s="70" t="s">
        <v>1855</v>
      </c>
      <c r="V74" s="70"/>
      <c r="W74" s="71" t="str">
        <f>'SR-Site Influences'!H92</f>
        <v>Yes</v>
      </c>
      <c r="X74" s="71">
        <f>'SR-Site Influences'!H14</f>
        <v>0</v>
      </c>
      <c r="Y74" s="70" t="s">
        <v>1855</v>
      </c>
    </row>
    <row r="75" spans="2:25" x14ac:dyDescent="0.25">
      <c r="B75" s="34"/>
      <c r="C75" s="69" t="str">
        <f>'Template (Inf)'!C37</f>
        <v>VarGe03</v>
      </c>
      <c r="D75" s="70" t="str">
        <f>'Template (Inf)'!D37</f>
        <v>Groundwater pressure</v>
      </c>
      <c r="E75" s="70"/>
      <c r="F75" s="71" t="str">
        <f t="shared" si="1"/>
        <v>Yes</v>
      </c>
      <c r="G75" s="71" t="str">
        <f t="shared" si="1"/>
        <v>Pressure and flow are coupled.</v>
      </c>
      <c r="H75" s="73" t="s">
        <v>1855</v>
      </c>
      <c r="I75" s="71" t="s">
        <v>174</v>
      </c>
      <c r="J75" s="71" t="s">
        <v>1417</v>
      </c>
      <c r="K75" s="70" t="s">
        <v>1855</v>
      </c>
      <c r="L75" s="71" t="s">
        <v>174</v>
      </c>
      <c r="M75" s="71" t="s">
        <v>1417</v>
      </c>
      <c r="N75" s="70" t="s">
        <v>1855</v>
      </c>
      <c r="O75" s="71" t="s">
        <v>174</v>
      </c>
      <c r="P75" s="71" t="s">
        <v>1417</v>
      </c>
      <c r="Q75" s="70" t="s">
        <v>1855</v>
      </c>
      <c r="R75" s="71" t="s">
        <v>174</v>
      </c>
      <c r="S75" s="71" t="s">
        <v>1417</v>
      </c>
      <c r="T75" s="70" t="s">
        <v>1855</v>
      </c>
      <c r="V75" s="70"/>
      <c r="W75" s="71" t="str">
        <f>'SR-Site Influences'!H93</f>
        <v>Yes</v>
      </c>
      <c r="X75" s="71" t="str">
        <f>'SR-Site Influences'!H15</f>
        <v>Pressure and flow are coupled.</v>
      </c>
      <c r="Y75" s="70" t="s">
        <v>1855</v>
      </c>
    </row>
    <row r="76" spans="2:25" x14ac:dyDescent="0.25">
      <c r="B76" s="34"/>
      <c r="C76" s="69" t="str">
        <f>'Template (Inf)'!C38</f>
        <v>VarGe04</v>
      </c>
      <c r="D76" s="70" t="str">
        <f>'Template (Inf)'!D38</f>
        <v>Gas phase flow</v>
      </c>
      <c r="E76" s="70"/>
      <c r="F76" s="71" t="str">
        <f t="shared" si="1"/>
        <v>Yes</v>
      </c>
      <c r="G76" s="71" t="str">
        <f t="shared" si="1"/>
        <v>Groundwater flow and gas flow are coupled.</v>
      </c>
      <c r="H76" s="73" t="s">
        <v>1855</v>
      </c>
      <c r="I76" s="74" t="s">
        <v>1954</v>
      </c>
      <c r="J76" s="71" t="s">
        <v>1897</v>
      </c>
      <c r="K76" s="70" t="s">
        <v>1855</v>
      </c>
      <c r="L76" s="71" t="s">
        <v>174</v>
      </c>
      <c r="M76" s="71" t="s">
        <v>1899</v>
      </c>
      <c r="N76" s="70" t="s">
        <v>1855</v>
      </c>
      <c r="O76" s="71" t="s">
        <v>117</v>
      </c>
      <c r="P76" s="71" t="s">
        <v>1901</v>
      </c>
      <c r="Q76" s="70" t="s">
        <v>1855</v>
      </c>
      <c r="R76" s="71" t="s">
        <v>117</v>
      </c>
      <c r="S76" s="71" t="s">
        <v>1901</v>
      </c>
      <c r="T76" s="70" t="s">
        <v>1855</v>
      </c>
      <c r="V76" s="70"/>
      <c r="W76" s="71" t="str">
        <f>'SR-Site Influences'!H94</f>
        <v>Yes</v>
      </c>
      <c r="X76" s="71" t="str">
        <f>'SR-Site Influences'!H16</f>
        <v>Groundwater flow and gas flow are coupled.</v>
      </c>
      <c r="Y76" s="70" t="s">
        <v>1855</v>
      </c>
    </row>
    <row r="77" spans="2:25" x14ac:dyDescent="0.25">
      <c r="B77" s="34"/>
      <c r="C77" s="69" t="str">
        <f>'Template (Inf)'!C39</f>
        <v>VarGe05</v>
      </c>
      <c r="D77" s="70" t="str">
        <f>'Template (Inf)'!D39</f>
        <v>Repository geometry</v>
      </c>
      <c r="E77" s="70"/>
      <c r="F77" s="71" t="str">
        <f t="shared" si="1"/>
        <v>No</v>
      </c>
      <c r="G77" s="71" t="str">
        <f t="shared" si="1"/>
        <v>Does not change repository geometry</v>
      </c>
      <c r="H77" s="73" t="s">
        <v>1855</v>
      </c>
      <c r="I77" s="71"/>
      <c r="J77" s="71"/>
      <c r="K77" s="70" t="s">
        <v>1855</v>
      </c>
      <c r="L77" s="71"/>
      <c r="M77" s="71"/>
      <c r="N77" s="70" t="s">
        <v>1855</v>
      </c>
      <c r="O77" s="71"/>
      <c r="P77" s="71"/>
      <c r="Q77" s="70" t="s">
        <v>1855</v>
      </c>
      <c r="R77" s="71"/>
      <c r="S77" s="71"/>
      <c r="T77" s="70" t="s">
        <v>1855</v>
      </c>
      <c r="V77" s="70"/>
      <c r="W77" s="71" t="str">
        <f>'SR-Site Influences'!H95</f>
        <v>No</v>
      </c>
      <c r="X77" s="71" t="str">
        <f>'SR-Site Influences'!H17</f>
        <v>Does not change repository geometry</v>
      </c>
      <c r="Y77" s="70" t="s">
        <v>1855</v>
      </c>
    </row>
    <row r="78" spans="2:25" x14ac:dyDescent="0.25">
      <c r="B78" s="34"/>
      <c r="C78" s="69" t="str">
        <f>'Template (Inf)'!C40</f>
        <v>VarGe06</v>
      </c>
      <c r="D78" s="70" t="str">
        <f>'Template (Inf)'!D40</f>
        <v>Fracture geometry</v>
      </c>
      <c r="E78" s="70"/>
      <c r="F78" s="71" t="str">
        <f t="shared" si="1"/>
        <v>No</v>
      </c>
      <c r="G78" s="71" t="str">
        <f t="shared" si="1"/>
        <v>But indirectly through changes in groundwater composition affecting rock-water interactions.
Also indirectly through changes to fracture apertures as a result of changes in groundwater pressure associated with groundwater flow, and possibly also glaciation.</v>
      </c>
      <c r="H78" s="73" t="s">
        <v>1855</v>
      </c>
      <c r="I78" s="74" t="s">
        <v>1954</v>
      </c>
      <c r="J78" s="71" t="s">
        <v>1905</v>
      </c>
      <c r="K78" s="70" t="s">
        <v>1855</v>
      </c>
      <c r="L78" s="74" t="s">
        <v>1954</v>
      </c>
      <c r="M78" s="71" t="s">
        <v>1905</v>
      </c>
      <c r="N78" s="70" t="s">
        <v>1855</v>
      </c>
      <c r="O78" s="74" t="s">
        <v>1954</v>
      </c>
      <c r="P78" s="71" t="s">
        <v>1905</v>
      </c>
      <c r="Q78" s="70" t="s">
        <v>1855</v>
      </c>
      <c r="R78" s="74" t="s">
        <v>1954</v>
      </c>
      <c r="S78" s="71" t="s">
        <v>1905</v>
      </c>
      <c r="T78" s="70" t="s">
        <v>1855</v>
      </c>
      <c r="V78" s="70"/>
      <c r="W78" s="71" t="str">
        <f>'SR-Site Influences'!H96</f>
        <v>No</v>
      </c>
      <c r="X78" s="71" t="str">
        <f>'SR-Site Influences'!H18</f>
        <v>But indirectly through changes in groundwater composition affecting rock-water interactions.
Also indirectly through changes to fracture apertures as a result of changes in groundwater pressure associated with groundwater flow, and possibly also glaciation.</v>
      </c>
      <c r="Y78" s="70" t="s">
        <v>1855</v>
      </c>
    </row>
    <row r="79" spans="2:25" x14ac:dyDescent="0.25">
      <c r="B79" s="34"/>
      <c r="C79" s="69" t="str">
        <f>'Template (Inf)'!C41</f>
        <v>VarGe07</v>
      </c>
      <c r="D79" s="70" t="str">
        <f>'Template (Inf)'!D41</f>
        <v>Rock stresses</v>
      </c>
      <c r="E79" s="70"/>
      <c r="F79" s="71" t="str">
        <f t="shared" si="1"/>
        <v>No</v>
      </c>
      <c r="G79" s="71" t="str">
        <f t="shared" si="1"/>
        <v>But groundwater flow affects rock stresses indirectly through the contribution of the groundwater pressure to the effective stress. However, the changes in groundwater pressure are generally so small as to have negligible effect on
the rock stresses, except for repository desaturation and resaturation and possibly ice-loading.</v>
      </c>
      <c r="H79" s="73" t="s">
        <v>1855</v>
      </c>
      <c r="I79" s="71" t="s">
        <v>117</v>
      </c>
      <c r="J79" s="71" t="s">
        <v>1909</v>
      </c>
      <c r="K79" s="70" t="s">
        <v>1855</v>
      </c>
      <c r="L79" s="71" t="s">
        <v>117</v>
      </c>
      <c r="M79" s="71" t="s">
        <v>1909</v>
      </c>
      <c r="N79" s="70" t="s">
        <v>1855</v>
      </c>
      <c r="O79" s="71" t="s">
        <v>117</v>
      </c>
      <c r="P79" s="71" t="s">
        <v>1909</v>
      </c>
      <c r="Q79" s="70" t="s">
        <v>1855</v>
      </c>
      <c r="R79" s="71" t="s">
        <v>117</v>
      </c>
      <c r="S79" s="71" t="s">
        <v>1909</v>
      </c>
      <c r="T79" s="70" t="s">
        <v>1855</v>
      </c>
      <c r="V79" s="70"/>
      <c r="W79" s="71" t="str">
        <f>'SR-Site Influences'!H97</f>
        <v>No</v>
      </c>
      <c r="X79" s="71" t="str">
        <f>'SR-Site Influences'!H19</f>
        <v>But groundwater flow affects rock stresses indirectly through the contribution of the groundwater pressure to the effective stress. However, the changes in groundwater pressure are generally so small as to have negligible effect on
the rock stresses, except for repository desaturation and resaturation and possibly ice-loading.</v>
      </c>
      <c r="Y79" s="70" t="s">
        <v>1855</v>
      </c>
    </row>
    <row r="80" spans="2:25" x14ac:dyDescent="0.25">
      <c r="B80" s="34"/>
      <c r="C80" s="69" t="str">
        <f>'Template (Inf)'!C42</f>
        <v>VarGe08</v>
      </c>
      <c r="D80" s="70" t="str">
        <f>'Template (Inf)'!D42</f>
        <v>Matrix minerals</v>
      </c>
      <c r="E80" s="70"/>
      <c r="F80" s="71" t="str">
        <f t="shared" si="1"/>
        <v>No</v>
      </c>
      <c r="G80" s="71" t="str">
        <f t="shared" si="1"/>
        <v>But indirectly through matrix diffusion from flowing groundwater.</v>
      </c>
      <c r="H80" s="73" t="s">
        <v>1855</v>
      </c>
      <c r="I80" s="71"/>
      <c r="J80" s="71" t="s">
        <v>1912</v>
      </c>
      <c r="K80" s="70" t="s">
        <v>1855</v>
      </c>
      <c r="L80" s="71"/>
      <c r="M80" s="71" t="s">
        <v>1912</v>
      </c>
      <c r="N80" s="70" t="s">
        <v>1855</v>
      </c>
      <c r="O80" s="71"/>
      <c r="P80" s="71" t="s">
        <v>1912</v>
      </c>
      <c r="Q80" s="70" t="s">
        <v>1855</v>
      </c>
      <c r="R80" s="71"/>
      <c r="S80" s="71" t="s">
        <v>1912</v>
      </c>
      <c r="T80" s="70" t="s">
        <v>1855</v>
      </c>
      <c r="V80" s="70"/>
      <c r="W80" s="71" t="str">
        <f>'SR-Site Influences'!H98</f>
        <v>No</v>
      </c>
      <c r="X80" s="71" t="str">
        <f>'SR-Site Influences'!H20</f>
        <v>But indirectly through matrix diffusion from flowing groundwater.</v>
      </c>
      <c r="Y80" s="70" t="s">
        <v>1855</v>
      </c>
    </row>
    <row r="81" spans="2:25" x14ac:dyDescent="0.25">
      <c r="B81" s="34"/>
      <c r="C81" s="69" t="str">
        <f>'Template (Inf)'!C43</f>
        <v>VarGe09</v>
      </c>
      <c r="D81" s="70" t="str">
        <f>'Template (Inf)'!D43</f>
        <v>Fracture minerals</v>
      </c>
      <c r="E81" s="70"/>
      <c r="F81" s="71" t="str">
        <f t="shared" si="1"/>
        <v>No</v>
      </c>
      <c r="G81" s="71" t="str">
        <f t="shared" si="1"/>
        <v>But indirectly through groundwater composition.</v>
      </c>
      <c r="H81" s="73" t="s">
        <v>1855</v>
      </c>
      <c r="I81" s="71"/>
      <c r="J81" s="71" t="s">
        <v>1912</v>
      </c>
      <c r="K81" s="70" t="s">
        <v>1855</v>
      </c>
      <c r="L81" s="71"/>
      <c r="M81" s="71" t="s">
        <v>1912</v>
      </c>
      <c r="N81" s="70" t="s">
        <v>1855</v>
      </c>
      <c r="O81" s="71"/>
      <c r="P81" s="71" t="s">
        <v>1912</v>
      </c>
      <c r="Q81" s="70" t="s">
        <v>1855</v>
      </c>
      <c r="R81" s="71"/>
      <c r="S81" s="71" t="s">
        <v>1912</v>
      </c>
      <c r="T81" s="70" t="s">
        <v>1855</v>
      </c>
      <c r="V81" s="70"/>
      <c r="W81" s="71" t="str">
        <f>'SR-Site Influences'!H99</f>
        <v>No</v>
      </c>
      <c r="X81" s="71" t="str">
        <f>'SR-Site Influences'!H21</f>
        <v>But indirectly through groundwater composition.</v>
      </c>
      <c r="Y81" s="70" t="s">
        <v>1855</v>
      </c>
    </row>
    <row r="82" spans="2:25" x14ac:dyDescent="0.25">
      <c r="B82" s="34"/>
      <c r="C82" s="69" t="str">
        <f>'Template (Inf)'!C44</f>
        <v>VarGe10</v>
      </c>
      <c r="D82" s="70" t="str">
        <f>'Template (Inf)'!D44</f>
        <v>Groundwater composition</v>
      </c>
      <c r="E82" s="70"/>
      <c r="F82" s="71" t="str">
        <f t="shared" si="1"/>
        <v>Yes</v>
      </c>
      <c r="G82" s="71" t="str">
        <f t="shared" si="1"/>
        <v>Also affected by dispersion/ diffusion and matrix diffusion.</v>
      </c>
      <c r="H82" s="73" t="s">
        <v>1855</v>
      </c>
      <c r="I82" s="71" t="s">
        <v>174</v>
      </c>
      <c r="J82" s="71" t="s">
        <v>1914</v>
      </c>
      <c r="K82" s="70" t="s">
        <v>1855</v>
      </c>
      <c r="L82" s="71" t="s">
        <v>174</v>
      </c>
      <c r="M82" s="71" t="s">
        <v>1915</v>
      </c>
      <c r="N82" s="70" t="s">
        <v>1855</v>
      </c>
      <c r="O82" s="71" t="s">
        <v>174</v>
      </c>
      <c r="P82" s="71" t="s">
        <v>1914</v>
      </c>
      <c r="Q82" s="70" t="s">
        <v>1855</v>
      </c>
      <c r="R82" s="71" t="s">
        <v>174</v>
      </c>
      <c r="S82" s="71" t="s">
        <v>1914</v>
      </c>
      <c r="T82" s="70" t="s">
        <v>1855</v>
      </c>
      <c r="V82" s="70"/>
      <c r="W82" s="71" t="str">
        <f>'SR-Site Influences'!H100</f>
        <v>Yes</v>
      </c>
      <c r="X82" s="71" t="str">
        <f>'SR-Site Influences'!H22</f>
        <v>Also affected by dispersion/ diffusion and matrix diffusion.</v>
      </c>
      <c r="Y82" s="70" t="s">
        <v>1855</v>
      </c>
    </row>
    <row r="83" spans="2:25" x14ac:dyDescent="0.25">
      <c r="B83" s="34"/>
      <c r="C83" s="69" t="str">
        <f>'Template (Inf)'!C45</f>
        <v>VarGe11</v>
      </c>
      <c r="D83" s="70" t="str">
        <f>'Template (Inf)'!D45</f>
        <v>Gas composition</v>
      </c>
      <c r="E83" s="70"/>
      <c r="F83" s="71" t="str">
        <f t="shared" si="1"/>
        <v>Yes</v>
      </c>
      <c r="G83" s="71" t="str">
        <f t="shared" si="1"/>
        <v>Dissolved gases transported by flowing groundwater may come out of solution where the pressure falls.</v>
      </c>
      <c r="H83" s="73" t="s">
        <v>1855</v>
      </c>
      <c r="I83" s="71" t="s">
        <v>117</v>
      </c>
      <c r="J83" s="71" t="s">
        <v>1916</v>
      </c>
      <c r="K83" s="70" t="s">
        <v>1855</v>
      </c>
      <c r="L83" s="71" t="s">
        <v>117</v>
      </c>
      <c r="M83" s="71" t="s">
        <v>1916</v>
      </c>
      <c r="N83" s="70" t="s">
        <v>1855</v>
      </c>
      <c r="O83" s="71" t="s">
        <v>117</v>
      </c>
      <c r="P83" s="71" t="s">
        <v>1916</v>
      </c>
      <c r="Q83" s="70" t="s">
        <v>1855</v>
      </c>
      <c r="R83" s="71" t="s">
        <v>117</v>
      </c>
      <c r="S83" s="71" t="s">
        <v>1916</v>
      </c>
      <c r="T83" s="70" t="s">
        <v>1855</v>
      </c>
      <c r="V83" s="70"/>
      <c r="W83" s="71" t="str">
        <f>'SR-Site Influences'!H101</f>
        <v>Yes</v>
      </c>
      <c r="X83" s="71" t="str">
        <f>'SR-Site Influences'!H23</f>
        <v>Dissolved gases transported by flowing groundwater may come out of solution where the pressure falls.</v>
      </c>
      <c r="Y83" s="70" t="s">
        <v>1855</v>
      </c>
    </row>
    <row r="84" spans="2:25" x14ac:dyDescent="0.25">
      <c r="B84" s="34"/>
      <c r="C84" s="69" t="str">
        <f>'Template (Inf)'!C46</f>
        <v>VarGe12</v>
      </c>
      <c r="D84" s="70" t="str">
        <f>'Template (Inf)'!D46</f>
        <v>Structural and stray materials</v>
      </c>
      <c r="E84" s="70"/>
      <c r="F84" s="71" t="str">
        <f t="shared" si="1"/>
        <v>Yes</v>
      </c>
      <c r="G84" s="71" t="str">
        <f t="shared" si="1"/>
        <v>Flow can affect degradation of grout locally.</v>
      </c>
      <c r="H84" s="73" t="s">
        <v>1855</v>
      </c>
      <c r="I84" s="71" t="s">
        <v>117</v>
      </c>
      <c r="J84" s="71" t="s">
        <v>1917</v>
      </c>
      <c r="K84" s="70" t="s">
        <v>1855</v>
      </c>
      <c r="L84" s="71" t="s">
        <v>117</v>
      </c>
      <c r="M84" s="71" t="s">
        <v>1918</v>
      </c>
      <c r="N84" s="70" t="s">
        <v>1855</v>
      </c>
      <c r="O84" s="71" t="s">
        <v>117</v>
      </c>
      <c r="P84" s="71" t="s">
        <v>1918</v>
      </c>
      <c r="Q84" s="70" t="s">
        <v>1855</v>
      </c>
      <c r="R84" s="71" t="s">
        <v>117</v>
      </c>
      <c r="S84" s="71" t="s">
        <v>1918</v>
      </c>
      <c r="T84" s="70" t="s">
        <v>1855</v>
      </c>
      <c r="V84" s="70"/>
      <c r="W84" s="71" t="str">
        <f>'SR-Site Influences'!H102</f>
        <v>Yes</v>
      </c>
      <c r="X84" s="71" t="str">
        <f>'SR-Site Influences'!H24</f>
        <v>Flow can affect degradation of grout locally.</v>
      </c>
      <c r="Y84" s="70" t="s">
        <v>1855</v>
      </c>
    </row>
    <row r="85" spans="2:25" x14ac:dyDescent="0.25">
      <c r="B85" s="34"/>
      <c r="C85" s="69" t="str">
        <f>'Template (Inf)'!C47</f>
        <v>VarGe13</v>
      </c>
      <c r="D85" s="70" t="str">
        <f>'Template (Inf)'!D47</f>
        <v>Saturation</v>
      </c>
      <c r="E85" s="70"/>
      <c r="F85" s="71" t="str">
        <f t="shared" si="1"/>
        <v>Yes</v>
      </c>
      <c r="G85" s="71" t="str">
        <f t="shared" si="1"/>
        <v>May change saturation.</v>
      </c>
      <c r="H85" s="73" t="s">
        <v>1855</v>
      </c>
      <c r="I85" s="71" t="s">
        <v>174</v>
      </c>
      <c r="J85" s="71" t="s">
        <v>1926</v>
      </c>
      <c r="K85" s="70" t="s">
        <v>1855</v>
      </c>
      <c r="L85" s="71" t="s">
        <v>117</v>
      </c>
      <c r="M85" s="71" t="s">
        <v>1923</v>
      </c>
      <c r="N85" s="70" t="s">
        <v>1855</v>
      </c>
      <c r="O85" s="71" t="s">
        <v>117</v>
      </c>
      <c r="P85" s="71" t="s">
        <v>1924</v>
      </c>
      <c r="Q85" s="70" t="s">
        <v>1855</v>
      </c>
      <c r="R85" s="71" t="s">
        <v>117</v>
      </c>
      <c r="S85" s="71" t="s">
        <v>1925</v>
      </c>
      <c r="T85" s="70" t="s">
        <v>1855</v>
      </c>
      <c r="V85" s="70"/>
      <c r="W85" s="71" t="str">
        <f>'SR-Site Influences'!H103</f>
        <v>Yes</v>
      </c>
      <c r="X85" s="71" t="str">
        <f>'SR-Site Influences'!H25</f>
        <v>May change saturation.</v>
      </c>
      <c r="Y85" s="70" t="s">
        <v>1855</v>
      </c>
    </row>
    <row r="86" spans="2:25" x14ac:dyDescent="0.25">
      <c r="B86" s="35"/>
      <c r="C86" s="69"/>
      <c r="D86" s="69"/>
      <c r="E86" s="69"/>
      <c r="F86" s="69"/>
      <c r="G86" s="69"/>
      <c r="H86" s="69"/>
      <c r="I86" s="69"/>
      <c r="J86" s="69"/>
      <c r="K86" s="70"/>
      <c r="L86" s="69"/>
      <c r="M86" s="69"/>
      <c r="N86" s="70"/>
      <c r="O86" s="69"/>
      <c r="P86" s="69"/>
      <c r="Q86" s="70"/>
      <c r="R86" s="69"/>
      <c r="S86" s="69"/>
      <c r="T86" s="70"/>
      <c r="V86" s="70"/>
      <c r="W86" s="72" t="str">
        <f>'SR-Site Influences'!H5</f>
        <v>Groundwater flow</v>
      </c>
      <c r="X86" s="70"/>
      <c r="Y86" s="70"/>
    </row>
  </sheetData>
  <mergeCells count="13">
    <mergeCell ref="F10:G10"/>
    <mergeCell ref="I10:J10"/>
    <mergeCell ref="C6:D6"/>
    <mergeCell ref="F6:G6"/>
    <mergeCell ref="I6:J6"/>
    <mergeCell ref="F7:G7"/>
    <mergeCell ref="I7:J7"/>
    <mergeCell ref="F11:G11"/>
    <mergeCell ref="I11:J11"/>
    <mergeCell ref="F12:G12"/>
    <mergeCell ref="I12:J12"/>
    <mergeCell ref="F13:G13"/>
    <mergeCell ref="I13:J13"/>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7DD27-40F2-4A93-B87C-8273CCF0EE5A}">
  <dimension ref="B1:Y86"/>
  <sheetViews>
    <sheetView zoomScaleNormal="100" workbookViewId="0">
      <selection activeCell="H85" sqref="H85"/>
    </sheetView>
  </sheetViews>
  <sheetFormatPr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list'!B12</f>
        <v>Ge04</v>
      </c>
      <c r="D3" s="31" t="str">
        <f>'PSAR SFK FEP list'!C12</f>
        <v>Gas flow/dissolution</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Influences'!I6</f>
        <v>Geosphere</v>
      </c>
      <c r="D6" s="97"/>
      <c r="E6" s="53" t="str">
        <f>'Template (Inf)'!E6</f>
        <v>Inner 1</v>
      </c>
      <c r="F6" s="96" t="str">
        <f>'SR-Site Influences'!I7</f>
        <v>Buffer</v>
      </c>
      <c r="G6" s="97"/>
      <c r="H6" s="53" t="str">
        <f>'Template (Inf)'!H6</f>
        <v>Outer 1</v>
      </c>
      <c r="I6" s="96" t="str">
        <f>'SR-Site Influences'!I8</f>
        <v>Biosphere</v>
      </c>
      <c r="J6" s="97"/>
      <c r="K6" s="27"/>
    </row>
    <row r="7" spans="2:20" x14ac:dyDescent="0.25">
      <c r="B7" s="27"/>
      <c r="C7" s="27"/>
      <c r="D7" s="27"/>
      <c r="E7" s="53" t="str">
        <f>'Template (Inf)'!E7</f>
        <v>Inner 2</v>
      </c>
      <c r="F7" s="96" t="str">
        <f>'SR-Site Influences'!I9</f>
        <v>Backfill in tunnels</v>
      </c>
      <c r="G7" s="97"/>
      <c r="H7" s="53" t="str">
        <f>'Template (Inf)'!H7</f>
        <v>Outer 2</v>
      </c>
      <c r="I7" s="96" t="str">
        <f>'SR-Site Influences'!I10</f>
        <v>Surroundings</v>
      </c>
      <c r="J7" s="97"/>
      <c r="K7" s="27"/>
    </row>
    <row r="8" spans="2:20" x14ac:dyDescent="0.25">
      <c r="B8" s="27"/>
      <c r="C8" s="27"/>
      <c r="D8" s="27"/>
      <c r="E8" s="27"/>
      <c r="F8" s="27"/>
      <c r="G8" s="27"/>
      <c r="H8" s="27"/>
      <c r="I8" s="27"/>
      <c r="J8" s="27"/>
      <c r="K8" s="27"/>
      <c r="M8" s="67" t="s">
        <v>287</v>
      </c>
      <c r="N8" s="68"/>
      <c r="O8" s="68"/>
      <c r="P8" s="68"/>
      <c r="Q8" s="68"/>
      <c r="R8" s="68"/>
      <c r="S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t="s">
        <v>1873</v>
      </c>
      <c r="O11" s="76" t="str">
        <f>C6</f>
        <v>Geosphere</v>
      </c>
      <c r="P11" s="70"/>
      <c r="Q11" s="70" t="s">
        <v>1878</v>
      </c>
      <c r="R11" s="70"/>
      <c r="S11" s="70"/>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row>
    <row r="13" spans="2:20" x14ac:dyDescent="0.25">
      <c r="B13" s="27"/>
      <c r="C13" s="27"/>
      <c r="D13" s="27"/>
      <c r="E13" s="53" t="str">
        <f>'Template (Inf)'!E13</f>
        <v>From inner 2</v>
      </c>
      <c r="F13" s="87"/>
      <c r="G13" s="89"/>
      <c r="H13" s="53" t="str">
        <f>'Template (Inf)'!H13</f>
        <v>From outer 2</v>
      </c>
      <c r="I13" s="87"/>
      <c r="J13" s="89"/>
      <c r="K13" s="27"/>
      <c r="M13" s="76" t="str">
        <f>C6</f>
        <v>Geosphere</v>
      </c>
      <c r="N13" s="75" t="s">
        <v>1873</v>
      </c>
      <c r="O13" s="70" t="str">
        <f>CONCATENATE(I6," ",I7)</f>
        <v>Biosphere Surroundings</v>
      </c>
      <c r="P13" s="76"/>
      <c r="Q13" s="70" t="s">
        <v>1878</v>
      </c>
      <c r="R13" s="70"/>
      <c r="S13" s="70"/>
    </row>
    <row r="14" spans="2:20" x14ac:dyDescent="0.25">
      <c r="B14" s="27"/>
      <c r="C14" s="27"/>
      <c r="D14" s="27"/>
      <c r="E14" s="27"/>
      <c r="F14" s="27"/>
      <c r="G14" s="27"/>
      <c r="H14" s="27"/>
      <c r="I14" s="27"/>
      <c r="J14" s="27"/>
      <c r="K14" s="27"/>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2:25" x14ac:dyDescent="0.25">
      <c r="B49" s="35"/>
      <c r="C49" s="35"/>
      <c r="D49" s="35"/>
      <c r="E49" s="35"/>
      <c r="F49" s="35"/>
      <c r="G49" s="35"/>
      <c r="H49" s="35"/>
      <c r="I49" s="35"/>
      <c r="J49" s="35"/>
      <c r="K49" s="34"/>
      <c r="L49" s="35"/>
      <c r="M49" s="35"/>
      <c r="N49" s="34"/>
      <c r="O49" s="35"/>
      <c r="P49" s="35"/>
      <c r="Q49" s="34"/>
      <c r="R49" s="35"/>
      <c r="S49" s="35"/>
      <c r="T49" s="34"/>
    </row>
    <row r="51" spans="2:25" x14ac:dyDescent="0.25">
      <c r="B51" s="67"/>
      <c r="C51" s="68"/>
      <c r="D51" s="68"/>
      <c r="E51" s="68"/>
      <c r="F51" s="67" t="s">
        <v>1947</v>
      </c>
      <c r="G51" s="68"/>
      <c r="H51" s="68"/>
      <c r="I51" s="67" t="s">
        <v>1861</v>
      </c>
      <c r="J51" s="68"/>
      <c r="K51" s="68"/>
      <c r="L51" s="68"/>
      <c r="M51" s="68"/>
      <c r="N51" s="68"/>
      <c r="O51" s="68"/>
      <c r="P51" s="68"/>
      <c r="Q51" s="68"/>
      <c r="R51" s="68"/>
      <c r="S51" s="68"/>
      <c r="T51" s="68"/>
      <c r="U51" s="68"/>
      <c r="V51" s="67" t="s">
        <v>287</v>
      </c>
      <c r="W51" s="68"/>
      <c r="X51" s="68"/>
      <c r="Y51" s="68"/>
    </row>
    <row r="52" spans="2:25" x14ac:dyDescent="0.25">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2:25" x14ac:dyDescent="0.25">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35"/>
    </row>
    <row r="54" spans="2:25" x14ac:dyDescent="0.25">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35"/>
    </row>
    <row r="55" spans="2:25" x14ac:dyDescent="0.25">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35"/>
    </row>
    <row r="56" spans="2:25" x14ac:dyDescent="0.25">
      <c r="B56" s="70"/>
      <c r="C56" s="69" t="str">
        <f>'Template (Inf)'!C19</f>
        <v>VarGe01</v>
      </c>
      <c r="D56" s="70" t="str">
        <f>'Template (Inf)'!D19</f>
        <v>Temperature in bedrock</v>
      </c>
      <c r="E56" s="70"/>
      <c r="F56" s="71" t="str">
        <f>W56</f>
        <v>Yes</v>
      </c>
      <c r="G56" s="71" t="str">
        <f>X56</f>
        <v xml:space="preserve">Affects gas viscosity. </v>
      </c>
      <c r="H56" s="70" t="s">
        <v>1855</v>
      </c>
      <c r="I56" s="71" t="s">
        <v>174</v>
      </c>
      <c r="J56" s="71" t="s">
        <v>1990</v>
      </c>
      <c r="K56" s="70" t="s">
        <v>1855</v>
      </c>
      <c r="L56" s="71" t="s">
        <v>174</v>
      </c>
      <c r="M56" s="71" t="s">
        <v>1991</v>
      </c>
      <c r="N56" s="70" t="s">
        <v>1855</v>
      </c>
      <c r="O56" s="71" t="s">
        <v>117</v>
      </c>
      <c r="P56" s="71" t="s">
        <v>1992</v>
      </c>
      <c r="Q56" s="70" t="s">
        <v>1855</v>
      </c>
      <c r="R56" s="71" t="s">
        <v>117</v>
      </c>
      <c r="S56" s="71" t="s">
        <v>1992</v>
      </c>
      <c r="T56" s="70" t="s">
        <v>1855</v>
      </c>
      <c r="U56" s="68"/>
      <c r="V56" s="70"/>
      <c r="W56" s="71" t="str">
        <f>'SR-Site Influences'!I104</f>
        <v>Yes</v>
      </c>
      <c r="X56" s="71" t="str">
        <f>'SR-Site Influences'!I26</f>
        <v xml:space="preserve">Affects gas viscosity. </v>
      </c>
      <c r="Y56" s="34" t="s">
        <v>1855</v>
      </c>
    </row>
    <row r="57" spans="2:25" x14ac:dyDescent="0.25">
      <c r="B57" s="70"/>
      <c r="C57" s="69" t="str">
        <f>'Template (Inf)'!C20</f>
        <v>VarGe02</v>
      </c>
      <c r="D57" s="70" t="str">
        <f>'Template (Inf)'!D20</f>
        <v>Groundwater flow</v>
      </c>
      <c r="E57" s="70"/>
      <c r="F57" s="71" t="str">
        <f t="shared" ref="F57:G68" si="0">W57</f>
        <v>Yes</v>
      </c>
      <c r="G57" s="71" t="str">
        <f t="shared" si="0"/>
        <v>Groundwater flow and gas flow are coupled and flowing groundwater can transport dissolved gas, which may subsequently come out of solution.</v>
      </c>
      <c r="H57" s="70" t="s">
        <v>1855</v>
      </c>
      <c r="I57" s="74" t="s">
        <v>1953</v>
      </c>
      <c r="J57" s="71" t="s">
        <v>1993</v>
      </c>
      <c r="K57" s="70" t="s">
        <v>1855</v>
      </c>
      <c r="L57" s="71" t="s">
        <v>174</v>
      </c>
      <c r="M57" s="71" t="s">
        <v>1995</v>
      </c>
      <c r="N57" s="70" t="s">
        <v>1855</v>
      </c>
      <c r="O57" s="71" t="s">
        <v>117</v>
      </c>
      <c r="P57" s="71" t="s">
        <v>1994</v>
      </c>
      <c r="Q57" s="70" t="s">
        <v>1855</v>
      </c>
      <c r="R57" s="71" t="s">
        <v>117</v>
      </c>
      <c r="S57" s="71" t="s">
        <v>1994</v>
      </c>
      <c r="T57" s="70" t="s">
        <v>1855</v>
      </c>
      <c r="U57" s="68"/>
      <c r="V57" s="70"/>
      <c r="W57" s="71" t="str">
        <f>'SR-Site Influences'!I105</f>
        <v>Yes</v>
      </c>
      <c r="X57" s="71" t="str">
        <f>'SR-Site Influences'!I27</f>
        <v>Groundwater flow and gas flow are coupled and flowing groundwater can transport dissolved gas, which may subsequently come out of solution.</v>
      </c>
      <c r="Y57" s="34" t="s">
        <v>1855</v>
      </c>
    </row>
    <row r="58" spans="2:25" x14ac:dyDescent="0.25">
      <c r="B58" s="70"/>
      <c r="C58" s="69" t="str">
        <f>'Template (Inf)'!C21</f>
        <v>VarGe03</v>
      </c>
      <c r="D58" s="70" t="str">
        <f>'Template (Inf)'!D21</f>
        <v>Groundwater pressure</v>
      </c>
      <c r="E58" s="70"/>
      <c r="F58" s="71" t="str">
        <f t="shared" si="0"/>
        <v>Yes</v>
      </c>
      <c r="G58" s="71" t="str">
        <f t="shared" si="0"/>
        <v>See row Groundwater flow above.</v>
      </c>
      <c r="H58" s="70" t="s">
        <v>1855</v>
      </c>
      <c r="I58" s="74" t="s">
        <v>1953</v>
      </c>
      <c r="J58" s="71" t="s">
        <v>1993</v>
      </c>
      <c r="K58" s="70" t="s">
        <v>1855</v>
      </c>
      <c r="L58" s="71" t="s">
        <v>174</v>
      </c>
      <c r="M58" s="71" t="s">
        <v>1995</v>
      </c>
      <c r="N58" s="70" t="s">
        <v>1855</v>
      </c>
      <c r="O58" s="71" t="s">
        <v>117</v>
      </c>
      <c r="P58" s="71" t="s">
        <v>1994</v>
      </c>
      <c r="Q58" s="70" t="s">
        <v>1855</v>
      </c>
      <c r="R58" s="71" t="s">
        <v>117</v>
      </c>
      <c r="S58" s="71" t="s">
        <v>1994</v>
      </c>
      <c r="T58" s="70" t="s">
        <v>1855</v>
      </c>
      <c r="U58" s="68"/>
      <c r="V58" s="70"/>
      <c r="W58" s="71" t="str">
        <f>'SR-Site Influences'!I106</f>
        <v>Yes</v>
      </c>
      <c r="X58" s="71" t="str">
        <f>'SR-Site Influences'!I28</f>
        <v>See row Groundwater flow above.</v>
      </c>
      <c r="Y58" s="34" t="s">
        <v>1855</v>
      </c>
    </row>
    <row r="59" spans="2:25" x14ac:dyDescent="0.25">
      <c r="B59" s="70"/>
      <c r="C59" s="69" t="str">
        <f>'Template (Inf)'!C22</f>
        <v>VarGe04</v>
      </c>
      <c r="D59" s="70" t="str">
        <f>'Template (Inf)'!D22</f>
        <v>Gas phase flow</v>
      </c>
      <c r="E59" s="70"/>
      <c r="F59" s="71" t="str">
        <f t="shared" si="0"/>
        <v>Yes</v>
      </c>
      <c r="G59" s="71">
        <f t="shared" si="0"/>
        <v>0</v>
      </c>
      <c r="H59" s="70" t="s">
        <v>1855</v>
      </c>
      <c r="I59" s="71"/>
      <c r="J59" s="71"/>
      <c r="K59" s="70" t="s">
        <v>1855</v>
      </c>
      <c r="L59" s="71"/>
      <c r="M59" s="71"/>
      <c r="N59" s="70" t="s">
        <v>1855</v>
      </c>
      <c r="O59" s="71"/>
      <c r="P59" s="71"/>
      <c r="Q59" s="70" t="s">
        <v>1855</v>
      </c>
      <c r="R59" s="71"/>
      <c r="S59" s="71"/>
      <c r="T59" s="70" t="s">
        <v>1855</v>
      </c>
      <c r="U59" s="68"/>
      <c r="V59" s="70"/>
      <c r="W59" s="71" t="str">
        <f>'SR-Site Influences'!I107</f>
        <v>Yes</v>
      </c>
      <c r="X59" s="71">
        <f>'SR-Site Influences'!I29</f>
        <v>0</v>
      </c>
      <c r="Y59" s="34" t="s">
        <v>1855</v>
      </c>
    </row>
    <row r="60" spans="2:25" x14ac:dyDescent="0.25">
      <c r="B60" s="70"/>
      <c r="C60" s="69" t="str">
        <f>'Template (Inf)'!C23</f>
        <v>VarGe05</v>
      </c>
      <c r="D60" s="70" t="str">
        <f>'Template (Inf)'!D23</f>
        <v>Repository geometry</v>
      </c>
      <c r="E60" s="70"/>
      <c r="F60" s="71" t="str">
        <f t="shared" si="0"/>
        <v>Yes</v>
      </c>
      <c r="G60" s="71" t="str">
        <f t="shared" si="0"/>
        <v>Affects the distribution of gas flow paths in the geosphere.</v>
      </c>
      <c r="H60" s="70" t="s">
        <v>1855</v>
      </c>
      <c r="I60" s="74" t="s">
        <v>1953</v>
      </c>
      <c r="J60" s="71" t="s">
        <v>1993</v>
      </c>
      <c r="K60" s="70" t="s">
        <v>1855</v>
      </c>
      <c r="L60" s="71" t="s">
        <v>174</v>
      </c>
      <c r="M60" s="71" t="s">
        <v>1997</v>
      </c>
      <c r="N60" s="70" t="s">
        <v>1855</v>
      </c>
      <c r="O60" s="71" t="s">
        <v>117</v>
      </c>
      <c r="P60" s="71" t="s">
        <v>1994</v>
      </c>
      <c r="Q60" s="70" t="s">
        <v>1855</v>
      </c>
      <c r="R60" s="71" t="s">
        <v>117</v>
      </c>
      <c r="S60" s="71" t="s">
        <v>1994</v>
      </c>
      <c r="T60" s="70" t="s">
        <v>1855</v>
      </c>
      <c r="U60" s="68"/>
      <c r="V60" s="70"/>
      <c r="W60" s="71" t="str">
        <f>'SR-Site Influences'!I108</f>
        <v>Yes</v>
      </c>
      <c r="X60" s="71" t="str">
        <f>'SR-Site Influences'!I30</f>
        <v>Affects the distribution of gas flow paths in the geosphere.</v>
      </c>
      <c r="Y60" s="34" t="s">
        <v>1855</v>
      </c>
    </row>
    <row r="61" spans="2:25" x14ac:dyDescent="0.25">
      <c r="B61" s="70"/>
      <c r="C61" s="69" t="str">
        <f>'Template (Inf)'!C24</f>
        <v>VarGe06</v>
      </c>
      <c r="D61" s="70" t="str">
        <f>'Template (Inf)'!D24</f>
        <v>Fracture geometry</v>
      </c>
      <c r="E61" s="70"/>
      <c r="F61" s="71" t="str">
        <f t="shared" si="0"/>
        <v>Yes</v>
      </c>
      <c r="G61" s="71" t="str">
        <f t="shared" si="0"/>
        <v>Geometrical configuration of fractures governs the gas flow.</v>
      </c>
      <c r="H61" s="70" t="s">
        <v>1855</v>
      </c>
      <c r="I61" s="74" t="s">
        <v>1954</v>
      </c>
      <c r="J61" s="71" t="s">
        <v>1996</v>
      </c>
      <c r="K61" s="70" t="s">
        <v>1855</v>
      </c>
      <c r="L61" s="71" t="s">
        <v>174</v>
      </c>
      <c r="M61" s="71" t="s">
        <v>1998</v>
      </c>
      <c r="N61" s="70" t="s">
        <v>1855</v>
      </c>
      <c r="O61" s="71" t="s">
        <v>117</v>
      </c>
      <c r="P61" s="71" t="s">
        <v>1994</v>
      </c>
      <c r="Q61" s="70" t="s">
        <v>1855</v>
      </c>
      <c r="R61" s="71" t="s">
        <v>117</v>
      </c>
      <c r="S61" s="71" t="s">
        <v>1994</v>
      </c>
      <c r="T61" s="70" t="s">
        <v>1855</v>
      </c>
      <c r="U61" s="68"/>
      <c r="V61" s="70"/>
      <c r="W61" s="71" t="str">
        <f>'SR-Site Influences'!I109</f>
        <v>Yes</v>
      </c>
      <c r="X61" s="71" t="str">
        <f>'SR-Site Influences'!I31</f>
        <v>Geometrical configuration of fractures governs the gas flow.</v>
      </c>
      <c r="Y61" s="34" t="s">
        <v>1855</v>
      </c>
    </row>
    <row r="62" spans="2:25" x14ac:dyDescent="0.25">
      <c r="B62" s="70"/>
      <c r="C62" s="69" t="str">
        <f>'Template (Inf)'!C25</f>
        <v>VarGe07</v>
      </c>
      <c r="D62" s="70" t="str">
        <f>'Template (Inf)'!D25</f>
        <v>Rock stresses</v>
      </c>
      <c r="E62" s="70"/>
      <c r="F62" s="71" t="str">
        <f t="shared" si="0"/>
        <v>No</v>
      </c>
      <c r="G62" s="71" t="str">
        <f t="shared" si="0"/>
        <v>But indirectly through changes in fracture geometry and transmissivity.</v>
      </c>
      <c r="H62" s="70" t="s">
        <v>1855</v>
      </c>
      <c r="I62" s="71"/>
      <c r="J62" s="71"/>
      <c r="K62" s="70" t="s">
        <v>1855</v>
      </c>
      <c r="L62" s="71"/>
      <c r="M62" s="71"/>
      <c r="N62" s="70" t="s">
        <v>1855</v>
      </c>
      <c r="O62" s="71"/>
      <c r="P62" s="71"/>
      <c r="Q62" s="70" t="s">
        <v>1855</v>
      </c>
      <c r="R62" s="71"/>
      <c r="S62" s="71"/>
      <c r="T62" s="70" t="s">
        <v>1855</v>
      </c>
      <c r="U62" s="68"/>
      <c r="V62" s="70"/>
      <c r="W62" s="71" t="str">
        <f>'SR-Site Influences'!I110</f>
        <v>No</v>
      </c>
      <c r="X62" s="71" t="str">
        <f>'SR-Site Influences'!I32</f>
        <v>But indirectly through changes in fracture geometry and transmissivity.</v>
      </c>
      <c r="Y62" s="34" t="s">
        <v>1855</v>
      </c>
    </row>
    <row r="63" spans="2:25" x14ac:dyDescent="0.25">
      <c r="B63" s="70"/>
      <c r="C63" s="69" t="str">
        <f>'Template (Inf)'!C26</f>
        <v>VarGe08</v>
      </c>
      <c r="D63" s="70" t="str">
        <f>'Template (Inf)'!D26</f>
        <v>Matrix minerals</v>
      </c>
      <c r="E63" s="70"/>
      <c r="F63" s="71" t="str">
        <f t="shared" si="0"/>
        <v>No</v>
      </c>
      <c r="G63" s="71" t="str">
        <f t="shared" si="0"/>
        <v>Mineral composition does not affect flow.</v>
      </c>
      <c r="H63" s="70" t="s">
        <v>1855</v>
      </c>
      <c r="I63" s="71"/>
      <c r="J63" s="71"/>
      <c r="K63" s="70" t="s">
        <v>1855</v>
      </c>
      <c r="L63" s="71"/>
      <c r="M63" s="71"/>
      <c r="N63" s="70" t="s">
        <v>1855</v>
      </c>
      <c r="O63" s="71"/>
      <c r="P63" s="71"/>
      <c r="Q63" s="70" t="s">
        <v>1855</v>
      </c>
      <c r="R63" s="71"/>
      <c r="S63" s="71"/>
      <c r="T63" s="70" t="s">
        <v>1855</v>
      </c>
      <c r="U63" s="68"/>
      <c r="V63" s="70"/>
      <c r="W63" s="71" t="str">
        <f>'SR-Site Influences'!I111</f>
        <v>No</v>
      </c>
      <c r="X63" s="71" t="str">
        <f>'SR-Site Influences'!I33</f>
        <v>Mineral composition does not affect flow.</v>
      </c>
      <c r="Y63" s="34" t="s">
        <v>1855</v>
      </c>
    </row>
    <row r="64" spans="2:25" x14ac:dyDescent="0.25">
      <c r="B64" s="70"/>
      <c r="C64" s="69" t="str">
        <f>'Template (Inf)'!C27</f>
        <v>VarGe09</v>
      </c>
      <c r="D64" s="70" t="str">
        <f>'Template (Inf)'!D27</f>
        <v>Fracture minerals</v>
      </c>
      <c r="E64" s="70"/>
      <c r="F64" s="71" t="str">
        <f t="shared" si="0"/>
        <v>No</v>
      </c>
      <c r="G64" s="71" t="str">
        <f t="shared" si="0"/>
        <v>Mineral composition does not affect flow.</v>
      </c>
      <c r="H64" s="70" t="s">
        <v>1855</v>
      </c>
      <c r="I64" s="71"/>
      <c r="J64" s="71"/>
      <c r="K64" s="70" t="s">
        <v>1855</v>
      </c>
      <c r="L64" s="71"/>
      <c r="M64" s="71"/>
      <c r="N64" s="70" t="s">
        <v>1855</v>
      </c>
      <c r="O64" s="71"/>
      <c r="P64" s="71"/>
      <c r="Q64" s="70" t="s">
        <v>1855</v>
      </c>
      <c r="R64" s="71"/>
      <c r="S64" s="71"/>
      <c r="T64" s="70" t="s">
        <v>1855</v>
      </c>
      <c r="U64" s="68"/>
      <c r="V64" s="70"/>
      <c r="W64" s="71" t="str">
        <f>'SR-Site Influences'!I112</f>
        <v>No</v>
      </c>
      <c r="X64" s="71" t="str">
        <f>'SR-Site Influences'!I34</f>
        <v>Mineral composition does not affect flow.</v>
      </c>
      <c r="Y64" s="34" t="s">
        <v>1855</v>
      </c>
    </row>
    <row r="65" spans="2:25" x14ac:dyDescent="0.25">
      <c r="B65" s="70"/>
      <c r="C65" s="69" t="str">
        <f>'Template (Inf)'!C28</f>
        <v>VarGe10</v>
      </c>
      <c r="D65" s="70" t="str">
        <f>'Template (Inf)'!D28</f>
        <v>Groundwater composition</v>
      </c>
      <c r="E65" s="70"/>
      <c r="F65" s="71" t="str">
        <f t="shared" si="0"/>
        <v>Yes</v>
      </c>
      <c r="G65" s="71" t="str">
        <f t="shared" si="0"/>
        <v>If groundwater contains
dissolved gas, this could come out of solution if the pressure falls, and contribute to gas flow.</v>
      </c>
      <c r="H65" s="70" t="s">
        <v>1855</v>
      </c>
      <c r="I65" s="74" t="s">
        <v>1953</v>
      </c>
      <c r="J65" s="71" t="s">
        <v>1993</v>
      </c>
      <c r="K65" s="70" t="s">
        <v>1855</v>
      </c>
      <c r="L65" s="71" t="s">
        <v>117</v>
      </c>
      <c r="M65" s="71" t="s">
        <v>1994</v>
      </c>
      <c r="N65" s="70" t="s">
        <v>1855</v>
      </c>
      <c r="O65" s="71" t="s">
        <v>117</v>
      </c>
      <c r="P65" s="71" t="s">
        <v>1994</v>
      </c>
      <c r="Q65" s="70" t="s">
        <v>1855</v>
      </c>
      <c r="R65" s="71" t="s">
        <v>117</v>
      </c>
      <c r="S65" s="71" t="s">
        <v>1994</v>
      </c>
      <c r="T65" s="70" t="s">
        <v>1855</v>
      </c>
      <c r="U65" s="68"/>
      <c r="V65" s="70"/>
      <c r="W65" s="71" t="str">
        <f>'SR-Site Influences'!I113</f>
        <v>Yes</v>
      </c>
      <c r="X65" s="71" t="str">
        <f>'SR-Site Influences'!I35</f>
        <v>If groundwater contains
dissolved gas, this could come out of solution if the pressure falls, and contribute to gas flow.</v>
      </c>
      <c r="Y65" s="34" t="s">
        <v>1855</v>
      </c>
    </row>
    <row r="66" spans="2:25" x14ac:dyDescent="0.25">
      <c r="B66" s="70"/>
      <c r="C66" s="69" t="str">
        <f>'Template (Inf)'!C29</f>
        <v>VarGe11</v>
      </c>
      <c r="D66" s="70" t="str">
        <f>'Template (Inf)'!D29</f>
        <v>Gas composition</v>
      </c>
      <c r="E66" s="70"/>
      <c r="F66" s="71" t="str">
        <f t="shared" si="0"/>
        <v>Yes</v>
      </c>
      <c r="G66" s="71" t="str">
        <f t="shared" si="0"/>
        <v>Gas composition affects gas phase flow properties (but insignificant).</v>
      </c>
      <c r="H66" s="70" t="s">
        <v>1855</v>
      </c>
      <c r="I66" s="74" t="s">
        <v>1953</v>
      </c>
      <c r="J66" s="71" t="s">
        <v>1993</v>
      </c>
      <c r="K66" s="70" t="s">
        <v>1855</v>
      </c>
      <c r="L66" s="71" t="s">
        <v>117</v>
      </c>
      <c r="M66" s="71" t="s">
        <v>1999</v>
      </c>
      <c r="N66" s="70" t="s">
        <v>1855</v>
      </c>
      <c r="O66" s="71" t="s">
        <v>117</v>
      </c>
      <c r="P66" s="71" t="s">
        <v>1994</v>
      </c>
      <c r="Q66" s="70" t="s">
        <v>1855</v>
      </c>
      <c r="R66" s="71" t="s">
        <v>117</v>
      </c>
      <c r="S66" s="71" t="s">
        <v>1994</v>
      </c>
      <c r="T66" s="70" t="s">
        <v>1855</v>
      </c>
      <c r="U66" s="68"/>
      <c r="V66" s="70"/>
      <c r="W66" s="71" t="str">
        <f>'SR-Site Influences'!I114</f>
        <v>Yes</v>
      </c>
      <c r="X66" s="71" t="str">
        <f>'SR-Site Influences'!I36</f>
        <v>Gas composition affects gas phase flow properties (but insignificant).</v>
      </c>
      <c r="Y66" s="34" t="s">
        <v>1855</v>
      </c>
    </row>
    <row r="67" spans="2:25" x14ac:dyDescent="0.25">
      <c r="B67" s="70"/>
      <c r="C67" s="69" t="str">
        <f>'Template (Inf)'!C30</f>
        <v>VarGe12</v>
      </c>
      <c r="D67" s="70" t="str">
        <f>'Template (Inf)'!D30</f>
        <v>Structural and stray materials</v>
      </c>
      <c r="E67" s="70"/>
      <c r="F67" s="71" t="str">
        <f t="shared" si="0"/>
        <v>Yes</v>
      </c>
      <c r="G67" s="71" t="str">
        <f t="shared" si="0"/>
        <v xml:space="preserve">Grouting can affect gas escape from the repository. </v>
      </c>
      <c r="H67" s="70" t="s">
        <v>1855</v>
      </c>
      <c r="I67" s="71" t="s">
        <v>117</v>
      </c>
      <c r="J67" s="71" t="s">
        <v>2000</v>
      </c>
      <c r="K67" s="70" t="s">
        <v>1855</v>
      </c>
      <c r="L67" s="71" t="s">
        <v>117</v>
      </c>
      <c r="M67" s="71" t="s">
        <v>2000</v>
      </c>
      <c r="N67" s="70" t="s">
        <v>1855</v>
      </c>
      <c r="O67" s="71" t="s">
        <v>117</v>
      </c>
      <c r="P67" s="71" t="s">
        <v>2000</v>
      </c>
      <c r="Q67" s="70" t="s">
        <v>1855</v>
      </c>
      <c r="R67" s="71" t="s">
        <v>117</v>
      </c>
      <c r="S67" s="71" t="s">
        <v>2000</v>
      </c>
      <c r="T67" s="70" t="s">
        <v>1855</v>
      </c>
      <c r="U67" s="68"/>
      <c r="V67" s="70"/>
      <c r="W67" s="71" t="str">
        <f>'SR-Site Influences'!I115</f>
        <v>Yes</v>
      </c>
      <c r="X67" s="71" t="str">
        <f>'SR-Site Influences'!I37</f>
        <v xml:space="preserve">Grouting can affect gas escape from the repository. </v>
      </c>
      <c r="Y67" s="34" t="s">
        <v>1855</v>
      </c>
    </row>
    <row r="68" spans="2:25" x14ac:dyDescent="0.25">
      <c r="B68" s="70"/>
      <c r="C68" s="69" t="str">
        <f>'Template (Inf)'!C31</f>
        <v>VarGe13</v>
      </c>
      <c r="D68" s="70" t="str">
        <f>'Template (Inf)'!D31</f>
        <v>Saturation</v>
      </c>
      <c r="E68" s="70"/>
      <c r="F68" s="71" t="str">
        <f t="shared" si="0"/>
        <v>Yes</v>
      </c>
      <c r="G68" s="71" t="str">
        <f t="shared" si="0"/>
        <v>Gas permeability depends on saturation through relative permeability.</v>
      </c>
      <c r="H68" s="70" t="s">
        <v>1855</v>
      </c>
      <c r="I68" s="74" t="s">
        <v>1954</v>
      </c>
      <c r="J68" s="71" t="s">
        <v>1996</v>
      </c>
      <c r="K68" s="70" t="s">
        <v>1855</v>
      </c>
      <c r="L68" s="71" t="s">
        <v>174</v>
      </c>
      <c r="M68" s="71" t="s">
        <v>1995</v>
      </c>
      <c r="N68" s="70" t="s">
        <v>1855</v>
      </c>
      <c r="O68" s="71" t="s">
        <v>117</v>
      </c>
      <c r="P68" s="71" t="s">
        <v>1994</v>
      </c>
      <c r="Q68" s="70" t="s">
        <v>1855</v>
      </c>
      <c r="R68" s="71" t="s">
        <v>117</v>
      </c>
      <c r="S68" s="71" t="s">
        <v>1994</v>
      </c>
      <c r="T68" s="70" t="s">
        <v>1855</v>
      </c>
      <c r="U68" s="68"/>
      <c r="V68" s="70"/>
      <c r="W68" s="71" t="str">
        <f>'SR-Site Influences'!I116</f>
        <v>Yes</v>
      </c>
      <c r="X68" s="71" t="str">
        <f>'SR-Site Influences'!I38</f>
        <v>Gas permeability depends on saturation through relative permeability.</v>
      </c>
      <c r="Y68" s="34" t="s">
        <v>1855</v>
      </c>
    </row>
    <row r="69" spans="2:25" x14ac:dyDescent="0.25">
      <c r="B69" s="70"/>
      <c r="C69" s="69"/>
      <c r="D69" s="70"/>
      <c r="E69" s="70"/>
      <c r="F69" s="70"/>
      <c r="G69" s="70"/>
      <c r="H69" s="73"/>
      <c r="I69" s="70"/>
      <c r="J69" s="70"/>
      <c r="K69" s="70" t="s">
        <v>1855</v>
      </c>
      <c r="L69" s="70"/>
      <c r="M69" s="70"/>
      <c r="N69" s="70" t="s">
        <v>1855</v>
      </c>
      <c r="O69" s="70"/>
      <c r="P69" s="70"/>
      <c r="Q69" s="70" t="s">
        <v>1855</v>
      </c>
      <c r="R69" s="70"/>
      <c r="S69" s="70"/>
      <c r="T69" s="70" t="s">
        <v>1855</v>
      </c>
      <c r="U69" s="68"/>
      <c r="V69" s="70"/>
      <c r="W69" s="70"/>
      <c r="X69" s="70"/>
      <c r="Y69" s="34" t="s">
        <v>1855</v>
      </c>
    </row>
    <row r="70" spans="2:25" x14ac:dyDescent="0.25">
      <c r="B70" s="70"/>
      <c r="C70" s="69"/>
      <c r="D70" s="70"/>
      <c r="E70" s="70"/>
      <c r="F70" s="69" t="str">
        <f>'Template (Inf)'!F33</f>
        <v xml:space="preserve">Process influence on variable </v>
      </c>
      <c r="G70" s="69"/>
      <c r="H70" s="73"/>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34" t="s">
        <v>1855</v>
      </c>
    </row>
    <row r="71" spans="2:25" x14ac:dyDescent="0.25">
      <c r="B71" s="70"/>
      <c r="C71" s="69"/>
      <c r="D71" s="70"/>
      <c r="E71" s="70"/>
      <c r="F71" s="69" t="str">
        <f>'Template (Inf)'!F34</f>
        <v>Influence present?</v>
      </c>
      <c r="G71" s="69"/>
      <c r="H71" s="73"/>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34" t="s">
        <v>1855</v>
      </c>
    </row>
    <row r="72" spans="2:25" x14ac:dyDescent="0.25">
      <c r="B72" s="70"/>
      <c r="C72" s="69"/>
      <c r="D72" s="70"/>
      <c r="E72" s="70"/>
      <c r="F72" s="69" t="str">
        <f>'Template (Inf)'!F35</f>
        <v>Yes/No</v>
      </c>
      <c r="G72" s="69" t="str">
        <f>'Template (Inf)'!G35</f>
        <v>Description</v>
      </c>
      <c r="H72" s="73"/>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34" t="s">
        <v>1855</v>
      </c>
    </row>
    <row r="73" spans="2:25" x14ac:dyDescent="0.25">
      <c r="B73" s="70"/>
      <c r="C73" s="69" t="str">
        <f>'Template (Inf)'!C35</f>
        <v>VarGe01</v>
      </c>
      <c r="D73" s="70" t="str">
        <f>'Template (Inf)'!D35</f>
        <v>Temperature in bedrock</v>
      </c>
      <c r="E73" s="70"/>
      <c r="F73" s="71" t="str">
        <f>W73</f>
        <v>Yes</v>
      </c>
      <c r="G73" s="71" t="str">
        <f>X73</f>
        <v>In principle, but heat transport through gas flow negligible compared with heat transport by conduction, see FEP Ge01.</v>
      </c>
      <c r="H73" s="70" t="s">
        <v>1855</v>
      </c>
      <c r="I73" s="71" t="s">
        <v>117</v>
      </c>
      <c r="J73" s="71" t="s">
        <v>2001</v>
      </c>
      <c r="K73" s="70" t="s">
        <v>1855</v>
      </c>
      <c r="L73" s="71" t="s">
        <v>117</v>
      </c>
      <c r="M73" s="71" t="s">
        <v>2001</v>
      </c>
      <c r="N73" s="70" t="s">
        <v>1855</v>
      </c>
      <c r="O73" s="71" t="s">
        <v>117</v>
      </c>
      <c r="P73" s="71" t="s">
        <v>2001</v>
      </c>
      <c r="Q73" s="70" t="s">
        <v>1855</v>
      </c>
      <c r="R73" s="71" t="s">
        <v>117</v>
      </c>
      <c r="S73" s="71" t="s">
        <v>2001</v>
      </c>
      <c r="T73" s="70" t="s">
        <v>1855</v>
      </c>
      <c r="U73" s="68"/>
      <c r="V73" s="70"/>
      <c r="W73" s="71" t="str">
        <f>'SR-Site Influences'!I91</f>
        <v>Yes</v>
      </c>
      <c r="X73" s="71" t="str">
        <f>'SR-Site Influences'!I13</f>
        <v>In principle, but heat transport through gas flow negligible compared with heat transport by conduction, see FEP Ge01.</v>
      </c>
      <c r="Y73" s="34" t="s">
        <v>1855</v>
      </c>
    </row>
    <row r="74" spans="2:25" x14ac:dyDescent="0.25">
      <c r="B74" s="70"/>
      <c r="C74" s="69" t="str">
        <f>'Template (Inf)'!C36</f>
        <v>VarGe02</v>
      </c>
      <c r="D74" s="70" t="str">
        <f>'Template (Inf)'!D36</f>
        <v>Groundwater flow</v>
      </c>
      <c r="E74" s="70"/>
      <c r="F74" s="71" t="str">
        <f t="shared" ref="F74:G85" si="1">W74</f>
        <v>Yes</v>
      </c>
      <c r="G74" s="71" t="str">
        <f t="shared" si="1"/>
        <v>Groundwater flow and gas flow are coupled.</v>
      </c>
      <c r="H74" s="70" t="s">
        <v>1855</v>
      </c>
      <c r="I74" s="74" t="s">
        <v>1954</v>
      </c>
      <c r="J74" s="71" t="s">
        <v>2002</v>
      </c>
      <c r="K74" s="70" t="s">
        <v>1855</v>
      </c>
      <c r="L74" s="71" t="s">
        <v>174</v>
      </c>
      <c r="M74" s="71" t="s">
        <v>2003</v>
      </c>
      <c r="N74" s="70" t="s">
        <v>1855</v>
      </c>
      <c r="O74" s="71" t="s">
        <v>117</v>
      </c>
      <c r="P74" s="71" t="s">
        <v>1994</v>
      </c>
      <c r="Q74" s="70" t="s">
        <v>1855</v>
      </c>
      <c r="R74" s="71" t="s">
        <v>117</v>
      </c>
      <c r="S74" s="71" t="s">
        <v>1994</v>
      </c>
      <c r="T74" s="70" t="s">
        <v>1855</v>
      </c>
      <c r="U74" s="68"/>
      <c r="V74" s="70"/>
      <c r="W74" s="71" t="str">
        <f>'SR-Site Influences'!I92</f>
        <v>Yes</v>
      </c>
      <c r="X74" s="71" t="str">
        <f>'SR-Site Influences'!I14</f>
        <v>Groundwater flow and gas flow are coupled.</v>
      </c>
      <c r="Y74" s="34" t="s">
        <v>1855</v>
      </c>
    </row>
    <row r="75" spans="2:25" x14ac:dyDescent="0.25">
      <c r="B75" s="70"/>
      <c r="C75" s="69" t="str">
        <f>'Template (Inf)'!C37</f>
        <v>VarGe03</v>
      </c>
      <c r="D75" s="70" t="str">
        <f>'Template (Inf)'!D37</f>
        <v>Groundwater pressure</v>
      </c>
      <c r="E75" s="70"/>
      <c r="F75" s="71" t="str">
        <f t="shared" si="1"/>
        <v>Yes</v>
      </c>
      <c r="G75" s="71" t="str">
        <f t="shared" si="1"/>
        <v>Groundwater flow (which determines the groundwater pressure) and gas flow are coupled.</v>
      </c>
      <c r="H75" s="70" t="s">
        <v>1855</v>
      </c>
      <c r="I75" s="71" t="s">
        <v>117</v>
      </c>
      <c r="J75" s="71" t="s">
        <v>2004</v>
      </c>
      <c r="K75" s="70" t="s">
        <v>1855</v>
      </c>
      <c r="L75" s="71" t="s">
        <v>174</v>
      </c>
      <c r="M75" s="71" t="s">
        <v>2003</v>
      </c>
      <c r="N75" s="70" t="s">
        <v>1855</v>
      </c>
      <c r="O75" s="71" t="s">
        <v>117</v>
      </c>
      <c r="P75" s="71" t="s">
        <v>1994</v>
      </c>
      <c r="Q75" s="70" t="s">
        <v>1855</v>
      </c>
      <c r="R75" s="71" t="s">
        <v>117</v>
      </c>
      <c r="S75" s="71" t="s">
        <v>1994</v>
      </c>
      <c r="T75" s="70" t="s">
        <v>1855</v>
      </c>
      <c r="U75" s="68"/>
      <c r="V75" s="70"/>
      <c r="W75" s="71" t="str">
        <f>'SR-Site Influences'!I93</f>
        <v>Yes</v>
      </c>
      <c r="X75" s="71" t="str">
        <f>'SR-Site Influences'!I15</f>
        <v>Groundwater flow (which determines the groundwater pressure) and gas flow are coupled.</v>
      </c>
      <c r="Y75" s="34" t="s">
        <v>1855</v>
      </c>
    </row>
    <row r="76" spans="2:25" x14ac:dyDescent="0.25">
      <c r="B76" s="70"/>
      <c r="C76" s="69" t="str">
        <f>'Template (Inf)'!C38</f>
        <v>VarGe04</v>
      </c>
      <c r="D76" s="70" t="str">
        <f>'Template (Inf)'!D38</f>
        <v>Gas phase flow</v>
      </c>
      <c r="E76" s="70"/>
      <c r="F76" s="71" t="str">
        <f t="shared" si="1"/>
        <v>Yes</v>
      </c>
      <c r="G76" s="71">
        <f t="shared" si="1"/>
        <v>0</v>
      </c>
      <c r="H76" s="70" t="s">
        <v>1855</v>
      </c>
      <c r="I76" s="71"/>
      <c r="J76" s="71"/>
      <c r="K76" s="70" t="s">
        <v>1855</v>
      </c>
      <c r="L76" s="71"/>
      <c r="M76" s="71"/>
      <c r="N76" s="70" t="s">
        <v>1855</v>
      </c>
      <c r="O76" s="71"/>
      <c r="P76" s="71"/>
      <c r="Q76" s="70" t="s">
        <v>1855</v>
      </c>
      <c r="R76" s="71"/>
      <c r="S76" s="71"/>
      <c r="T76" s="70" t="s">
        <v>1855</v>
      </c>
      <c r="U76" s="68"/>
      <c r="V76" s="70"/>
      <c r="W76" s="71" t="str">
        <f>'SR-Site Influences'!I94</f>
        <v>Yes</v>
      </c>
      <c r="X76" s="71">
        <f>'SR-Site Influences'!I16</f>
        <v>0</v>
      </c>
      <c r="Y76" s="34" t="s">
        <v>1855</v>
      </c>
    </row>
    <row r="77" spans="2:25" x14ac:dyDescent="0.25">
      <c r="B77" s="70"/>
      <c r="C77" s="69" t="str">
        <f>'Template (Inf)'!C39</f>
        <v>VarGe05</v>
      </c>
      <c r="D77" s="70" t="str">
        <f>'Template (Inf)'!D39</f>
        <v>Repository geometry</v>
      </c>
      <c r="E77" s="70"/>
      <c r="F77" s="71" t="str">
        <f t="shared" si="1"/>
        <v>No</v>
      </c>
      <c r="G77" s="71" t="str">
        <f t="shared" si="1"/>
        <v xml:space="preserve">Does not directly affect the geometry of deposition holes and tunnels. </v>
      </c>
      <c r="H77" s="70" t="s">
        <v>1855</v>
      </c>
      <c r="I77" s="71"/>
      <c r="J77" s="71"/>
      <c r="K77" s="70" t="s">
        <v>1855</v>
      </c>
      <c r="L77" s="71"/>
      <c r="M77" s="71"/>
      <c r="N77" s="70" t="s">
        <v>1855</v>
      </c>
      <c r="O77" s="71"/>
      <c r="P77" s="71"/>
      <c r="Q77" s="70" t="s">
        <v>1855</v>
      </c>
      <c r="R77" s="71"/>
      <c r="S77" s="71"/>
      <c r="T77" s="70" t="s">
        <v>1855</v>
      </c>
      <c r="U77" s="68"/>
      <c r="V77" s="70"/>
      <c r="W77" s="71" t="str">
        <f>'SR-Site Influences'!I95</f>
        <v>No</v>
      </c>
      <c r="X77" s="71" t="str">
        <f>'SR-Site Influences'!I17</f>
        <v xml:space="preserve">Does not directly affect the geometry of deposition holes and tunnels. </v>
      </c>
      <c r="Y77" s="34" t="s">
        <v>1855</v>
      </c>
    </row>
    <row r="78" spans="2:25" x14ac:dyDescent="0.25">
      <c r="B78" s="70"/>
      <c r="C78" s="69" t="str">
        <f>'Template (Inf)'!C40</f>
        <v>VarGe06</v>
      </c>
      <c r="D78" s="70" t="str">
        <f>'Template (Inf)'!D40</f>
        <v>Fracture geometry</v>
      </c>
      <c r="E78" s="70"/>
      <c r="F78" s="71" t="str">
        <f t="shared" si="1"/>
        <v>Yes</v>
      </c>
      <c r="G78" s="71" t="str">
        <f t="shared" si="1"/>
        <v>In principle, gas pressure could induce rock fracturing.</v>
      </c>
      <c r="H78" s="70" t="s">
        <v>1855</v>
      </c>
      <c r="I78" s="71" t="s">
        <v>117</v>
      </c>
      <c r="J78" s="71" t="s">
        <v>1992</v>
      </c>
      <c r="K78" s="70" t="s">
        <v>1855</v>
      </c>
      <c r="L78" s="71" t="s">
        <v>117</v>
      </c>
      <c r="M78" s="71" t="s">
        <v>2005</v>
      </c>
      <c r="N78" s="70" t="s">
        <v>1855</v>
      </c>
      <c r="O78" s="71" t="s">
        <v>117</v>
      </c>
      <c r="P78" s="71" t="s">
        <v>1994</v>
      </c>
      <c r="Q78" s="70" t="s">
        <v>1855</v>
      </c>
      <c r="R78" s="71" t="s">
        <v>117</v>
      </c>
      <c r="S78" s="71" t="s">
        <v>1994</v>
      </c>
      <c r="T78" s="70" t="s">
        <v>1855</v>
      </c>
      <c r="U78" s="68"/>
      <c r="V78" s="70"/>
      <c r="W78" s="71" t="str">
        <f>'SR-Site Influences'!I96</f>
        <v>Yes</v>
      </c>
      <c r="X78" s="71" t="str">
        <f>'SR-Site Influences'!I18</f>
        <v>In principle, gas pressure could induce rock fracturing.</v>
      </c>
      <c r="Y78" s="34" t="s">
        <v>1855</v>
      </c>
    </row>
    <row r="79" spans="2:25" x14ac:dyDescent="0.25">
      <c r="B79" s="70"/>
      <c r="C79" s="69" t="str">
        <f>'Template (Inf)'!C41</f>
        <v>VarGe07</v>
      </c>
      <c r="D79" s="70" t="str">
        <f>'Template (Inf)'!D41</f>
        <v>Rock stresses</v>
      </c>
      <c r="E79" s="70"/>
      <c r="F79" s="71" t="str">
        <f t="shared" si="1"/>
        <v>Yes</v>
      </c>
      <c r="G79" s="71" t="str">
        <f t="shared" si="1"/>
        <v>Gas pressure could affect the stress conditions in the rock</v>
      </c>
      <c r="H79" s="70" t="s">
        <v>1855</v>
      </c>
      <c r="I79" s="71" t="s">
        <v>117</v>
      </c>
      <c r="J79" s="71" t="s">
        <v>1992</v>
      </c>
      <c r="K79" s="70" t="s">
        <v>1855</v>
      </c>
      <c r="L79" s="71" t="s">
        <v>117</v>
      </c>
      <c r="M79" s="71" t="s">
        <v>2005</v>
      </c>
      <c r="N79" s="70" t="s">
        <v>1855</v>
      </c>
      <c r="O79" s="71" t="s">
        <v>117</v>
      </c>
      <c r="P79" s="71" t="s">
        <v>1994</v>
      </c>
      <c r="Q79" s="70" t="s">
        <v>1855</v>
      </c>
      <c r="R79" s="71" t="s">
        <v>117</v>
      </c>
      <c r="S79" s="71" t="s">
        <v>1994</v>
      </c>
      <c r="T79" s="70" t="s">
        <v>1855</v>
      </c>
      <c r="U79" s="68"/>
      <c r="V79" s="70"/>
      <c r="W79" s="71" t="str">
        <f>'SR-Site Influences'!I97</f>
        <v>Yes</v>
      </c>
      <c r="X79" s="71" t="str">
        <f>'SR-Site Influences'!I19</f>
        <v>Gas pressure could affect the stress conditions in the rock</v>
      </c>
      <c r="Y79" s="34" t="s">
        <v>1855</v>
      </c>
    </row>
    <row r="80" spans="2:25" x14ac:dyDescent="0.25">
      <c r="B80" s="70"/>
      <c r="C80" s="69" t="str">
        <f>'Template (Inf)'!C42</f>
        <v>VarGe08</v>
      </c>
      <c r="D80" s="70" t="str">
        <f>'Template (Inf)'!D42</f>
        <v>Matrix minerals</v>
      </c>
      <c r="E80" s="70"/>
      <c r="F80" s="71" t="str">
        <f t="shared" si="1"/>
        <v>No</v>
      </c>
      <c r="G80" s="71" t="str">
        <f t="shared" si="1"/>
        <v>But indirectly through groundwater composition, but insignificant effect for relevant gases.</v>
      </c>
      <c r="H80" s="70" t="s">
        <v>1855</v>
      </c>
      <c r="I80" s="71"/>
      <c r="J80" s="71"/>
      <c r="K80" s="70" t="s">
        <v>1855</v>
      </c>
      <c r="L80" s="71"/>
      <c r="M80" s="71"/>
      <c r="N80" s="70" t="s">
        <v>1855</v>
      </c>
      <c r="O80" s="71"/>
      <c r="P80" s="71"/>
      <c r="Q80" s="70" t="s">
        <v>1855</v>
      </c>
      <c r="R80" s="71"/>
      <c r="S80" s="71"/>
      <c r="T80" s="70" t="s">
        <v>1855</v>
      </c>
      <c r="U80" s="68"/>
      <c r="V80" s="70"/>
      <c r="W80" s="71" t="str">
        <f>'SR-Site Influences'!I98</f>
        <v>No</v>
      </c>
      <c r="X80" s="71" t="str">
        <f>'SR-Site Influences'!I20</f>
        <v>But indirectly through groundwater composition, but insignificant effect for relevant gases.</v>
      </c>
      <c r="Y80" s="34" t="s">
        <v>1855</v>
      </c>
    </row>
    <row r="81" spans="2:25" x14ac:dyDescent="0.25">
      <c r="B81" s="70"/>
      <c r="C81" s="69" t="str">
        <f>'Template (Inf)'!C43</f>
        <v>VarGe09</v>
      </c>
      <c r="D81" s="70" t="str">
        <f>'Template (Inf)'!D43</f>
        <v>Fracture minerals</v>
      </c>
      <c r="E81" s="70"/>
      <c r="F81" s="71" t="str">
        <f t="shared" si="1"/>
        <v>No</v>
      </c>
      <c r="G81" s="71" t="str">
        <f t="shared" si="1"/>
        <v>But indirectly through groundwater composition, but insignificant effect for relevant gases.</v>
      </c>
      <c r="H81" s="70" t="s">
        <v>1855</v>
      </c>
      <c r="I81" s="71"/>
      <c r="J81" s="71"/>
      <c r="K81" s="70" t="s">
        <v>1855</v>
      </c>
      <c r="L81" s="71"/>
      <c r="M81" s="71"/>
      <c r="N81" s="70" t="s">
        <v>1855</v>
      </c>
      <c r="O81" s="71"/>
      <c r="P81" s="71"/>
      <c r="Q81" s="70" t="s">
        <v>1855</v>
      </c>
      <c r="R81" s="71"/>
      <c r="S81" s="71"/>
      <c r="T81" s="70" t="s">
        <v>1855</v>
      </c>
      <c r="U81" s="68"/>
      <c r="V81" s="70"/>
      <c r="W81" s="71" t="str">
        <f>'SR-Site Influences'!I99</f>
        <v>No</v>
      </c>
      <c r="X81" s="71" t="str">
        <f>'SR-Site Influences'!I21</f>
        <v>But indirectly through groundwater composition, but insignificant effect for relevant gases.</v>
      </c>
      <c r="Y81" s="34" t="s">
        <v>1855</v>
      </c>
    </row>
    <row r="82" spans="2:25" x14ac:dyDescent="0.25">
      <c r="B82" s="70"/>
      <c r="C82" s="69" t="str">
        <f>'Template (Inf)'!C44</f>
        <v>VarGe10</v>
      </c>
      <c r="D82" s="70" t="str">
        <f>'Template (Inf)'!D44</f>
        <v>Groundwater composition</v>
      </c>
      <c r="E82" s="70"/>
      <c r="F82" s="71" t="str">
        <f t="shared" si="1"/>
        <v>Yes</v>
      </c>
      <c r="G82" s="71" t="str">
        <f t="shared" si="1"/>
        <v>Constituents transported in gas phase may dissolve in water.</v>
      </c>
      <c r="H82" s="70" t="s">
        <v>1855</v>
      </c>
      <c r="I82" s="71" t="s">
        <v>117</v>
      </c>
      <c r="J82" s="71" t="s">
        <v>2006</v>
      </c>
      <c r="K82" s="70" t="s">
        <v>1855</v>
      </c>
      <c r="L82" s="71" t="s">
        <v>117</v>
      </c>
      <c r="M82" s="71" t="s">
        <v>2006</v>
      </c>
      <c r="N82" s="70" t="s">
        <v>1855</v>
      </c>
      <c r="O82" s="71" t="s">
        <v>117</v>
      </c>
      <c r="P82" s="71" t="s">
        <v>2006</v>
      </c>
      <c r="Q82" s="70" t="s">
        <v>1855</v>
      </c>
      <c r="R82" s="71" t="s">
        <v>117</v>
      </c>
      <c r="S82" s="71" t="s">
        <v>2006</v>
      </c>
      <c r="T82" s="70" t="s">
        <v>1855</v>
      </c>
      <c r="U82" s="68"/>
      <c r="V82" s="70"/>
      <c r="W82" s="71" t="str">
        <f>'SR-Site Influences'!I100</f>
        <v>Yes</v>
      </c>
      <c r="X82" s="71" t="str">
        <f>'SR-Site Influences'!I22</f>
        <v>Constituents transported in gas phase may dissolve in water.</v>
      </c>
      <c r="Y82" s="34" t="s">
        <v>1855</v>
      </c>
    </row>
    <row r="83" spans="2:25" x14ac:dyDescent="0.25">
      <c r="B83" s="70"/>
      <c r="C83" s="69" t="str">
        <f>'Template (Inf)'!C45</f>
        <v>VarGe11</v>
      </c>
      <c r="D83" s="70" t="str">
        <f>'Template (Inf)'!D45</f>
        <v>Gas composition</v>
      </c>
      <c r="E83" s="70"/>
      <c r="F83" s="71" t="str">
        <f t="shared" si="1"/>
        <v>Yes</v>
      </c>
      <c r="G83" s="71" t="str">
        <f t="shared" si="1"/>
        <v>Preferential transport of different gas constituents (e.g. because of different partitioning into the water phase).</v>
      </c>
      <c r="H83" s="70" t="s">
        <v>1855</v>
      </c>
      <c r="I83" s="71" t="s">
        <v>117</v>
      </c>
      <c r="J83" s="71" t="s">
        <v>1992</v>
      </c>
      <c r="K83" s="70" t="s">
        <v>1855</v>
      </c>
      <c r="L83" s="71" t="s">
        <v>117</v>
      </c>
      <c r="M83" s="71" t="s">
        <v>1999</v>
      </c>
      <c r="N83" s="70" t="s">
        <v>1855</v>
      </c>
      <c r="O83" s="71" t="s">
        <v>117</v>
      </c>
      <c r="P83" s="71" t="s">
        <v>1994</v>
      </c>
      <c r="Q83" s="70" t="s">
        <v>1855</v>
      </c>
      <c r="R83" s="71" t="s">
        <v>117</v>
      </c>
      <c r="S83" s="71" t="s">
        <v>1994</v>
      </c>
      <c r="T83" s="70" t="s">
        <v>1855</v>
      </c>
      <c r="U83" s="68"/>
      <c r="V83" s="70"/>
      <c r="W83" s="71" t="str">
        <f>'SR-Site Influences'!I101</f>
        <v>Yes</v>
      </c>
      <c r="X83" s="71" t="str">
        <f>'SR-Site Influences'!I23</f>
        <v>Preferential transport of different gas constituents (e.g. because of different partitioning into the water phase).</v>
      </c>
      <c r="Y83" s="34" t="s">
        <v>1855</v>
      </c>
    </row>
    <row r="84" spans="2:25" x14ac:dyDescent="0.25">
      <c r="B84" s="70"/>
      <c r="C84" s="69" t="str">
        <f>'Template (Inf)'!C46</f>
        <v>VarGe12</v>
      </c>
      <c r="D84" s="70" t="str">
        <f>'Template (Inf)'!D46</f>
        <v>Structural and stray materials</v>
      </c>
      <c r="E84" s="70"/>
      <c r="F84" s="71" t="str">
        <f t="shared" si="1"/>
        <v>No</v>
      </c>
      <c r="G84" s="71" t="str">
        <f t="shared" si="1"/>
        <v>Does not affect structures and materials</v>
      </c>
      <c r="H84" s="70" t="s">
        <v>1855</v>
      </c>
      <c r="I84" s="71"/>
      <c r="J84" s="71"/>
      <c r="K84" s="70" t="s">
        <v>1855</v>
      </c>
      <c r="L84" s="71"/>
      <c r="M84" s="71"/>
      <c r="N84" s="70" t="s">
        <v>1855</v>
      </c>
      <c r="O84" s="71"/>
      <c r="P84" s="71"/>
      <c r="Q84" s="70" t="s">
        <v>1855</v>
      </c>
      <c r="R84" s="71"/>
      <c r="S84" s="71"/>
      <c r="T84" s="70" t="s">
        <v>1855</v>
      </c>
      <c r="U84" s="68"/>
      <c r="V84" s="70"/>
      <c r="W84" s="71" t="str">
        <f>'SR-Site Influences'!I102</f>
        <v>No</v>
      </c>
      <c r="X84" s="71" t="str">
        <f>'SR-Site Influences'!I24</f>
        <v>Does not affect structures and materials</v>
      </c>
      <c r="Y84" s="34" t="s">
        <v>1855</v>
      </c>
    </row>
    <row r="85" spans="2:25" x14ac:dyDescent="0.25">
      <c r="B85" s="70"/>
      <c r="C85" s="69" t="str">
        <f>'Template (Inf)'!C47</f>
        <v>VarGe13</v>
      </c>
      <c r="D85" s="70" t="str">
        <f>'Template (Inf)'!D47</f>
        <v>Saturation</v>
      </c>
      <c r="E85" s="70"/>
      <c r="F85" s="71" t="str">
        <f t="shared" si="1"/>
        <v>Yes</v>
      </c>
      <c r="G85" s="71" t="str">
        <f t="shared" si="1"/>
        <v>May alter saturation.</v>
      </c>
      <c r="H85" s="70" t="s">
        <v>1855</v>
      </c>
      <c r="I85" s="71" t="s">
        <v>117</v>
      </c>
      <c r="J85" s="71" t="s">
        <v>2007</v>
      </c>
      <c r="K85" s="70" t="s">
        <v>1855</v>
      </c>
      <c r="L85" s="74" t="s">
        <v>1954</v>
      </c>
      <c r="M85" s="71" t="s">
        <v>2008</v>
      </c>
      <c r="N85" s="70" t="s">
        <v>1855</v>
      </c>
      <c r="O85" s="71" t="s">
        <v>117</v>
      </c>
      <c r="P85" s="71" t="s">
        <v>1994</v>
      </c>
      <c r="Q85" s="70" t="s">
        <v>1855</v>
      </c>
      <c r="R85" s="71" t="s">
        <v>117</v>
      </c>
      <c r="S85" s="71" t="s">
        <v>1994</v>
      </c>
      <c r="T85" s="70" t="s">
        <v>1855</v>
      </c>
      <c r="U85" s="68"/>
      <c r="V85" s="70"/>
      <c r="W85" s="71" t="str">
        <f>'SR-Site Influences'!I103</f>
        <v>Yes</v>
      </c>
      <c r="X85" s="71" t="str">
        <f>'SR-Site Influences'!I25</f>
        <v>May alter saturation.</v>
      </c>
      <c r="Y85" s="34" t="s">
        <v>1855</v>
      </c>
    </row>
    <row r="86" spans="2:25" x14ac:dyDescent="0.25">
      <c r="B86" s="69"/>
      <c r="C86" s="69"/>
      <c r="D86" s="69"/>
      <c r="E86" s="69"/>
      <c r="F86" s="69"/>
      <c r="G86" s="69"/>
      <c r="H86" s="69"/>
      <c r="I86" s="69"/>
      <c r="J86" s="69"/>
      <c r="K86" s="70"/>
      <c r="L86" s="69"/>
      <c r="M86" s="69"/>
      <c r="N86" s="70"/>
      <c r="O86" s="69"/>
      <c r="P86" s="69"/>
      <c r="Q86" s="70"/>
      <c r="R86" s="69"/>
      <c r="S86" s="69"/>
      <c r="T86" s="70"/>
      <c r="U86" s="68"/>
      <c r="V86" s="70"/>
      <c r="W86" s="72" t="str">
        <f>'SR-Site Influences'!I5</f>
        <v>Gas flow/dissolution</v>
      </c>
      <c r="X86" s="70"/>
      <c r="Y86" s="34"/>
    </row>
  </sheetData>
  <mergeCells count="13">
    <mergeCell ref="F10:G10"/>
    <mergeCell ref="I10:J10"/>
    <mergeCell ref="C6:D6"/>
    <mergeCell ref="F6:G6"/>
    <mergeCell ref="I6:J6"/>
    <mergeCell ref="F7:G7"/>
    <mergeCell ref="I7:J7"/>
    <mergeCell ref="F11:G11"/>
    <mergeCell ref="I11:J11"/>
    <mergeCell ref="F12:G12"/>
    <mergeCell ref="I12:J12"/>
    <mergeCell ref="F13:G13"/>
    <mergeCell ref="I13:J13"/>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5C374-307C-4C72-B3A8-05A1BE27B56D}">
  <dimension ref="A1:Y86"/>
  <sheetViews>
    <sheetView zoomScaleNormal="100" workbookViewId="0">
      <selection activeCell="C6" sqref="C6:D6"/>
    </sheetView>
  </sheetViews>
  <sheetFormatPr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list'!B13</f>
        <v>Ge05</v>
      </c>
      <c r="D3" s="31" t="str">
        <f>'PSAR SFK FEP list'!C13</f>
        <v>Displacements in intact rock</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Influences'!J6</f>
        <v>Geosphere</v>
      </c>
      <c r="D6" s="97"/>
      <c r="E6" s="53" t="str">
        <f>'Template (Inf)'!E6</f>
        <v>Inner 1</v>
      </c>
      <c r="F6" s="96" t="str">
        <f>'SR-Site Influences'!J7</f>
        <v>Buffer</v>
      </c>
      <c r="G6" s="97"/>
      <c r="H6" s="53" t="str">
        <f>'Template (Inf)'!H6</f>
        <v>Outer 1</v>
      </c>
      <c r="I6" s="96" t="str">
        <f>'SR-Site Influences'!J8</f>
        <v>Biosphere</v>
      </c>
      <c r="J6" s="97"/>
      <c r="K6" s="27"/>
    </row>
    <row r="7" spans="2:20" x14ac:dyDescent="0.25">
      <c r="B7" s="27"/>
      <c r="C7" s="27"/>
      <c r="D7" s="27"/>
      <c r="E7" s="53" t="str">
        <f>'Template (Inf)'!E7</f>
        <v>Inner 2</v>
      </c>
      <c r="F7" s="96" t="str">
        <f>'SR-Site Influences'!J9</f>
        <v>Backfill in tunnels</v>
      </c>
      <c r="G7" s="97"/>
      <c r="H7" s="53" t="str">
        <f>'Template (Inf)'!H7</f>
        <v>Outer 2</v>
      </c>
      <c r="I7" s="96" t="str">
        <f>'SR-Site Influences'!J10</f>
        <v>Surroundings</v>
      </c>
      <c r="J7" s="97"/>
      <c r="K7" s="27"/>
      <c r="M7" s="68"/>
      <c r="N7" s="68"/>
      <c r="O7" s="68"/>
      <c r="P7" s="68"/>
      <c r="Q7" s="68"/>
      <c r="R7" s="68"/>
      <c r="S7" s="68"/>
      <c r="T7" s="68"/>
    </row>
    <row r="8" spans="2:20" x14ac:dyDescent="0.25">
      <c r="B8" s="27"/>
      <c r="C8" s="27"/>
      <c r="D8" s="27"/>
      <c r="E8" s="27"/>
      <c r="F8" s="27"/>
      <c r="G8" s="27"/>
      <c r="H8" s="27"/>
      <c r="I8" s="27"/>
      <c r="J8" s="27"/>
      <c r="K8" s="27"/>
      <c r="M8" s="67" t="s">
        <v>287</v>
      </c>
      <c r="N8" s="68"/>
      <c r="O8" s="68"/>
      <c r="P8" s="68"/>
      <c r="Q8" s="68"/>
      <c r="R8" s="68"/>
      <c r="S8" s="68"/>
      <c r="T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c r="T9" s="68"/>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c r="T10" s="68"/>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t="s">
        <v>1873</v>
      </c>
      <c r="O11" s="76" t="str">
        <f>C6</f>
        <v>Geosphere</v>
      </c>
      <c r="P11" s="70"/>
      <c r="Q11" s="70" t="s">
        <v>1879</v>
      </c>
      <c r="R11" s="70"/>
      <c r="S11" s="70"/>
      <c r="T11" s="68"/>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c r="T12" s="68"/>
    </row>
    <row r="13" spans="2:20" x14ac:dyDescent="0.25">
      <c r="B13" s="27"/>
      <c r="C13" s="27"/>
      <c r="D13" s="27"/>
      <c r="E13" s="53" t="str">
        <f>'Template (Inf)'!E13</f>
        <v>From inner 2</v>
      </c>
      <c r="F13" s="87"/>
      <c r="G13" s="89"/>
      <c r="H13" s="53" t="str">
        <f>'Template (Inf)'!H13</f>
        <v>From outer 2</v>
      </c>
      <c r="I13" s="87"/>
      <c r="J13" s="89"/>
      <c r="K13" s="27"/>
      <c r="M13" s="76" t="str">
        <f>C6</f>
        <v>Geosphere</v>
      </c>
      <c r="N13" s="75" t="s">
        <v>1881</v>
      </c>
      <c r="O13" s="70" t="str">
        <f>CONCATENATE(I6," ",I7)</f>
        <v>Biosphere Surroundings</v>
      </c>
      <c r="P13" s="76"/>
      <c r="Q13" s="70" t="s">
        <v>1880</v>
      </c>
      <c r="R13" s="70"/>
      <c r="S13" s="70"/>
      <c r="T13" s="68"/>
    </row>
    <row r="14" spans="2:20" x14ac:dyDescent="0.25">
      <c r="B14" s="27"/>
      <c r="C14" s="27"/>
      <c r="D14" s="27"/>
      <c r="E14" s="27"/>
      <c r="F14" s="27"/>
      <c r="G14" s="27"/>
      <c r="H14" s="27"/>
      <c r="I14" s="27"/>
      <c r="J14" s="27"/>
      <c r="K14" s="27"/>
      <c r="M14" s="68"/>
      <c r="N14" s="68"/>
      <c r="O14" s="68"/>
      <c r="P14" s="68"/>
      <c r="Q14" s="68"/>
      <c r="R14" s="68"/>
      <c r="S14" s="68"/>
      <c r="T14" s="68"/>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1:25" x14ac:dyDescent="0.25">
      <c r="B49" s="35"/>
      <c r="C49" s="35"/>
      <c r="D49" s="35"/>
      <c r="E49" s="35"/>
      <c r="F49" s="35"/>
      <c r="G49" s="35"/>
      <c r="H49" s="35"/>
      <c r="I49" s="35"/>
      <c r="J49" s="35"/>
      <c r="K49" s="34"/>
      <c r="L49" s="35"/>
      <c r="M49" s="35"/>
      <c r="N49" s="34"/>
      <c r="O49" s="35"/>
      <c r="P49" s="35"/>
      <c r="Q49" s="34"/>
      <c r="R49" s="35"/>
      <c r="S49" s="35"/>
      <c r="T49" s="34"/>
    </row>
    <row r="51" spans="1:25" x14ac:dyDescent="0.25">
      <c r="A51" s="68"/>
      <c r="B51" s="67"/>
      <c r="C51" s="68"/>
      <c r="D51" s="68"/>
      <c r="E51" s="68"/>
      <c r="F51" s="67" t="s">
        <v>1947</v>
      </c>
      <c r="G51" s="68"/>
      <c r="H51" s="68"/>
      <c r="I51" s="67" t="s">
        <v>1861</v>
      </c>
      <c r="J51" s="68"/>
      <c r="K51" s="68"/>
      <c r="L51" s="68"/>
      <c r="M51" s="68"/>
      <c r="N51" s="68"/>
      <c r="O51" s="68"/>
      <c r="P51" s="68"/>
      <c r="Q51" s="68"/>
      <c r="R51" s="68"/>
      <c r="S51" s="68"/>
      <c r="T51" s="68"/>
      <c r="U51" s="68"/>
      <c r="V51" s="67" t="s">
        <v>287</v>
      </c>
      <c r="W51" s="68"/>
      <c r="X51" s="68"/>
      <c r="Y51" s="68"/>
    </row>
    <row r="52" spans="1:25" x14ac:dyDescent="0.25">
      <c r="A52" s="68"/>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1:25" x14ac:dyDescent="0.25">
      <c r="A53" s="68"/>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69"/>
    </row>
    <row r="54" spans="1:25" x14ac:dyDescent="0.25">
      <c r="A54" s="68"/>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69"/>
    </row>
    <row r="55" spans="1:25" x14ac:dyDescent="0.25">
      <c r="A55" s="68"/>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69"/>
    </row>
    <row r="56" spans="1:25" x14ac:dyDescent="0.25">
      <c r="A56" s="68"/>
      <c r="B56" s="70"/>
      <c r="C56" s="69" t="str">
        <f>'Template (Inf)'!C19</f>
        <v>VarGe01</v>
      </c>
      <c r="D56" s="70" t="str">
        <f>'Template (Inf)'!D19</f>
        <v>Temperature in bedrock</v>
      </c>
      <c r="E56" s="70"/>
      <c r="F56" s="71" t="str">
        <f>W56</f>
        <v>Yes</v>
      </c>
      <c r="G56" s="71" t="str">
        <f>X56</f>
        <v>Determines thermal expansion.</v>
      </c>
      <c r="H56" s="70" t="s">
        <v>1855</v>
      </c>
      <c r="I56" s="71" t="s">
        <v>117</v>
      </c>
      <c r="J56" s="71" t="s">
        <v>2009</v>
      </c>
      <c r="K56" s="70" t="s">
        <v>1855</v>
      </c>
      <c r="L56" s="71" t="s">
        <v>174</v>
      </c>
      <c r="M56" s="71" t="s">
        <v>2012</v>
      </c>
      <c r="N56" s="70" t="s">
        <v>1855</v>
      </c>
      <c r="O56" s="71" t="s">
        <v>174</v>
      </c>
      <c r="P56" s="71" t="s">
        <v>2011</v>
      </c>
      <c r="Q56" s="70" t="s">
        <v>1855</v>
      </c>
      <c r="R56" s="71" t="s">
        <v>117</v>
      </c>
      <c r="S56" s="71" t="s">
        <v>2010</v>
      </c>
      <c r="T56" s="70" t="s">
        <v>1855</v>
      </c>
      <c r="U56" s="68"/>
      <c r="V56" s="70"/>
      <c r="W56" s="71" t="str">
        <f>'SR-Site Influences'!J104</f>
        <v>Yes</v>
      </c>
      <c r="X56" s="71" t="str">
        <f>'SR-Site Influences'!J26</f>
        <v>Determines thermal expansion.</v>
      </c>
      <c r="Y56" s="70" t="s">
        <v>1855</v>
      </c>
    </row>
    <row r="57" spans="1:25" x14ac:dyDescent="0.25">
      <c r="A57" s="68"/>
      <c r="B57" s="70"/>
      <c r="C57" s="69" t="str">
        <f>'Template (Inf)'!C20</f>
        <v>VarGe02</v>
      </c>
      <c r="D57" s="70" t="str">
        <f>'Template (Inf)'!D20</f>
        <v>Groundwater flow</v>
      </c>
      <c r="E57" s="70"/>
      <c r="F57" s="71" t="str">
        <f t="shared" ref="F57:G68" si="0">W57</f>
        <v>No</v>
      </c>
      <c r="G57" s="71">
        <f t="shared" si="0"/>
        <v>0</v>
      </c>
      <c r="H57" s="70" t="s">
        <v>1855</v>
      </c>
      <c r="I57" s="71"/>
      <c r="J57" s="71"/>
      <c r="K57" s="70" t="s">
        <v>1855</v>
      </c>
      <c r="L57" s="71"/>
      <c r="M57" s="71"/>
      <c r="N57" s="70" t="s">
        <v>1855</v>
      </c>
      <c r="O57" s="71"/>
      <c r="P57" s="71"/>
      <c r="Q57" s="70" t="s">
        <v>1855</v>
      </c>
      <c r="R57" s="71"/>
      <c r="S57" s="71"/>
      <c r="T57" s="70" t="s">
        <v>1855</v>
      </c>
      <c r="U57" s="68"/>
      <c r="V57" s="70"/>
      <c r="W57" s="71" t="str">
        <f>'SR-Site Influences'!J105</f>
        <v>No</v>
      </c>
      <c r="X57" s="71">
        <f>'SR-Site Influences'!J27</f>
        <v>0</v>
      </c>
      <c r="Y57" s="70" t="s">
        <v>1855</v>
      </c>
    </row>
    <row r="58" spans="1:25" x14ac:dyDescent="0.25">
      <c r="A58" s="68"/>
      <c r="B58" s="70"/>
      <c r="C58" s="69" t="str">
        <f>'Template (Inf)'!C21</f>
        <v>VarGe03</v>
      </c>
      <c r="D58" s="70" t="str">
        <f>'Template (Inf)'!D21</f>
        <v>Groundwater pressure</v>
      </c>
      <c r="E58" s="70"/>
      <c r="F58" s="71" t="str">
        <f t="shared" si="0"/>
        <v>No</v>
      </c>
      <c r="G58" s="71" t="str">
        <f t="shared" si="0"/>
        <v>But indirectly through stresses according to effective stress concept.</v>
      </c>
      <c r="H58" s="70" t="s">
        <v>1855</v>
      </c>
      <c r="I58" s="71"/>
      <c r="J58" s="71"/>
      <c r="K58" s="70" t="s">
        <v>1855</v>
      </c>
      <c r="L58" s="71"/>
      <c r="M58" s="71"/>
      <c r="N58" s="70" t="s">
        <v>1855</v>
      </c>
      <c r="O58" s="71"/>
      <c r="P58" s="71"/>
      <c r="Q58" s="70" t="s">
        <v>1855</v>
      </c>
      <c r="R58" s="71"/>
      <c r="S58" s="71"/>
      <c r="T58" s="70" t="s">
        <v>1855</v>
      </c>
      <c r="U58" s="68"/>
      <c r="V58" s="70"/>
      <c r="W58" s="71" t="str">
        <f>'SR-Site Influences'!J106</f>
        <v>No</v>
      </c>
      <c r="X58" s="71" t="str">
        <f>'SR-Site Influences'!J28</f>
        <v>But indirectly through stresses according to effective stress concept.</v>
      </c>
      <c r="Y58" s="70" t="s">
        <v>1855</v>
      </c>
    </row>
    <row r="59" spans="1:25" x14ac:dyDescent="0.25">
      <c r="A59" s="68"/>
      <c r="B59" s="70"/>
      <c r="C59" s="69" t="str">
        <f>'Template (Inf)'!C22</f>
        <v>VarGe04</v>
      </c>
      <c r="D59" s="70" t="str">
        <f>'Template (Inf)'!D22</f>
        <v>Gas phase flow</v>
      </c>
      <c r="E59" s="70"/>
      <c r="F59" s="71" t="str">
        <f t="shared" si="0"/>
        <v>No</v>
      </c>
      <c r="G59" s="71">
        <f t="shared" si="0"/>
        <v>0</v>
      </c>
      <c r="H59" s="70" t="s">
        <v>1855</v>
      </c>
      <c r="I59" s="71"/>
      <c r="J59" s="71"/>
      <c r="K59" s="70" t="s">
        <v>1855</v>
      </c>
      <c r="L59" s="71"/>
      <c r="M59" s="71"/>
      <c r="N59" s="70" t="s">
        <v>1855</v>
      </c>
      <c r="O59" s="71"/>
      <c r="P59" s="71"/>
      <c r="Q59" s="70" t="s">
        <v>1855</v>
      </c>
      <c r="R59" s="71"/>
      <c r="S59" s="71"/>
      <c r="T59" s="70" t="s">
        <v>1855</v>
      </c>
      <c r="U59" s="68"/>
      <c r="V59" s="70"/>
      <c r="W59" s="71" t="str">
        <f>'SR-Site Influences'!J107</f>
        <v>No</v>
      </c>
      <c r="X59" s="71">
        <f>'SR-Site Influences'!J29</f>
        <v>0</v>
      </c>
      <c r="Y59" s="70" t="s">
        <v>1855</v>
      </c>
    </row>
    <row r="60" spans="1:25" x14ac:dyDescent="0.25">
      <c r="A60" s="68"/>
      <c r="B60" s="70"/>
      <c r="C60" s="69" t="str">
        <f>'Template (Inf)'!C23</f>
        <v>VarGe05</v>
      </c>
      <c r="D60" s="70" t="str">
        <f>'Template (Inf)'!D23</f>
        <v>Repository geometry</v>
      </c>
      <c r="E60" s="70"/>
      <c r="F60" s="71" t="str">
        <f t="shared" si="0"/>
        <v>No</v>
      </c>
      <c r="G60" s="71" t="str">
        <f t="shared" si="0"/>
        <v>But indirectly through stresses.</v>
      </c>
      <c r="H60" s="70" t="s">
        <v>1855</v>
      </c>
      <c r="I60" s="71"/>
      <c r="J60" s="71"/>
      <c r="K60" s="70" t="s">
        <v>1855</v>
      </c>
      <c r="L60" s="71"/>
      <c r="M60" s="71"/>
      <c r="N60" s="70" t="s">
        <v>1855</v>
      </c>
      <c r="O60" s="71"/>
      <c r="P60" s="71"/>
      <c r="Q60" s="70" t="s">
        <v>1855</v>
      </c>
      <c r="R60" s="71"/>
      <c r="S60" s="71"/>
      <c r="T60" s="70" t="s">
        <v>1855</v>
      </c>
      <c r="U60" s="68"/>
      <c r="V60" s="70"/>
      <c r="W60" s="71" t="str">
        <f>'SR-Site Influences'!J108</f>
        <v>No</v>
      </c>
      <c r="X60" s="71" t="str">
        <f>'SR-Site Influences'!J30</f>
        <v>But indirectly through stresses.</v>
      </c>
      <c r="Y60" s="70" t="s">
        <v>1855</v>
      </c>
    </row>
    <row r="61" spans="1:25" x14ac:dyDescent="0.25">
      <c r="A61" s="68"/>
      <c r="B61" s="70"/>
      <c r="C61" s="69" t="str">
        <f>'Template (Inf)'!C24</f>
        <v>VarGe06</v>
      </c>
      <c r="D61" s="70" t="str">
        <f>'Template (Inf)'!D24</f>
        <v>Fracture geometry</v>
      </c>
      <c r="E61" s="70"/>
      <c r="F61" s="71" t="str">
        <f t="shared" si="0"/>
        <v>No</v>
      </c>
      <c r="G61" s="71" t="str">
        <f t="shared" si="0"/>
        <v>But indirectly through stresses.</v>
      </c>
      <c r="H61" s="70" t="s">
        <v>1855</v>
      </c>
      <c r="I61" s="71"/>
      <c r="J61" s="71"/>
      <c r="K61" s="70" t="s">
        <v>1855</v>
      </c>
      <c r="L61" s="71"/>
      <c r="M61" s="71"/>
      <c r="N61" s="70" t="s">
        <v>1855</v>
      </c>
      <c r="O61" s="71"/>
      <c r="P61" s="71"/>
      <c r="Q61" s="70" t="s">
        <v>1855</v>
      </c>
      <c r="R61" s="71"/>
      <c r="S61" s="71"/>
      <c r="T61" s="70" t="s">
        <v>1855</v>
      </c>
      <c r="U61" s="68"/>
      <c r="V61" s="70"/>
      <c r="W61" s="71" t="str">
        <f>'SR-Site Influences'!J109</f>
        <v>No</v>
      </c>
      <c r="X61" s="71" t="str">
        <f>'SR-Site Influences'!J31</f>
        <v>But indirectly through stresses.</v>
      </c>
      <c r="Y61" s="70" t="s">
        <v>1855</v>
      </c>
    </row>
    <row r="62" spans="1:25" x14ac:dyDescent="0.25">
      <c r="A62" s="68"/>
      <c r="B62" s="70"/>
      <c r="C62" s="69" t="str">
        <f>'Template (Inf)'!C25</f>
        <v>VarGe07</v>
      </c>
      <c r="D62" s="70" t="str">
        <f>'Template (Inf)'!D25</f>
        <v>Rock stresses</v>
      </c>
      <c r="E62" s="70"/>
      <c r="F62" s="71" t="str">
        <f t="shared" si="0"/>
        <v>Yes</v>
      </c>
      <c r="G62" s="71" t="str">
        <f t="shared" si="0"/>
        <v>According to stress-strain relation.</v>
      </c>
      <c r="H62" s="70" t="s">
        <v>1855</v>
      </c>
      <c r="I62" s="71" t="s">
        <v>174</v>
      </c>
      <c r="J62" s="71" t="s">
        <v>2013</v>
      </c>
      <c r="K62" s="70" t="s">
        <v>1855</v>
      </c>
      <c r="L62" s="71" t="s">
        <v>174</v>
      </c>
      <c r="M62" s="71" t="s">
        <v>2014</v>
      </c>
      <c r="N62" s="70" t="s">
        <v>1855</v>
      </c>
      <c r="O62" s="71" t="s">
        <v>174</v>
      </c>
      <c r="P62" s="71" t="s">
        <v>2014</v>
      </c>
      <c r="Q62" s="70" t="s">
        <v>1855</v>
      </c>
      <c r="R62" s="71" t="s">
        <v>174</v>
      </c>
      <c r="S62" s="71" t="s">
        <v>2015</v>
      </c>
      <c r="T62" s="70" t="s">
        <v>1855</v>
      </c>
      <c r="U62" s="68"/>
      <c r="V62" s="70"/>
      <c r="W62" s="71" t="str">
        <f>'SR-Site Influences'!J110</f>
        <v>Yes</v>
      </c>
      <c r="X62" s="71" t="str">
        <f>'SR-Site Influences'!J32</f>
        <v>According to stress-strain relation.</v>
      </c>
      <c r="Y62" s="70" t="s">
        <v>1855</v>
      </c>
    </row>
    <row r="63" spans="1:25" x14ac:dyDescent="0.25">
      <c r="A63" s="68"/>
      <c r="B63" s="70"/>
      <c r="C63" s="69" t="str">
        <f>'Template (Inf)'!C26</f>
        <v>VarGe08</v>
      </c>
      <c r="D63" s="70" t="str">
        <f>'Template (Inf)'!D26</f>
        <v>Matrix minerals</v>
      </c>
      <c r="E63" s="70"/>
      <c r="F63" s="71" t="str">
        <f t="shared" si="0"/>
        <v>Yes</v>
      </c>
      <c r="G63" s="71" t="str">
        <f t="shared" si="0"/>
        <v>Controls stress-strain relation</v>
      </c>
      <c r="H63" s="70" t="s">
        <v>1855</v>
      </c>
      <c r="I63" s="71" t="s">
        <v>174</v>
      </c>
      <c r="J63" s="71" t="s">
        <v>1578</v>
      </c>
      <c r="K63" s="70" t="s">
        <v>1855</v>
      </c>
      <c r="L63" s="71" t="s">
        <v>174</v>
      </c>
      <c r="M63" s="71" t="s">
        <v>1578</v>
      </c>
      <c r="N63" s="70" t="s">
        <v>1855</v>
      </c>
      <c r="O63" s="71" t="s">
        <v>174</v>
      </c>
      <c r="P63" s="71" t="s">
        <v>1578</v>
      </c>
      <c r="Q63" s="70" t="s">
        <v>1855</v>
      </c>
      <c r="R63" s="71" t="s">
        <v>174</v>
      </c>
      <c r="S63" s="71" t="s">
        <v>1578</v>
      </c>
      <c r="T63" s="70" t="s">
        <v>1855</v>
      </c>
      <c r="U63" s="68"/>
      <c r="V63" s="70"/>
      <c r="W63" s="71" t="str">
        <f>'SR-Site Influences'!J111</f>
        <v>Yes</v>
      </c>
      <c r="X63" s="71" t="str">
        <f>'SR-Site Influences'!J33</f>
        <v>Controls stress-strain relation</v>
      </c>
      <c r="Y63" s="70" t="s">
        <v>1855</v>
      </c>
    </row>
    <row r="64" spans="1:25" x14ac:dyDescent="0.25">
      <c r="A64" s="68"/>
      <c r="B64" s="70"/>
      <c r="C64" s="69" t="str">
        <f>'Template (Inf)'!C27</f>
        <v>VarGe09</v>
      </c>
      <c r="D64" s="70" t="str">
        <f>'Template (Inf)'!D27</f>
        <v>Fracture minerals</v>
      </c>
      <c r="E64" s="70"/>
      <c r="F64" s="71" t="str">
        <f t="shared" si="0"/>
        <v>No</v>
      </c>
      <c r="G64" s="71">
        <f t="shared" si="0"/>
        <v>0</v>
      </c>
      <c r="H64" s="70" t="s">
        <v>1855</v>
      </c>
      <c r="I64" s="71"/>
      <c r="J64" s="71"/>
      <c r="K64" s="70" t="s">
        <v>1855</v>
      </c>
      <c r="L64" s="71"/>
      <c r="M64" s="71"/>
      <c r="N64" s="70" t="s">
        <v>1855</v>
      </c>
      <c r="O64" s="71"/>
      <c r="P64" s="71"/>
      <c r="Q64" s="70" t="s">
        <v>1855</v>
      </c>
      <c r="R64" s="71"/>
      <c r="S64" s="71"/>
      <c r="T64" s="70" t="s">
        <v>1855</v>
      </c>
      <c r="U64" s="68"/>
      <c r="V64" s="70"/>
      <c r="W64" s="71" t="str">
        <f>'SR-Site Influences'!J112</f>
        <v>No</v>
      </c>
      <c r="X64" s="71">
        <f>'SR-Site Influences'!J34</f>
        <v>0</v>
      </c>
      <c r="Y64" s="70" t="s">
        <v>1855</v>
      </c>
    </row>
    <row r="65" spans="1:25" x14ac:dyDescent="0.25">
      <c r="A65" s="68"/>
      <c r="B65" s="70"/>
      <c r="C65" s="69" t="str">
        <f>'Template (Inf)'!C28</f>
        <v>VarGe10</v>
      </c>
      <c r="D65" s="70" t="str">
        <f>'Template (Inf)'!D28</f>
        <v>Groundwater composition</v>
      </c>
      <c r="E65" s="70"/>
      <c r="F65" s="71" t="str">
        <f t="shared" si="0"/>
        <v>No</v>
      </c>
      <c r="G65" s="71">
        <f t="shared" si="0"/>
        <v>0</v>
      </c>
      <c r="H65" s="70" t="s">
        <v>1855</v>
      </c>
      <c r="I65" s="71"/>
      <c r="J65" s="71"/>
      <c r="K65" s="70" t="s">
        <v>1855</v>
      </c>
      <c r="L65" s="71"/>
      <c r="M65" s="71"/>
      <c r="N65" s="70" t="s">
        <v>1855</v>
      </c>
      <c r="O65" s="71"/>
      <c r="P65" s="71"/>
      <c r="Q65" s="70" t="s">
        <v>1855</v>
      </c>
      <c r="R65" s="71"/>
      <c r="S65" s="71"/>
      <c r="T65" s="70" t="s">
        <v>1855</v>
      </c>
      <c r="U65" s="68"/>
      <c r="V65" s="70"/>
      <c r="W65" s="71" t="str">
        <f>'SR-Site Influences'!J113</f>
        <v>No</v>
      </c>
      <c r="X65" s="71">
        <f>'SR-Site Influences'!J35</f>
        <v>0</v>
      </c>
      <c r="Y65" s="70" t="s">
        <v>1855</v>
      </c>
    </row>
    <row r="66" spans="1:25" x14ac:dyDescent="0.25">
      <c r="A66" s="68"/>
      <c r="B66" s="70"/>
      <c r="C66" s="69" t="str">
        <f>'Template (Inf)'!C29</f>
        <v>VarGe11</v>
      </c>
      <c r="D66" s="70" t="str">
        <f>'Template (Inf)'!D29</f>
        <v>Gas composition</v>
      </c>
      <c r="E66" s="70"/>
      <c r="F66" s="71" t="str">
        <f t="shared" si="0"/>
        <v>No</v>
      </c>
      <c r="G66" s="71">
        <f t="shared" si="0"/>
        <v>0</v>
      </c>
      <c r="H66" s="70" t="s">
        <v>1855</v>
      </c>
      <c r="I66" s="71"/>
      <c r="J66" s="71"/>
      <c r="K66" s="70" t="s">
        <v>1855</v>
      </c>
      <c r="L66" s="71"/>
      <c r="M66" s="71"/>
      <c r="N66" s="70" t="s">
        <v>1855</v>
      </c>
      <c r="O66" s="71"/>
      <c r="P66" s="71"/>
      <c r="Q66" s="70" t="s">
        <v>1855</v>
      </c>
      <c r="R66" s="71"/>
      <c r="S66" s="71"/>
      <c r="T66" s="70" t="s">
        <v>1855</v>
      </c>
      <c r="U66" s="68"/>
      <c r="V66" s="70"/>
      <c r="W66" s="71" t="str">
        <f>'SR-Site Influences'!J114</f>
        <v>No</v>
      </c>
      <c r="X66" s="71">
        <f>'SR-Site Influences'!J36</f>
        <v>0</v>
      </c>
      <c r="Y66" s="70" t="s">
        <v>1855</v>
      </c>
    </row>
    <row r="67" spans="1:25" x14ac:dyDescent="0.25">
      <c r="A67" s="68"/>
      <c r="B67" s="70"/>
      <c r="C67" s="69" t="str">
        <f>'Template (Inf)'!C30</f>
        <v>VarGe12</v>
      </c>
      <c r="D67" s="70" t="str">
        <f>'Template (Inf)'!D30</f>
        <v>Structural and stray materials</v>
      </c>
      <c r="E67" s="70"/>
      <c r="F67" s="71" t="str">
        <f t="shared" si="0"/>
        <v>No</v>
      </c>
      <c r="G67" s="71">
        <f t="shared" si="0"/>
        <v>0</v>
      </c>
      <c r="H67" s="70" t="s">
        <v>1855</v>
      </c>
      <c r="I67" s="71"/>
      <c r="J67" s="71"/>
      <c r="K67" s="70" t="s">
        <v>1855</v>
      </c>
      <c r="L67" s="71"/>
      <c r="M67" s="71"/>
      <c r="N67" s="70" t="s">
        <v>1855</v>
      </c>
      <c r="O67" s="71"/>
      <c r="P67" s="71"/>
      <c r="Q67" s="70" t="s">
        <v>1855</v>
      </c>
      <c r="R67" s="71"/>
      <c r="S67" s="71"/>
      <c r="T67" s="70" t="s">
        <v>1855</v>
      </c>
      <c r="U67" s="68"/>
      <c r="V67" s="70"/>
      <c r="W67" s="71" t="str">
        <f>'SR-Site Influences'!J115</f>
        <v>No</v>
      </c>
      <c r="X67" s="71">
        <f>'SR-Site Influences'!J37</f>
        <v>0</v>
      </c>
      <c r="Y67" s="70" t="s">
        <v>1855</v>
      </c>
    </row>
    <row r="68" spans="1:25" x14ac:dyDescent="0.25">
      <c r="A68" s="68"/>
      <c r="B68" s="70"/>
      <c r="C68" s="69" t="str">
        <f>'Template (Inf)'!C31</f>
        <v>VarGe13</v>
      </c>
      <c r="D68" s="70" t="str">
        <f>'Template (Inf)'!D31</f>
        <v>Saturation</v>
      </c>
      <c r="E68" s="70"/>
      <c r="F68" s="71" t="str">
        <f t="shared" si="0"/>
        <v>No</v>
      </c>
      <c r="G68" s="71">
        <f t="shared" si="0"/>
        <v>0</v>
      </c>
      <c r="H68" s="70" t="s">
        <v>1855</v>
      </c>
      <c r="I68" s="71"/>
      <c r="J68" s="71"/>
      <c r="K68" s="70" t="s">
        <v>1855</v>
      </c>
      <c r="L68" s="71"/>
      <c r="M68" s="71"/>
      <c r="N68" s="70" t="s">
        <v>1855</v>
      </c>
      <c r="O68" s="71"/>
      <c r="P68" s="71"/>
      <c r="Q68" s="70" t="s">
        <v>1855</v>
      </c>
      <c r="R68" s="71"/>
      <c r="S68" s="71"/>
      <c r="T68" s="70" t="s">
        <v>1855</v>
      </c>
      <c r="U68" s="68"/>
      <c r="V68" s="70"/>
      <c r="W68" s="71" t="str">
        <f>'SR-Site Influences'!J116</f>
        <v>No</v>
      </c>
      <c r="X68" s="71">
        <f>'SR-Site Influences'!J38</f>
        <v>0</v>
      </c>
      <c r="Y68" s="70" t="s">
        <v>1855</v>
      </c>
    </row>
    <row r="69" spans="1:25" x14ac:dyDescent="0.25">
      <c r="A69" s="68"/>
      <c r="B69" s="70"/>
      <c r="C69" s="69"/>
      <c r="D69" s="70"/>
      <c r="E69" s="70"/>
      <c r="F69" s="70"/>
      <c r="G69" s="70"/>
      <c r="H69" s="70" t="s">
        <v>1855</v>
      </c>
      <c r="I69" s="70"/>
      <c r="J69" s="70"/>
      <c r="K69" s="70" t="s">
        <v>1855</v>
      </c>
      <c r="L69" s="70"/>
      <c r="M69" s="70"/>
      <c r="N69" s="70" t="s">
        <v>1855</v>
      </c>
      <c r="O69" s="70"/>
      <c r="P69" s="70"/>
      <c r="Q69" s="70" t="s">
        <v>1855</v>
      </c>
      <c r="R69" s="70"/>
      <c r="S69" s="70"/>
      <c r="T69" s="70" t="s">
        <v>1855</v>
      </c>
      <c r="U69" s="68"/>
      <c r="V69" s="70"/>
      <c r="W69" s="70"/>
      <c r="X69" s="70"/>
      <c r="Y69" s="70" t="s">
        <v>1855</v>
      </c>
    </row>
    <row r="70" spans="1:25" x14ac:dyDescent="0.25">
      <c r="A70" s="68"/>
      <c r="B70" s="70"/>
      <c r="C70" s="69"/>
      <c r="D70" s="70"/>
      <c r="E70" s="70"/>
      <c r="F70" s="69" t="str">
        <f>'Template (Inf)'!F33</f>
        <v xml:space="preserve">Process influence on variable </v>
      </c>
      <c r="G70" s="69"/>
      <c r="H70" s="70" t="s">
        <v>1855</v>
      </c>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70" t="s">
        <v>1855</v>
      </c>
    </row>
    <row r="71" spans="1:25" x14ac:dyDescent="0.25">
      <c r="A71" s="68"/>
      <c r="B71" s="70"/>
      <c r="C71" s="69"/>
      <c r="D71" s="70"/>
      <c r="E71" s="70"/>
      <c r="F71" s="69" t="str">
        <f>'Template (Inf)'!F34</f>
        <v>Influence present?</v>
      </c>
      <c r="G71" s="69"/>
      <c r="H71" s="70" t="s">
        <v>1855</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70" t="s">
        <v>1855</v>
      </c>
    </row>
    <row r="72" spans="1:25" x14ac:dyDescent="0.25">
      <c r="A72" s="68"/>
      <c r="B72" s="70"/>
      <c r="C72" s="69"/>
      <c r="D72" s="70"/>
      <c r="E72" s="70"/>
      <c r="F72" s="69" t="str">
        <f>'Template (Inf)'!F35</f>
        <v>Yes/No</v>
      </c>
      <c r="G72" s="69" t="str">
        <f>'Template (Inf)'!G35</f>
        <v>Description</v>
      </c>
      <c r="H72" s="70" t="s">
        <v>1855</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70" t="s">
        <v>1855</v>
      </c>
    </row>
    <row r="73" spans="1:25" x14ac:dyDescent="0.25">
      <c r="A73" s="68"/>
      <c r="B73" s="70"/>
      <c r="C73" s="69" t="str">
        <f>'Template (Inf)'!C35</f>
        <v>VarGe01</v>
      </c>
      <c r="D73" s="70" t="str">
        <f>'Template (Inf)'!D35</f>
        <v>Temperature in bedrock</v>
      </c>
      <c r="E73" s="70"/>
      <c r="F73" s="71" t="str">
        <f>W73</f>
        <v>No</v>
      </c>
      <c r="G73" s="71">
        <f>X73</f>
        <v>0</v>
      </c>
      <c r="H73" s="70" t="s">
        <v>1855</v>
      </c>
      <c r="I73" s="71"/>
      <c r="J73" s="71"/>
      <c r="K73" s="70" t="s">
        <v>1855</v>
      </c>
      <c r="L73" s="71"/>
      <c r="M73" s="71"/>
      <c r="N73" s="70" t="s">
        <v>1855</v>
      </c>
      <c r="O73" s="71"/>
      <c r="P73" s="71"/>
      <c r="Q73" s="70" t="s">
        <v>1855</v>
      </c>
      <c r="R73" s="71"/>
      <c r="S73" s="71"/>
      <c r="T73" s="70" t="s">
        <v>1855</v>
      </c>
      <c r="U73" s="68"/>
      <c r="V73" s="70"/>
      <c r="W73" s="71" t="str">
        <f>'SR-Site Influences'!J91</f>
        <v>No</v>
      </c>
      <c r="X73" s="71">
        <f>'SR-Site Influences'!J13</f>
        <v>0</v>
      </c>
      <c r="Y73" s="70" t="s">
        <v>1855</v>
      </c>
    </row>
    <row r="74" spans="1:25" x14ac:dyDescent="0.25">
      <c r="A74" s="68"/>
      <c r="B74" s="70"/>
      <c r="C74" s="69" t="str">
        <f>'Template (Inf)'!C36</f>
        <v>VarGe02</v>
      </c>
      <c r="D74" s="70" t="str">
        <f>'Template (Inf)'!D36</f>
        <v>Groundwater flow</v>
      </c>
      <c r="E74" s="70"/>
      <c r="F74" s="71" t="str">
        <f t="shared" ref="F74:G85" si="1">W74</f>
        <v>No</v>
      </c>
      <c r="G74" s="71">
        <f t="shared" si="1"/>
        <v>0</v>
      </c>
      <c r="H74" s="70" t="s">
        <v>1855</v>
      </c>
      <c r="I74" s="71"/>
      <c r="J74" s="71"/>
      <c r="K74" s="70" t="s">
        <v>1855</v>
      </c>
      <c r="L74" s="71"/>
      <c r="M74" s="71"/>
      <c r="N74" s="70" t="s">
        <v>1855</v>
      </c>
      <c r="O74" s="71"/>
      <c r="P74" s="71"/>
      <c r="Q74" s="70" t="s">
        <v>1855</v>
      </c>
      <c r="R74" s="71"/>
      <c r="S74" s="71"/>
      <c r="T74" s="70" t="s">
        <v>1855</v>
      </c>
      <c r="U74" s="68"/>
      <c r="V74" s="70"/>
      <c r="W74" s="71" t="str">
        <f>'SR-Site Influences'!J92</f>
        <v>No</v>
      </c>
      <c r="X74" s="71">
        <f>'SR-Site Influences'!J14</f>
        <v>0</v>
      </c>
      <c r="Y74" s="70" t="s">
        <v>1855</v>
      </c>
    </row>
    <row r="75" spans="1:25" x14ac:dyDescent="0.25">
      <c r="A75" s="68"/>
      <c r="B75" s="70"/>
      <c r="C75" s="69" t="str">
        <f>'Template (Inf)'!C37</f>
        <v>VarGe03</v>
      </c>
      <c r="D75" s="70" t="str">
        <f>'Template (Inf)'!D37</f>
        <v>Groundwater pressure</v>
      </c>
      <c r="E75" s="70"/>
      <c r="F75" s="71" t="str">
        <f t="shared" si="1"/>
        <v>No</v>
      </c>
      <c r="G75" s="71">
        <f t="shared" si="1"/>
        <v>0</v>
      </c>
      <c r="H75" s="70" t="s">
        <v>1855</v>
      </c>
      <c r="I75" s="71"/>
      <c r="J75" s="71"/>
      <c r="K75" s="70" t="s">
        <v>1855</v>
      </c>
      <c r="L75" s="71"/>
      <c r="M75" s="71"/>
      <c r="N75" s="70" t="s">
        <v>1855</v>
      </c>
      <c r="O75" s="71"/>
      <c r="P75" s="71"/>
      <c r="Q75" s="70" t="s">
        <v>1855</v>
      </c>
      <c r="R75" s="71"/>
      <c r="S75" s="71"/>
      <c r="T75" s="70" t="s">
        <v>1855</v>
      </c>
      <c r="U75" s="68"/>
      <c r="V75" s="70"/>
      <c r="W75" s="71" t="str">
        <f>'SR-Site Influences'!J93</f>
        <v>No</v>
      </c>
      <c r="X75" s="71">
        <f>'SR-Site Influences'!J15</f>
        <v>0</v>
      </c>
      <c r="Y75" s="70" t="s">
        <v>1855</v>
      </c>
    </row>
    <row r="76" spans="1:25" x14ac:dyDescent="0.25">
      <c r="A76" s="68"/>
      <c r="B76" s="70"/>
      <c r="C76" s="69" t="str">
        <f>'Template (Inf)'!C38</f>
        <v>VarGe04</v>
      </c>
      <c r="D76" s="70" t="str">
        <f>'Template (Inf)'!D38</f>
        <v>Gas phase flow</v>
      </c>
      <c r="E76" s="70"/>
      <c r="F76" s="71" t="str">
        <f t="shared" si="1"/>
        <v>No</v>
      </c>
      <c r="G76" s="71">
        <f t="shared" si="1"/>
        <v>0</v>
      </c>
      <c r="H76" s="70" t="s">
        <v>1855</v>
      </c>
      <c r="I76" s="71"/>
      <c r="J76" s="71"/>
      <c r="K76" s="70" t="s">
        <v>1855</v>
      </c>
      <c r="L76" s="71"/>
      <c r="M76" s="71"/>
      <c r="N76" s="70" t="s">
        <v>1855</v>
      </c>
      <c r="O76" s="71"/>
      <c r="P76" s="71"/>
      <c r="Q76" s="70" t="s">
        <v>1855</v>
      </c>
      <c r="R76" s="71"/>
      <c r="S76" s="71"/>
      <c r="T76" s="70" t="s">
        <v>1855</v>
      </c>
      <c r="U76" s="68"/>
      <c r="V76" s="70"/>
      <c r="W76" s="71" t="str">
        <f>'SR-Site Influences'!J94</f>
        <v>No</v>
      </c>
      <c r="X76" s="71">
        <f>'SR-Site Influences'!J16</f>
        <v>0</v>
      </c>
      <c r="Y76" s="70" t="s">
        <v>1855</v>
      </c>
    </row>
    <row r="77" spans="1:25" x14ac:dyDescent="0.25">
      <c r="A77" s="68"/>
      <c r="B77" s="70"/>
      <c r="C77" s="69" t="str">
        <f>'Template (Inf)'!C39</f>
        <v>VarGe05</v>
      </c>
      <c r="D77" s="70" t="str">
        <f>'Template (Inf)'!D39</f>
        <v>Repository geometry</v>
      </c>
      <c r="E77" s="70"/>
      <c r="F77" s="71" t="str">
        <f t="shared" si="1"/>
        <v>No</v>
      </c>
      <c r="G77" s="71">
        <f t="shared" si="1"/>
        <v>0</v>
      </c>
      <c r="H77" s="70" t="s">
        <v>1855</v>
      </c>
      <c r="I77" s="71"/>
      <c r="J77" s="71"/>
      <c r="K77" s="70" t="s">
        <v>1855</v>
      </c>
      <c r="L77" s="71"/>
      <c r="M77" s="71"/>
      <c r="N77" s="70" t="s">
        <v>1855</v>
      </c>
      <c r="O77" s="71"/>
      <c r="P77" s="71"/>
      <c r="Q77" s="70" t="s">
        <v>1855</v>
      </c>
      <c r="R77" s="71"/>
      <c r="S77" s="71"/>
      <c r="T77" s="70" t="s">
        <v>1855</v>
      </c>
      <c r="U77" s="68"/>
      <c r="V77" s="70"/>
      <c r="W77" s="71" t="str">
        <f>'SR-Site Influences'!J95</f>
        <v>No</v>
      </c>
      <c r="X77" s="71">
        <f>'SR-Site Influences'!J17</f>
        <v>0</v>
      </c>
      <c r="Y77" s="70" t="s">
        <v>1855</v>
      </c>
    </row>
    <row r="78" spans="1:25" x14ac:dyDescent="0.25">
      <c r="A78" s="68"/>
      <c r="B78" s="70"/>
      <c r="C78" s="69" t="str">
        <f>'Template (Inf)'!C40</f>
        <v>VarGe06</v>
      </c>
      <c r="D78" s="70" t="str">
        <f>'Template (Inf)'!D40</f>
        <v>Fracture geometry</v>
      </c>
      <c r="E78" s="70"/>
      <c r="F78" s="71" t="str">
        <f t="shared" si="1"/>
        <v>No</v>
      </c>
      <c r="G78" s="71">
        <f t="shared" si="1"/>
        <v>0</v>
      </c>
      <c r="H78" s="70" t="s">
        <v>1855</v>
      </c>
      <c r="I78" s="71"/>
      <c r="J78" s="71"/>
      <c r="K78" s="70" t="s">
        <v>1855</v>
      </c>
      <c r="L78" s="71"/>
      <c r="M78" s="71"/>
      <c r="N78" s="70" t="s">
        <v>1855</v>
      </c>
      <c r="O78" s="71"/>
      <c r="P78" s="71"/>
      <c r="Q78" s="70" t="s">
        <v>1855</v>
      </c>
      <c r="R78" s="71"/>
      <c r="S78" s="71"/>
      <c r="T78" s="70" t="s">
        <v>1855</v>
      </c>
      <c r="U78" s="68"/>
      <c r="V78" s="70"/>
      <c r="W78" s="71" t="str">
        <f>'SR-Site Influences'!J96</f>
        <v>No</v>
      </c>
      <c r="X78" s="71">
        <f>'SR-Site Influences'!J18</f>
        <v>0</v>
      </c>
      <c r="Y78" s="70" t="s">
        <v>1855</v>
      </c>
    </row>
    <row r="79" spans="1:25" x14ac:dyDescent="0.25">
      <c r="A79" s="68"/>
      <c r="B79" s="70"/>
      <c r="C79" s="69" t="str">
        <f>'Template (Inf)'!C41</f>
        <v>VarGe07</v>
      </c>
      <c r="D79" s="70" t="str">
        <f>'Template (Inf)'!D41</f>
        <v>Rock stresses</v>
      </c>
      <c r="E79" s="70"/>
      <c r="F79" s="71" t="str">
        <f t="shared" si="1"/>
        <v>Yes</v>
      </c>
      <c r="G79" s="71" t="str">
        <f t="shared" si="1"/>
        <v>According to stress-strain relation.</v>
      </c>
      <c r="H79" s="70" t="s">
        <v>1855</v>
      </c>
      <c r="I79" s="71" t="s">
        <v>174</v>
      </c>
      <c r="J79" s="71" t="s">
        <v>1335</v>
      </c>
      <c r="K79" s="70" t="s">
        <v>1855</v>
      </c>
      <c r="L79" s="71" t="s">
        <v>174</v>
      </c>
      <c r="M79" s="71" t="s">
        <v>1335</v>
      </c>
      <c r="N79" s="70" t="s">
        <v>1855</v>
      </c>
      <c r="O79" s="71" t="s">
        <v>174</v>
      </c>
      <c r="P79" s="71" t="s">
        <v>1335</v>
      </c>
      <c r="Q79" s="70" t="s">
        <v>1855</v>
      </c>
      <c r="R79" s="71" t="s">
        <v>174</v>
      </c>
      <c r="S79" s="71" t="s">
        <v>1335</v>
      </c>
      <c r="T79" s="70" t="s">
        <v>1855</v>
      </c>
      <c r="U79" s="68"/>
      <c r="V79" s="70"/>
      <c r="W79" s="71" t="str">
        <f>'SR-Site Influences'!J97</f>
        <v>Yes</v>
      </c>
      <c r="X79" s="71" t="str">
        <f>'SR-Site Influences'!J19</f>
        <v>According to stress-strain relation.</v>
      </c>
      <c r="Y79" s="70" t="s">
        <v>1855</v>
      </c>
    </row>
    <row r="80" spans="1:25" x14ac:dyDescent="0.25">
      <c r="A80" s="68"/>
      <c r="B80" s="70"/>
      <c r="C80" s="69" t="str">
        <f>'Template (Inf)'!C42</f>
        <v>VarGe08</v>
      </c>
      <c r="D80" s="70" t="str">
        <f>'Template (Inf)'!D42</f>
        <v>Matrix minerals</v>
      </c>
      <c r="E80" s="70"/>
      <c r="F80" s="71" t="str">
        <f t="shared" si="1"/>
        <v>No</v>
      </c>
      <c r="G80" s="71">
        <f t="shared" si="1"/>
        <v>0</v>
      </c>
      <c r="H80" s="70" t="s">
        <v>1855</v>
      </c>
      <c r="I80" s="71"/>
      <c r="J80" s="71"/>
      <c r="K80" s="70" t="s">
        <v>1855</v>
      </c>
      <c r="L80" s="71"/>
      <c r="M80" s="71"/>
      <c r="N80" s="70" t="s">
        <v>1855</v>
      </c>
      <c r="O80" s="71"/>
      <c r="P80" s="71"/>
      <c r="Q80" s="70" t="s">
        <v>1855</v>
      </c>
      <c r="R80" s="71"/>
      <c r="S80" s="71"/>
      <c r="T80" s="70" t="s">
        <v>1855</v>
      </c>
      <c r="U80" s="68"/>
      <c r="V80" s="70"/>
      <c r="W80" s="71" t="str">
        <f>'SR-Site Influences'!J98</f>
        <v>No</v>
      </c>
      <c r="X80" s="71">
        <f>'SR-Site Influences'!J20</f>
        <v>0</v>
      </c>
      <c r="Y80" s="70" t="s">
        <v>1855</v>
      </c>
    </row>
    <row r="81" spans="1:25" x14ac:dyDescent="0.25">
      <c r="A81" s="68"/>
      <c r="B81" s="70"/>
      <c r="C81" s="69" t="str">
        <f>'Template (Inf)'!C43</f>
        <v>VarGe09</v>
      </c>
      <c r="D81" s="70" t="str">
        <f>'Template (Inf)'!D43</f>
        <v>Fracture minerals</v>
      </c>
      <c r="E81" s="70"/>
      <c r="F81" s="71" t="str">
        <f t="shared" si="1"/>
        <v>No</v>
      </c>
      <c r="G81" s="71">
        <f t="shared" si="1"/>
        <v>0</v>
      </c>
      <c r="H81" s="70" t="s">
        <v>1855</v>
      </c>
      <c r="I81" s="71"/>
      <c r="J81" s="71"/>
      <c r="K81" s="70" t="s">
        <v>1855</v>
      </c>
      <c r="L81" s="71"/>
      <c r="M81" s="71"/>
      <c r="N81" s="70" t="s">
        <v>1855</v>
      </c>
      <c r="O81" s="71"/>
      <c r="P81" s="71"/>
      <c r="Q81" s="70" t="s">
        <v>1855</v>
      </c>
      <c r="R81" s="71"/>
      <c r="S81" s="71"/>
      <c r="T81" s="70" t="s">
        <v>1855</v>
      </c>
      <c r="U81" s="68"/>
      <c r="V81" s="70"/>
      <c r="W81" s="71" t="str">
        <f>'SR-Site Influences'!J99</f>
        <v>No</v>
      </c>
      <c r="X81" s="71">
        <f>'SR-Site Influences'!J21</f>
        <v>0</v>
      </c>
      <c r="Y81" s="70" t="s">
        <v>1855</v>
      </c>
    </row>
    <row r="82" spans="1:25" x14ac:dyDescent="0.25">
      <c r="A82" s="68"/>
      <c r="B82" s="70"/>
      <c r="C82" s="69" t="str">
        <f>'Template (Inf)'!C44</f>
        <v>VarGe10</v>
      </c>
      <c r="D82" s="70" t="str">
        <f>'Template (Inf)'!D44</f>
        <v>Groundwater composition</v>
      </c>
      <c r="E82" s="70"/>
      <c r="F82" s="71" t="str">
        <f t="shared" si="1"/>
        <v>No</v>
      </c>
      <c r="G82" s="71">
        <f t="shared" si="1"/>
        <v>0</v>
      </c>
      <c r="H82" s="70" t="s">
        <v>1855</v>
      </c>
      <c r="I82" s="71"/>
      <c r="J82" s="71"/>
      <c r="K82" s="70" t="s">
        <v>1855</v>
      </c>
      <c r="L82" s="71"/>
      <c r="M82" s="71"/>
      <c r="N82" s="70" t="s">
        <v>1855</v>
      </c>
      <c r="O82" s="71"/>
      <c r="P82" s="71"/>
      <c r="Q82" s="70" t="s">
        <v>1855</v>
      </c>
      <c r="R82" s="71"/>
      <c r="S82" s="71"/>
      <c r="T82" s="70" t="s">
        <v>1855</v>
      </c>
      <c r="U82" s="68"/>
      <c r="V82" s="70"/>
      <c r="W82" s="71" t="str">
        <f>'SR-Site Influences'!J100</f>
        <v>No</v>
      </c>
      <c r="X82" s="71">
        <f>'SR-Site Influences'!J22</f>
        <v>0</v>
      </c>
      <c r="Y82" s="70" t="s">
        <v>1855</v>
      </c>
    </row>
    <row r="83" spans="1:25" x14ac:dyDescent="0.25">
      <c r="A83" s="68"/>
      <c r="B83" s="70"/>
      <c r="C83" s="69" t="str">
        <f>'Template (Inf)'!C45</f>
        <v>VarGe11</v>
      </c>
      <c r="D83" s="70" t="str">
        <f>'Template (Inf)'!D45</f>
        <v>Gas composition</v>
      </c>
      <c r="E83" s="70"/>
      <c r="F83" s="71" t="str">
        <f t="shared" si="1"/>
        <v>No</v>
      </c>
      <c r="G83" s="71">
        <f t="shared" si="1"/>
        <v>0</v>
      </c>
      <c r="H83" s="70" t="s">
        <v>1855</v>
      </c>
      <c r="I83" s="71"/>
      <c r="J83" s="71"/>
      <c r="K83" s="70" t="s">
        <v>1855</v>
      </c>
      <c r="L83" s="71"/>
      <c r="M83" s="71"/>
      <c r="N83" s="70" t="s">
        <v>1855</v>
      </c>
      <c r="O83" s="71"/>
      <c r="P83" s="71"/>
      <c r="Q83" s="70" t="s">
        <v>1855</v>
      </c>
      <c r="R83" s="71"/>
      <c r="S83" s="71"/>
      <c r="T83" s="70" t="s">
        <v>1855</v>
      </c>
      <c r="U83" s="68"/>
      <c r="V83" s="70"/>
      <c r="W83" s="71" t="str">
        <f>'SR-Site Influences'!J101</f>
        <v>No</v>
      </c>
      <c r="X83" s="71">
        <f>'SR-Site Influences'!J23</f>
        <v>0</v>
      </c>
      <c r="Y83" s="70" t="s">
        <v>1855</v>
      </c>
    </row>
    <row r="84" spans="1:25" x14ac:dyDescent="0.25">
      <c r="A84" s="68"/>
      <c r="B84" s="70"/>
      <c r="C84" s="69" t="str">
        <f>'Template (Inf)'!C46</f>
        <v>VarGe12</v>
      </c>
      <c r="D84" s="70" t="str">
        <f>'Template (Inf)'!D46</f>
        <v>Structural and stray materials</v>
      </c>
      <c r="E84" s="70"/>
      <c r="F84" s="71" t="str">
        <f t="shared" si="1"/>
        <v>No</v>
      </c>
      <c r="G84" s="71">
        <f t="shared" si="1"/>
        <v>0</v>
      </c>
      <c r="H84" s="70" t="s">
        <v>1855</v>
      </c>
      <c r="I84" s="71"/>
      <c r="J84" s="71"/>
      <c r="K84" s="70" t="s">
        <v>1855</v>
      </c>
      <c r="L84" s="71"/>
      <c r="M84" s="71"/>
      <c r="N84" s="70" t="s">
        <v>1855</v>
      </c>
      <c r="O84" s="71"/>
      <c r="P84" s="71"/>
      <c r="Q84" s="70" t="s">
        <v>1855</v>
      </c>
      <c r="R84" s="71"/>
      <c r="S84" s="71"/>
      <c r="T84" s="70" t="s">
        <v>1855</v>
      </c>
      <c r="U84" s="68"/>
      <c r="V84" s="70"/>
      <c r="W84" s="71" t="str">
        <f>'SR-Site Influences'!J102</f>
        <v>No</v>
      </c>
      <c r="X84" s="71">
        <f>'SR-Site Influences'!J24</f>
        <v>0</v>
      </c>
      <c r="Y84" s="70" t="s">
        <v>1855</v>
      </c>
    </row>
    <row r="85" spans="1:25" x14ac:dyDescent="0.25">
      <c r="A85" s="68"/>
      <c r="B85" s="70"/>
      <c r="C85" s="69" t="str">
        <f>'Template (Inf)'!C47</f>
        <v>VarGe13</v>
      </c>
      <c r="D85" s="70" t="str">
        <f>'Template (Inf)'!D47</f>
        <v>Saturation</v>
      </c>
      <c r="E85" s="70"/>
      <c r="F85" s="71" t="str">
        <f t="shared" si="1"/>
        <v>No</v>
      </c>
      <c r="G85" s="71">
        <f t="shared" si="1"/>
        <v>0</v>
      </c>
      <c r="H85" s="70" t="s">
        <v>1855</v>
      </c>
      <c r="I85" s="71"/>
      <c r="J85" s="71"/>
      <c r="K85" s="70" t="s">
        <v>1855</v>
      </c>
      <c r="L85" s="71"/>
      <c r="M85" s="71"/>
      <c r="N85" s="70" t="s">
        <v>1855</v>
      </c>
      <c r="O85" s="71"/>
      <c r="P85" s="71"/>
      <c r="Q85" s="70" t="s">
        <v>1855</v>
      </c>
      <c r="R85" s="71"/>
      <c r="S85" s="71"/>
      <c r="T85" s="70" t="s">
        <v>1855</v>
      </c>
      <c r="U85" s="68"/>
      <c r="V85" s="70"/>
      <c r="W85" s="71" t="str">
        <f>'SR-Site Influences'!J103</f>
        <v>No</v>
      </c>
      <c r="X85" s="71">
        <f>'SR-Site Influences'!J25</f>
        <v>0</v>
      </c>
      <c r="Y85" s="70" t="s">
        <v>1855</v>
      </c>
    </row>
    <row r="86" spans="1:25" x14ac:dyDescent="0.25">
      <c r="A86" s="68"/>
      <c r="B86" s="69"/>
      <c r="C86" s="69"/>
      <c r="D86" s="69"/>
      <c r="E86" s="69"/>
      <c r="F86" s="69"/>
      <c r="G86" s="69"/>
      <c r="H86" s="69"/>
      <c r="I86" s="69"/>
      <c r="J86" s="69"/>
      <c r="K86" s="70"/>
      <c r="L86" s="69"/>
      <c r="M86" s="69"/>
      <c r="N86" s="70"/>
      <c r="O86" s="69"/>
      <c r="P86" s="69"/>
      <c r="Q86" s="70"/>
      <c r="R86" s="69"/>
      <c r="S86" s="69"/>
      <c r="T86" s="70"/>
      <c r="U86" s="68"/>
      <c r="V86" s="70"/>
      <c r="W86" s="72" t="str">
        <f>'SR-Site Influences'!J5</f>
        <v>Displacements in intact rock</v>
      </c>
      <c r="X86" s="70"/>
      <c r="Y86" s="70"/>
    </row>
  </sheetData>
  <mergeCells count="13">
    <mergeCell ref="F10:G10"/>
    <mergeCell ref="I10:J10"/>
    <mergeCell ref="C6:D6"/>
    <mergeCell ref="F6:G6"/>
    <mergeCell ref="I6:J6"/>
    <mergeCell ref="F7:G7"/>
    <mergeCell ref="I7:J7"/>
    <mergeCell ref="F11:G11"/>
    <mergeCell ref="I11:J11"/>
    <mergeCell ref="F12:G12"/>
    <mergeCell ref="I12:J12"/>
    <mergeCell ref="F13:G13"/>
    <mergeCell ref="I13:J13"/>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C5BBE-57B6-4260-947B-95304EB97803}">
  <dimension ref="A1:Y86"/>
  <sheetViews>
    <sheetView zoomScaleNormal="100" workbookViewId="0">
      <selection activeCell="F6" sqref="F6:J7"/>
    </sheetView>
  </sheetViews>
  <sheetFormatPr defaultColWidth="9.140625"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list'!B14</f>
        <v>Ge06</v>
      </c>
      <c r="D3" s="31" t="str">
        <f>'PSAR SFK FEP list'!C14</f>
        <v>Reactivation - Displacement along existing discontinuities</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Influences'!K6</f>
        <v>Geosphere</v>
      </c>
      <c r="D6" s="97"/>
      <c r="E6" s="53" t="str">
        <f>'Template (Inf)'!E6</f>
        <v>Inner 1</v>
      </c>
      <c r="F6" s="96" t="str">
        <f>'SR-Site Influences'!K7</f>
        <v>Buffer</v>
      </c>
      <c r="G6" s="97"/>
      <c r="H6" s="53" t="str">
        <f>'Template (Inf)'!H6</f>
        <v>Outer 1</v>
      </c>
      <c r="I6" s="96" t="str">
        <f>'SR-Site Influences'!K8</f>
        <v>Biosphere</v>
      </c>
      <c r="J6" s="97"/>
      <c r="K6" s="27"/>
    </row>
    <row r="7" spans="2:20" x14ac:dyDescent="0.25">
      <c r="B7" s="27"/>
      <c r="C7" s="27"/>
      <c r="D7" s="27"/>
      <c r="E7" s="53" t="str">
        <f>'Template (Inf)'!E7</f>
        <v>Inner 2</v>
      </c>
      <c r="F7" s="96" t="str">
        <f>'SR-Site Influences'!K9</f>
        <v>Backfill in tunnels</v>
      </c>
      <c r="G7" s="97"/>
      <c r="H7" s="53" t="str">
        <f>'Template (Inf)'!H7</f>
        <v>Outer 2</v>
      </c>
      <c r="I7" s="96" t="str">
        <f>'SR-Site Influences'!K10</f>
        <v>Surroundings</v>
      </c>
      <c r="J7" s="97"/>
      <c r="K7" s="27"/>
      <c r="M7" s="68"/>
      <c r="N7" s="68"/>
      <c r="O7" s="68"/>
      <c r="P7" s="68"/>
      <c r="Q7" s="68"/>
      <c r="R7" s="68"/>
      <c r="S7" s="68"/>
      <c r="T7" s="68"/>
    </row>
    <row r="8" spans="2:20" x14ac:dyDescent="0.25">
      <c r="B8" s="27"/>
      <c r="C8" s="27"/>
      <c r="D8" s="27"/>
      <c r="E8" s="27"/>
      <c r="F8" s="27"/>
      <c r="G8" s="27"/>
      <c r="H8" s="27"/>
      <c r="I8" s="27"/>
      <c r="J8" s="27"/>
      <c r="K8" s="27"/>
      <c r="M8" s="67" t="s">
        <v>287</v>
      </c>
      <c r="N8" s="68"/>
      <c r="O8" s="68"/>
      <c r="P8" s="68"/>
      <c r="Q8" s="68"/>
      <c r="R8" s="68"/>
      <c r="S8" s="68"/>
      <c r="T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c r="T9" s="68"/>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c r="T10" s="68"/>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t="s">
        <v>1873</v>
      </c>
      <c r="O11" s="76" t="str">
        <f>C6</f>
        <v>Geosphere</v>
      </c>
      <c r="P11" s="70"/>
      <c r="Q11" s="70" t="s">
        <v>1879</v>
      </c>
      <c r="R11" s="70"/>
      <c r="S11" s="70"/>
      <c r="T11" s="68"/>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c r="T12" s="68"/>
    </row>
    <row r="13" spans="2:20" x14ac:dyDescent="0.25">
      <c r="B13" s="27"/>
      <c r="C13" s="27"/>
      <c r="D13" s="27"/>
      <c r="E13" s="53" t="str">
        <f>'Template (Inf)'!E13</f>
        <v>From inner 2</v>
      </c>
      <c r="F13" s="87"/>
      <c r="G13" s="89"/>
      <c r="H13" s="53" t="str">
        <f>'Template (Inf)'!H13</f>
        <v>From outer 2</v>
      </c>
      <c r="I13" s="87"/>
      <c r="J13" s="89"/>
      <c r="K13" s="27"/>
      <c r="M13" s="76" t="str">
        <f>C6</f>
        <v>Geosphere</v>
      </c>
      <c r="N13" s="75" t="s">
        <v>1881</v>
      </c>
      <c r="O13" s="70" t="str">
        <f>CONCATENATE(I6," ",I7)</f>
        <v>Biosphere Surroundings</v>
      </c>
      <c r="P13" s="76"/>
      <c r="Q13" s="70" t="s">
        <v>1948</v>
      </c>
      <c r="R13" s="70"/>
      <c r="S13" s="70"/>
      <c r="T13" s="68"/>
    </row>
    <row r="14" spans="2:20" x14ac:dyDescent="0.25">
      <c r="B14" s="27"/>
      <c r="C14" s="27"/>
      <c r="D14" s="27"/>
      <c r="E14" s="27"/>
      <c r="F14" s="27"/>
      <c r="G14" s="27"/>
      <c r="H14" s="27"/>
      <c r="I14" s="27"/>
      <c r="J14" s="27"/>
      <c r="K14" s="27"/>
      <c r="M14" s="68"/>
      <c r="N14" s="68"/>
      <c r="O14" s="68"/>
      <c r="P14" s="68"/>
      <c r="Q14" s="68"/>
      <c r="R14" s="68"/>
      <c r="S14" s="68"/>
      <c r="T14" s="68"/>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1:25" x14ac:dyDescent="0.25">
      <c r="B49" s="35"/>
      <c r="C49" s="35"/>
      <c r="D49" s="35"/>
      <c r="E49" s="35"/>
      <c r="F49" s="35"/>
      <c r="G49" s="35"/>
      <c r="H49" s="35"/>
      <c r="I49" s="35"/>
      <c r="J49" s="35"/>
      <c r="K49" s="34"/>
      <c r="L49" s="35"/>
      <c r="M49" s="35"/>
      <c r="N49" s="34"/>
      <c r="O49" s="35"/>
      <c r="P49" s="35"/>
      <c r="Q49" s="34"/>
      <c r="R49" s="35"/>
      <c r="S49" s="35"/>
      <c r="T49" s="34"/>
    </row>
    <row r="51" spans="1:25" x14ac:dyDescent="0.25">
      <c r="A51" s="68"/>
      <c r="B51" s="67"/>
      <c r="C51" s="68"/>
      <c r="D51" s="68"/>
      <c r="E51" s="68"/>
      <c r="F51" s="67" t="s">
        <v>1947</v>
      </c>
      <c r="G51" s="68"/>
      <c r="H51" s="68"/>
      <c r="I51" s="67" t="s">
        <v>1861</v>
      </c>
      <c r="J51" s="68"/>
      <c r="K51" s="68"/>
      <c r="L51" s="68"/>
      <c r="M51" s="68"/>
      <c r="N51" s="68"/>
      <c r="O51" s="68"/>
      <c r="P51" s="68"/>
      <c r="Q51" s="68"/>
      <c r="R51" s="68"/>
      <c r="S51" s="68"/>
      <c r="T51" s="68"/>
      <c r="U51" s="68"/>
      <c r="V51" s="67" t="s">
        <v>287</v>
      </c>
      <c r="W51" s="68"/>
      <c r="X51" s="68"/>
      <c r="Y51" s="68"/>
    </row>
    <row r="52" spans="1:25" x14ac:dyDescent="0.25">
      <c r="A52" s="68"/>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1:25" x14ac:dyDescent="0.25">
      <c r="A53" s="68"/>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69"/>
    </row>
    <row r="54" spans="1:25" x14ac:dyDescent="0.25">
      <c r="A54" s="68"/>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69"/>
    </row>
    <row r="55" spans="1:25" x14ac:dyDescent="0.25">
      <c r="A55" s="68"/>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69"/>
    </row>
    <row r="56" spans="1:25" x14ac:dyDescent="0.25">
      <c r="A56" s="68"/>
      <c r="B56" s="70"/>
      <c r="C56" s="69" t="str">
        <f>'Template (Inf)'!C19</f>
        <v>VarGe01</v>
      </c>
      <c r="D56" s="70" t="str">
        <f>'Template (Inf)'!D19</f>
        <v>Temperature in bedrock</v>
      </c>
      <c r="E56" s="70"/>
      <c r="F56" s="71" t="str">
        <f>W56</f>
        <v>No</v>
      </c>
      <c r="G56" s="71" t="str">
        <f>X56</f>
        <v>But indirectly via stresses.</v>
      </c>
      <c r="H56" s="70" t="s">
        <v>1855</v>
      </c>
      <c r="I56" s="71"/>
      <c r="J56" s="71"/>
      <c r="K56" s="70" t="s">
        <v>1855</v>
      </c>
      <c r="L56" s="71"/>
      <c r="M56" s="71"/>
      <c r="N56" s="70" t="s">
        <v>1855</v>
      </c>
      <c r="O56" s="71"/>
      <c r="P56" s="71"/>
      <c r="Q56" s="70" t="s">
        <v>1855</v>
      </c>
      <c r="R56" s="71"/>
      <c r="S56" s="71"/>
      <c r="T56" s="70" t="s">
        <v>1855</v>
      </c>
      <c r="U56" s="68"/>
      <c r="V56" s="70"/>
      <c r="W56" s="71" t="str">
        <f>'SR-Site Influences'!K104</f>
        <v>No</v>
      </c>
      <c r="X56" s="71" t="str">
        <f>'SR-Site Influences'!K26</f>
        <v>But indirectly via stresses.</v>
      </c>
      <c r="Y56" s="70" t="s">
        <v>1855</v>
      </c>
    </row>
    <row r="57" spans="1:25" x14ac:dyDescent="0.25">
      <c r="A57" s="68"/>
      <c r="B57" s="70"/>
      <c r="C57" s="69" t="str">
        <f>'Template (Inf)'!C20</f>
        <v>VarGe02</v>
      </c>
      <c r="D57" s="70" t="str">
        <f>'Template (Inf)'!D20</f>
        <v>Groundwater flow</v>
      </c>
      <c r="E57" s="70"/>
      <c r="F57" s="71" t="str">
        <f t="shared" ref="F57:G68" si="0">W57</f>
        <v>No</v>
      </c>
      <c r="G57" s="71">
        <f t="shared" si="0"/>
        <v>0</v>
      </c>
      <c r="H57" s="70" t="s">
        <v>1855</v>
      </c>
      <c r="I57" s="71"/>
      <c r="J57" s="71"/>
      <c r="K57" s="70" t="s">
        <v>1855</v>
      </c>
      <c r="L57" s="71"/>
      <c r="M57" s="71"/>
      <c r="N57" s="70" t="s">
        <v>1855</v>
      </c>
      <c r="O57" s="71"/>
      <c r="P57" s="71"/>
      <c r="Q57" s="70" t="s">
        <v>1855</v>
      </c>
      <c r="R57" s="71"/>
      <c r="S57" s="71"/>
      <c r="T57" s="70" t="s">
        <v>1855</v>
      </c>
      <c r="U57" s="68"/>
      <c r="V57" s="70"/>
      <c r="W57" s="71" t="str">
        <f>'SR-Site Influences'!K105</f>
        <v>No</v>
      </c>
      <c r="X57" s="71">
        <f>'SR-Site Influences'!K27</f>
        <v>0</v>
      </c>
      <c r="Y57" s="70" t="s">
        <v>1855</v>
      </c>
    </row>
    <row r="58" spans="1:25" x14ac:dyDescent="0.25">
      <c r="A58" s="68"/>
      <c r="B58" s="70"/>
      <c r="C58" s="69" t="str">
        <f>'Template (Inf)'!C21</f>
        <v>VarGe03</v>
      </c>
      <c r="D58" s="70" t="str">
        <f>'Template (Inf)'!D21</f>
        <v>Groundwater pressure</v>
      </c>
      <c r="E58" s="70"/>
      <c r="F58" s="71" t="str">
        <f t="shared" si="0"/>
        <v>Yes</v>
      </c>
      <c r="G58" s="71" t="str">
        <f t="shared" si="0"/>
        <v>Effective stress reduction has influence on shear strength.</v>
      </c>
      <c r="H58" s="70" t="s">
        <v>1855</v>
      </c>
      <c r="I58" s="71" t="s">
        <v>174</v>
      </c>
      <c r="J58" s="71" t="s">
        <v>1404</v>
      </c>
      <c r="K58" s="70" t="s">
        <v>1855</v>
      </c>
      <c r="L58" s="71" t="s">
        <v>174</v>
      </c>
      <c r="M58" s="71" t="s">
        <v>1404</v>
      </c>
      <c r="N58" s="70" t="s">
        <v>1855</v>
      </c>
      <c r="O58" s="71" t="s">
        <v>174</v>
      </c>
      <c r="P58" s="71" t="s">
        <v>1404</v>
      </c>
      <c r="Q58" s="70" t="s">
        <v>1855</v>
      </c>
      <c r="R58" s="71" t="s">
        <v>174</v>
      </c>
      <c r="S58" s="71" t="s">
        <v>1404</v>
      </c>
      <c r="T58" s="70" t="s">
        <v>1855</v>
      </c>
      <c r="U58" s="68"/>
      <c r="V58" s="70"/>
      <c r="W58" s="71" t="str">
        <f>'SR-Site Influences'!K106</f>
        <v>Yes</v>
      </c>
      <c r="X58" s="71" t="str">
        <f>'SR-Site Influences'!K28</f>
        <v>Effective stress reduction has influence on shear strength.</v>
      </c>
      <c r="Y58" s="70" t="s">
        <v>1855</v>
      </c>
    </row>
    <row r="59" spans="1:25" x14ac:dyDescent="0.25">
      <c r="A59" s="68"/>
      <c r="B59" s="70"/>
      <c r="C59" s="69" t="str">
        <f>'Template (Inf)'!C22</f>
        <v>VarGe04</v>
      </c>
      <c r="D59" s="70" t="str">
        <f>'Template (Inf)'!D22</f>
        <v>Gas phase flow</v>
      </c>
      <c r="E59" s="70"/>
      <c r="F59" s="71" t="str">
        <f t="shared" si="0"/>
        <v>No</v>
      </c>
      <c r="G59" s="71">
        <f t="shared" si="0"/>
        <v>0</v>
      </c>
      <c r="H59" s="70" t="s">
        <v>1855</v>
      </c>
      <c r="I59" s="71"/>
      <c r="J59" s="71"/>
      <c r="K59" s="70" t="s">
        <v>1855</v>
      </c>
      <c r="L59" s="71"/>
      <c r="M59" s="71"/>
      <c r="N59" s="70" t="s">
        <v>1855</v>
      </c>
      <c r="O59" s="71"/>
      <c r="P59" s="71"/>
      <c r="Q59" s="70" t="s">
        <v>1855</v>
      </c>
      <c r="R59" s="71"/>
      <c r="S59" s="71"/>
      <c r="T59" s="70" t="s">
        <v>1855</v>
      </c>
      <c r="U59" s="68"/>
      <c r="V59" s="70"/>
      <c r="W59" s="71" t="str">
        <f>'SR-Site Influences'!K107</f>
        <v>No</v>
      </c>
      <c r="X59" s="71">
        <f>'SR-Site Influences'!K29</f>
        <v>0</v>
      </c>
      <c r="Y59" s="70" t="s">
        <v>1855</v>
      </c>
    </row>
    <row r="60" spans="1:25" x14ac:dyDescent="0.25">
      <c r="A60" s="68"/>
      <c r="B60" s="70"/>
      <c r="C60" s="69" t="str">
        <f>'Template (Inf)'!C23</f>
        <v>VarGe05</v>
      </c>
      <c r="D60" s="70" t="str">
        <f>'Template (Inf)'!D23</f>
        <v>Repository geometry</v>
      </c>
      <c r="E60" s="70"/>
      <c r="F60" s="71" t="str">
        <f t="shared" si="0"/>
        <v>No</v>
      </c>
      <c r="G60" s="71" t="str">
        <f t="shared" si="0"/>
        <v>But indirectly through stresses.</v>
      </c>
      <c r="H60" s="70" t="s">
        <v>1855</v>
      </c>
      <c r="I60" s="71"/>
      <c r="J60" s="71"/>
      <c r="K60" s="70" t="s">
        <v>1855</v>
      </c>
      <c r="L60" s="71"/>
      <c r="M60" s="71"/>
      <c r="N60" s="70" t="s">
        <v>1855</v>
      </c>
      <c r="O60" s="71"/>
      <c r="P60" s="71"/>
      <c r="Q60" s="70" t="s">
        <v>1855</v>
      </c>
      <c r="R60" s="71"/>
      <c r="S60" s="71"/>
      <c r="T60" s="70" t="s">
        <v>1855</v>
      </c>
      <c r="U60" s="68"/>
      <c r="V60" s="70"/>
      <c r="W60" s="71" t="str">
        <f>'SR-Site Influences'!K108</f>
        <v>No</v>
      </c>
      <c r="X60" s="71" t="str">
        <f>'SR-Site Influences'!K30</f>
        <v>But indirectly through stresses.</v>
      </c>
      <c r="Y60" s="70" t="s">
        <v>1855</v>
      </c>
    </row>
    <row r="61" spans="1:25" x14ac:dyDescent="0.25">
      <c r="A61" s="68"/>
      <c r="B61" s="70"/>
      <c r="C61" s="69" t="str">
        <f>'Template (Inf)'!C24</f>
        <v>VarGe06</v>
      </c>
      <c r="D61" s="70" t="str">
        <f>'Template (Inf)'!D24</f>
        <v>Fracture geometry</v>
      </c>
      <c r="E61" s="70"/>
      <c r="F61" s="71" t="str">
        <f t="shared" si="0"/>
        <v>Yes</v>
      </c>
      <c r="G61" s="71" t="str">
        <f t="shared" si="0"/>
        <v>Maximum possible shear displacement depends on fracture size.</v>
      </c>
      <c r="H61" s="70" t="s">
        <v>1855</v>
      </c>
      <c r="I61" s="71" t="s">
        <v>174</v>
      </c>
      <c r="J61" s="71" t="s">
        <v>1497</v>
      </c>
      <c r="K61" s="70" t="s">
        <v>1855</v>
      </c>
      <c r="L61" s="71" t="s">
        <v>174</v>
      </c>
      <c r="M61" s="71" t="s">
        <v>1497</v>
      </c>
      <c r="N61" s="70" t="s">
        <v>1855</v>
      </c>
      <c r="O61" s="71" t="s">
        <v>174</v>
      </c>
      <c r="P61" s="71" t="s">
        <v>1497</v>
      </c>
      <c r="Q61" s="70" t="s">
        <v>1855</v>
      </c>
      <c r="R61" s="71" t="s">
        <v>174</v>
      </c>
      <c r="S61" s="71" t="s">
        <v>1497</v>
      </c>
      <c r="T61" s="70" t="s">
        <v>1855</v>
      </c>
      <c r="U61" s="68"/>
      <c r="V61" s="70"/>
      <c r="W61" s="71" t="str">
        <f>'SR-Site Influences'!K109</f>
        <v>Yes</v>
      </c>
      <c r="X61" s="71" t="str">
        <f>'SR-Site Influences'!K31</f>
        <v>Maximum possible shear displacement depends on fracture size.</v>
      </c>
      <c r="Y61" s="70" t="s">
        <v>1855</v>
      </c>
    </row>
    <row r="62" spans="1:25" x14ac:dyDescent="0.25">
      <c r="A62" s="68"/>
      <c r="B62" s="70"/>
      <c r="C62" s="69" t="str">
        <f>'Template (Inf)'!C25</f>
        <v>VarGe07</v>
      </c>
      <c r="D62" s="70" t="str">
        <f>'Template (Inf)'!D25</f>
        <v>Rock stresses</v>
      </c>
      <c r="E62" s="70"/>
      <c r="F62" s="71" t="str">
        <f t="shared" si="0"/>
        <v>Yes</v>
      </c>
      <c r="G62" s="71">
        <f t="shared" si="0"/>
        <v>0</v>
      </c>
      <c r="H62" s="70" t="s">
        <v>1855</v>
      </c>
      <c r="I62" s="71" t="s">
        <v>174</v>
      </c>
      <c r="J62" s="71" t="s">
        <v>2016</v>
      </c>
      <c r="K62" s="70" t="s">
        <v>1855</v>
      </c>
      <c r="L62" s="71" t="s">
        <v>174</v>
      </c>
      <c r="M62" s="71" t="s">
        <v>2017</v>
      </c>
      <c r="N62" s="70" t="s">
        <v>1855</v>
      </c>
      <c r="O62" s="71" t="s">
        <v>174</v>
      </c>
      <c r="P62" s="71" t="s">
        <v>2018</v>
      </c>
      <c r="Q62" s="70" t="s">
        <v>1855</v>
      </c>
      <c r="R62" s="71" t="s">
        <v>174</v>
      </c>
      <c r="S62" s="71" t="s">
        <v>2019</v>
      </c>
      <c r="T62" s="70" t="s">
        <v>1855</v>
      </c>
      <c r="U62" s="68"/>
      <c r="V62" s="70"/>
      <c r="W62" s="71" t="str">
        <f>'SR-Site Influences'!K110</f>
        <v>Yes</v>
      </c>
      <c r="X62" s="71">
        <f>'SR-Site Influences'!K32</f>
        <v>0</v>
      </c>
      <c r="Y62" s="70" t="s">
        <v>1855</v>
      </c>
    </row>
    <row r="63" spans="1:25" x14ac:dyDescent="0.25">
      <c r="A63" s="68"/>
      <c r="B63" s="70"/>
      <c r="C63" s="69" t="str">
        <f>'Template (Inf)'!C26</f>
        <v>VarGe08</v>
      </c>
      <c r="D63" s="70" t="str">
        <f>'Template (Inf)'!D26</f>
        <v>Matrix minerals</v>
      </c>
      <c r="E63" s="70"/>
      <c r="F63" s="71" t="str">
        <f t="shared" si="0"/>
        <v>Yes</v>
      </c>
      <c r="G63" s="71" t="str">
        <f t="shared" si="0"/>
        <v>Affects mechanical properties of fracture surfaces.</v>
      </c>
      <c r="H63" s="70" t="s">
        <v>1855</v>
      </c>
      <c r="I63" s="71" t="s">
        <v>174</v>
      </c>
      <c r="J63" s="71" t="s">
        <v>1578</v>
      </c>
      <c r="K63" s="70" t="s">
        <v>1855</v>
      </c>
      <c r="L63" s="71" t="s">
        <v>174</v>
      </c>
      <c r="M63" s="71" t="s">
        <v>1578</v>
      </c>
      <c r="N63" s="70" t="s">
        <v>1855</v>
      </c>
      <c r="O63" s="71" t="s">
        <v>174</v>
      </c>
      <c r="P63" s="71" t="s">
        <v>1578</v>
      </c>
      <c r="Q63" s="70" t="s">
        <v>1855</v>
      </c>
      <c r="R63" s="71" t="s">
        <v>174</v>
      </c>
      <c r="S63" s="71" t="s">
        <v>1578</v>
      </c>
      <c r="T63" s="70" t="s">
        <v>1855</v>
      </c>
      <c r="U63" s="68"/>
      <c r="V63" s="70"/>
      <c r="W63" s="71" t="str">
        <f>'SR-Site Influences'!K111</f>
        <v>Yes</v>
      </c>
      <c r="X63" s="71" t="str">
        <f>'SR-Site Influences'!K33</f>
        <v>Affects mechanical properties of fracture surfaces.</v>
      </c>
      <c r="Y63" s="70" t="s">
        <v>1855</v>
      </c>
    </row>
    <row r="64" spans="1:25" x14ac:dyDescent="0.25">
      <c r="A64" s="68"/>
      <c r="B64" s="70"/>
      <c r="C64" s="69" t="str">
        <f>'Template (Inf)'!C27</f>
        <v>VarGe09</v>
      </c>
      <c r="D64" s="70" t="str">
        <f>'Template (Inf)'!D27</f>
        <v>Fracture minerals</v>
      </c>
      <c r="E64" s="70"/>
      <c r="F64" s="71" t="str">
        <f t="shared" si="0"/>
        <v>Yes</v>
      </c>
      <c r="G64" s="71" t="str">
        <f t="shared" si="0"/>
        <v>Affects stress-deformation relations.</v>
      </c>
      <c r="H64" s="70" t="s">
        <v>1855</v>
      </c>
      <c r="I64" s="71" t="s">
        <v>174</v>
      </c>
      <c r="J64" s="71" t="s">
        <v>1614</v>
      </c>
      <c r="K64" s="70" t="s">
        <v>1855</v>
      </c>
      <c r="L64" s="71" t="s">
        <v>174</v>
      </c>
      <c r="M64" s="71" t="s">
        <v>1614</v>
      </c>
      <c r="N64" s="70" t="s">
        <v>1855</v>
      </c>
      <c r="O64" s="71" t="s">
        <v>174</v>
      </c>
      <c r="P64" s="71" t="s">
        <v>1614</v>
      </c>
      <c r="Q64" s="70" t="s">
        <v>1855</v>
      </c>
      <c r="R64" s="71" t="s">
        <v>174</v>
      </c>
      <c r="S64" s="71" t="s">
        <v>1614</v>
      </c>
      <c r="T64" s="70" t="s">
        <v>1855</v>
      </c>
      <c r="U64" s="68"/>
      <c r="V64" s="70"/>
      <c r="W64" s="71" t="str">
        <f>'SR-Site Influences'!K112</f>
        <v>Yes</v>
      </c>
      <c r="X64" s="71" t="str">
        <f>'SR-Site Influences'!K34</f>
        <v>Affects stress-deformation relations.</v>
      </c>
      <c r="Y64" s="70" t="s">
        <v>1855</v>
      </c>
    </row>
    <row r="65" spans="1:25" x14ac:dyDescent="0.25">
      <c r="A65" s="68"/>
      <c r="B65" s="70"/>
      <c r="C65" s="69" t="str">
        <f>'Template (Inf)'!C28</f>
        <v>VarGe10</v>
      </c>
      <c r="D65" s="70" t="str">
        <f>'Template (Inf)'!D28</f>
        <v>Groundwater composition</v>
      </c>
      <c r="E65" s="70"/>
      <c r="F65" s="71" t="str">
        <f t="shared" si="0"/>
        <v>No</v>
      </c>
      <c r="G65" s="71">
        <f t="shared" si="0"/>
        <v>0</v>
      </c>
      <c r="H65" s="70" t="s">
        <v>1855</v>
      </c>
      <c r="I65" s="71"/>
      <c r="J65" s="71"/>
      <c r="K65" s="70" t="s">
        <v>1855</v>
      </c>
      <c r="L65" s="71"/>
      <c r="M65" s="71"/>
      <c r="N65" s="70" t="s">
        <v>1855</v>
      </c>
      <c r="O65" s="71"/>
      <c r="P65" s="71"/>
      <c r="Q65" s="70" t="s">
        <v>1855</v>
      </c>
      <c r="R65" s="71"/>
      <c r="S65" s="71"/>
      <c r="T65" s="70" t="s">
        <v>1855</v>
      </c>
      <c r="U65" s="68"/>
      <c r="V65" s="70"/>
      <c r="W65" s="71" t="str">
        <f>'SR-Site Influences'!K113</f>
        <v>No</v>
      </c>
      <c r="X65" s="71">
        <f>'SR-Site Influences'!K35</f>
        <v>0</v>
      </c>
      <c r="Y65" s="70" t="s">
        <v>1855</v>
      </c>
    </row>
    <row r="66" spans="1:25" x14ac:dyDescent="0.25">
      <c r="A66" s="68"/>
      <c r="B66" s="70"/>
      <c r="C66" s="69" t="str">
        <f>'Template (Inf)'!C29</f>
        <v>VarGe11</v>
      </c>
      <c r="D66" s="70" t="str">
        <f>'Template (Inf)'!D29</f>
        <v>Gas composition</v>
      </c>
      <c r="E66" s="70"/>
      <c r="F66" s="71" t="str">
        <f t="shared" si="0"/>
        <v>No</v>
      </c>
      <c r="G66" s="71">
        <f t="shared" si="0"/>
        <v>0</v>
      </c>
      <c r="H66" s="70" t="s">
        <v>1855</v>
      </c>
      <c r="I66" s="71"/>
      <c r="J66" s="71"/>
      <c r="K66" s="70" t="s">
        <v>1855</v>
      </c>
      <c r="L66" s="71"/>
      <c r="M66" s="71"/>
      <c r="N66" s="70" t="s">
        <v>1855</v>
      </c>
      <c r="O66" s="71"/>
      <c r="P66" s="71"/>
      <c r="Q66" s="70" t="s">
        <v>1855</v>
      </c>
      <c r="R66" s="71"/>
      <c r="S66" s="71"/>
      <c r="T66" s="70" t="s">
        <v>1855</v>
      </c>
      <c r="U66" s="68"/>
      <c r="V66" s="70"/>
      <c r="W66" s="71" t="str">
        <f>'SR-Site Influences'!K114</f>
        <v>No</v>
      </c>
      <c r="X66" s="71">
        <f>'SR-Site Influences'!K36</f>
        <v>0</v>
      </c>
      <c r="Y66" s="70" t="s">
        <v>1855</v>
      </c>
    </row>
    <row r="67" spans="1:25" x14ac:dyDescent="0.25">
      <c r="A67" s="68"/>
      <c r="B67" s="70"/>
      <c r="C67" s="69" t="str">
        <f>'Template (Inf)'!C30</f>
        <v>VarGe12</v>
      </c>
      <c r="D67" s="70" t="str">
        <f>'Template (Inf)'!D30</f>
        <v>Structural and stray materials</v>
      </c>
      <c r="E67" s="70"/>
      <c r="F67" s="71" t="str">
        <f t="shared" si="0"/>
        <v>No</v>
      </c>
      <c r="G67" s="71">
        <f t="shared" si="0"/>
        <v>0</v>
      </c>
      <c r="H67" s="70" t="s">
        <v>1855</v>
      </c>
      <c r="I67" s="71"/>
      <c r="J67" s="71"/>
      <c r="K67" s="70" t="s">
        <v>1855</v>
      </c>
      <c r="L67" s="71"/>
      <c r="M67" s="71"/>
      <c r="N67" s="70" t="s">
        <v>1855</v>
      </c>
      <c r="O67" s="71"/>
      <c r="P67" s="71"/>
      <c r="Q67" s="70" t="s">
        <v>1855</v>
      </c>
      <c r="R67" s="71"/>
      <c r="S67" s="71"/>
      <c r="T67" s="70" t="s">
        <v>1855</v>
      </c>
      <c r="U67" s="68"/>
      <c r="V67" s="70"/>
      <c r="W67" s="71" t="str">
        <f>'SR-Site Influences'!K115</f>
        <v>No</v>
      </c>
      <c r="X67" s="71">
        <f>'SR-Site Influences'!K37</f>
        <v>0</v>
      </c>
      <c r="Y67" s="70" t="s">
        <v>1855</v>
      </c>
    </row>
    <row r="68" spans="1:25" x14ac:dyDescent="0.25">
      <c r="A68" s="68"/>
      <c r="B68" s="70"/>
      <c r="C68" s="69" t="str">
        <f>'Template (Inf)'!C31</f>
        <v>VarGe13</v>
      </c>
      <c r="D68" s="70" t="str">
        <f>'Template (Inf)'!D31</f>
        <v>Saturation</v>
      </c>
      <c r="E68" s="70"/>
      <c r="F68" s="71" t="str">
        <f t="shared" si="0"/>
        <v>No</v>
      </c>
      <c r="G68" s="71">
        <f t="shared" si="0"/>
        <v>0</v>
      </c>
      <c r="H68" s="70" t="s">
        <v>1855</v>
      </c>
      <c r="I68" s="71"/>
      <c r="J68" s="71"/>
      <c r="K68" s="70" t="s">
        <v>1855</v>
      </c>
      <c r="L68" s="71"/>
      <c r="M68" s="71"/>
      <c r="N68" s="70" t="s">
        <v>1855</v>
      </c>
      <c r="O68" s="71"/>
      <c r="P68" s="71"/>
      <c r="Q68" s="70" t="s">
        <v>1855</v>
      </c>
      <c r="R68" s="71"/>
      <c r="S68" s="71"/>
      <c r="T68" s="70" t="s">
        <v>1855</v>
      </c>
      <c r="U68" s="68"/>
      <c r="V68" s="70"/>
      <c r="W68" s="71" t="str">
        <f>'SR-Site Influences'!K116</f>
        <v>No</v>
      </c>
      <c r="X68" s="71">
        <f>'SR-Site Influences'!K38</f>
        <v>0</v>
      </c>
      <c r="Y68" s="70" t="s">
        <v>1855</v>
      </c>
    </row>
    <row r="69" spans="1:25" x14ac:dyDescent="0.25">
      <c r="A69" s="68"/>
      <c r="B69" s="70"/>
      <c r="C69" s="69"/>
      <c r="D69" s="70"/>
      <c r="E69" s="70"/>
      <c r="F69" s="70"/>
      <c r="G69" s="70"/>
      <c r="H69" s="70" t="s">
        <v>1855</v>
      </c>
      <c r="I69" s="70"/>
      <c r="J69" s="70"/>
      <c r="K69" s="70" t="s">
        <v>1855</v>
      </c>
      <c r="L69" s="70"/>
      <c r="M69" s="70"/>
      <c r="N69" s="70" t="s">
        <v>1855</v>
      </c>
      <c r="O69" s="70"/>
      <c r="P69" s="70"/>
      <c r="Q69" s="70" t="s">
        <v>1855</v>
      </c>
      <c r="R69" s="70"/>
      <c r="S69" s="70"/>
      <c r="T69" s="70" t="s">
        <v>1855</v>
      </c>
      <c r="U69" s="68"/>
      <c r="V69" s="70"/>
      <c r="W69" s="70"/>
      <c r="X69" s="70"/>
      <c r="Y69" s="70" t="s">
        <v>1855</v>
      </c>
    </row>
    <row r="70" spans="1:25" x14ac:dyDescent="0.25">
      <c r="A70" s="68"/>
      <c r="B70" s="70"/>
      <c r="C70" s="69"/>
      <c r="D70" s="70"/>
      <c r="E70" s="70"/>
      <c r="F70" s="69" t="str">
        <f>'Template (Inf)'!F33</f>
        <v xml:space="preserve">Process influence on variable </v>
      </c>
      <c r="G70" s="69"/>
      <c r="H70" s="70" t="s">
        <v>1855</v>
      </c>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70" t="s">
        <v>1855</v>
      </c>
    </row>
    <row r="71" spans="1:25" x14ac:dyDescent="0.25">
      <c r="A71" s="68"/>
      <c r="B71" s="70"/>
      <c r="C71" s="69"/>
      <c r="D71" s="70"/>
      <c r="E71" s="70"/>
      <c r="F71" s="69" t="str">
        <f>'Template (Inf)'!F34</f>
        <v>Influence present?</v>
      </c>
      <c r="G71" s="69"/>
      <c r="H71" s="70" t="s">
        <v>1855</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70" t="s">
        <v>1855</v>
      </c>
    </row>
    <row r="72" spans="1:25" x14ac:dyDescent="0.25">
      <c r="A72" s="68"/>
      <c r="B72" s="70"/>
      <c r="C72" s="69"/>
      <c r="D72" s="70"/>
      <c r="E72" s="70"/>
      <c r="F72" s="69" t="str">
        <f>'Template (Inf)'!F35</f>
        <v>Yes/No</v>
      </c>
      <c r="G72" s="69" t="str">
        <f>'Template (Inf)'!G35</f>
        <v>Description</v>
      </c>
      <c r="H72" s="70" t="s">
        <v>1855</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70" t="s">
        <v>1855</v>
      </c>
    </row>
    <row r="73" spans="1:25" x14ac:dyDescent="0.25">
      <c r="A73" s="68"/>
      <c r="B73" s="70"/>
      <c r="C73" s="69" t="str">
        <f>'Template (Inf)'!C35</f>
        <v>VarGe01</v>
      </c>
      <c r="D73" s="70" t="str">
        <f>'Template (Inf)'!D35</f>
        <v>Temperature in bedrock</v>
      </c>
      <c r="E73" s="70"/>
      <c r="F73" s="71" t="str">
        <f>W73</f>
        <v>No</v>
      </c>
      <c r="G73" s="71">
        <f>X73</f>
        <v>0</v>
      </c>
      <c r="H73" s="70" t="s">
        <v>1855</v>
      </c>
      <c r="I73" s="71"/>
      <c r="J73" s="71"/>
      <c r="K73" s="70" t="s">
        <v>1855</v>
      </c>
      <c r="L73" s="71"/>
      <c r="M73" s="71"/>
      <c r="N73" s="70" t="s">
        <v>1855</v>
      </c>
      <c r="O73" s="71"/>
      <c r="P73" s="71"/>
      <c r="Q73" s="70" t="s">
        <v>1855</v>
      </c>
      <c r="R73" s="71"/>
      <c r="S73" s="71"/>
      <c r="T73" s="70" t="s">
        <v>1855</v>
      </c>
      <c r="U73" s="68"/>
      <c r="V73" s="70"/>
      <c r="W73" s="71" t="str">
        <f>'SR-Site Influences'!K91</f>
        <v>No</v>
      </c>
      <c r="X73" s="71">
        <f>'SR-Site Influences'!K13</f>
        <v>0</v>
      </c>
      <c r="Y73" s="70" t="s">
        <v>1855</v>
      </c>
    </row>
    <row r="74" spans="1:25" x14ac:dyDescent="0.25">
      <c r="A74" s="68"/>
      <c r="B74" s="70"/>
      <c r="C74" s="69" t="str">
        <f>'Template (Inf)'!C36</f>
        <v>VarGe02</v>
      </c>
      <c r="D74" s="70" t="str">
        <f>'Template (Inf)'!D36</f>
        <v>Groundwater flow</v>
      </c>
      <c r="E74" s="70"/>
      <c r="F74" s="71" t="str">
        <f t="shared" ref="F74:G85" si="1">W74</f>
        <v>No</v>
      </c>
      <c r="G74" s="71" t="str">
        <f t="shared" si="1"/>
        <v>But indirectly through fracture geometry.</v>
      </c>
      <c r="H74" s="70" t="s">
        <v>1855</v>
      </c>
      <c r="I74" s="71"/>
      <c r="J74" s="71"/>
      <c r="K74" s="70" t="s">
        <v>1855</v>
      </c>
      <c r="L74" s="71"/>
      <c r="M74" s="71"/>
      <c r="N74" s="70" t="s">
        <v>1855</v>
      </c>
      <c r="O74" s="71"/>
      <c r="P74" s="71"/>
      <c r="Q74" s="70" t="s">
        <v>1855</v>
      </c>
      <c r="R74" s="71"/>
      <c r="S74" s="71"/>
      <c r="T74" s="70" t="s">
        <v>1855</v>
      </c>
      <c r="U74" s="68"/>
      <c r="V74" s="70"/>
      <c r="W74" s="71" t="str">
        <f>'SR-Site Influences'!K92</f>
        <v>No</v>
      </c>
      <c r="X74" s="71" t="str">
        <f>'SR-Site Influences'!K14</f>
        <v>But indirectly through fracture geometry.</v>
      </c>
      <c r="Y74" s="70" t="s">
        <v>1855</v>
      </c>
    </row>
    <row r="75" spans="1:25" x14ac:dyDescent="0.25">
      <c r="A75" s="68"/>
      <c r="B75" s="70"/>
      <c r="C75" s="69" t="str">
        <f>'Template (Inf)'!C37</f>
        <v>VarGe03</v>
      </c>
      <c r="D75" s="70" t="str">
        <f>'Template (Inf)'!D37</f>
        <v>Groundwater pressure</v>
      </c>
      <c r="E75" s="70"/>
      <c r="F75" s="71" t="str">
        <f t="shared" si="1"/>
        <v>Yes</v>
      </c>
      <c r="G75" s="71" t="str">
        <f t="shared" si="1"/>
        <v>But only for rapid displacements.</v>
      </c>
      <c r="H75" s="70" t="s">
        <v>1855</v>
      </c>
      <c r="I75" s="71" t="s">
        <v>117</v>
      </c>
      <c r="J75" s="71" t="s">
        <v>2020</v>
      </c>
      <c r="K75" s="70" t="s">
        <v>1855</v>
      </c>
      <c r="L75" s="71" t="s">
        <v>117</v>
      </c>
      <c r="M75" s="71" t="s">
        <v>2020</v>
      </c>
      <c r="N75" s="70" t="s">
        <v>1855</v>
      </c>
      <c r="O75" s="71" t="s">
        <v>117</v>
      </c>
      <c r="P75" s="71" t="s">
        <v>2020</v>
      </c>
      <c r="Q75" s="70" t="s">
        <v>1855</v>
      </c>
      <c r="R75" s="71" t="s">
        <v>117</v>
      </c>
      <c r="S75" s="71" t="s">
        <v>2020</v>
      </c>
      <c r="T75" s="70" t="s">
        <v>1855</v>
      </c>
      <c r="U75" s="68"/>
      <c r="V75" s="70"/>
      <c r="W75" s="71" t="str">
        <f>'SR-Site Influences'!K93</f>
        <v>Yes</v>
      </c>
      <c r="X75" s="71" t="str">
        <f>'SR-Site Influences'!K15</f>
        <v>But only for rapid displacements.</v>
      </c>
      <c r="Y75" s="70" t="s">
        <v>1855</v>
      </c>
    </row>
    <row r="76" spans="1:25" x14ac:dyDescent="0.25">
      <c r="A76" s="68"/>
      <c r="B76" s="70"/>
      <c r="C76" s="69" t="str">
        <f>'Template (Inf)'!C38</f>
        <v>VarGe04</v>
      </c>
      <c r="D76" s="70" t="str">
        <f>'Template (Inf)'!D38</f>
        <v>Gas phase flow</v>
      </c>
      <c r="E76" s="70"/>
      <c r="F76" s="71" t="str">
        <f t="shared" si="1"/>
        <v>No</v>
      </c>
      <c r="G76" s="71" t="str">
        <f t="shared" si="1"/>
        <v>But indirectly through fracture geometry.</v>
      </c>
      <c r="H76" s="70" t="s">
        <v>1855</v>
      </c>
      <c r="I76" s="71"/>
      <c r="J76" s="71"/>
      <c r="K76" s="70" t="s">
        <v>1855</v>
      </c>
      <c r="L76" s="71"/>
      <c r="M76" s="71"/>
      <c r="N76" s="70" t="s">
        <v>1855</v>
      </c>
      <c r="O76" s="71"/>
      <c r="P76" s="71"/>
      <c r="Q76" s="70" t="s">
        <v>1855</v>
      </c>
      <c r="R76" s="71"/>
      <c r="S76" s="71"/>
      <c r="T76" s="70" t="s">
        <v>1855</v>
      </c>
      <c r="U76" s="68"/>
      <c r="V76" s="70"/>
      <c r="W76" s="71" t="str">
        <f>'SR-Site Influences'!K94</f>
        <v>No</v>
      </c>
      <c r="X76" s="71" t="str">
        <f>'SR-Site Influences'!K16</f>
        <v>But indirectly through fracture geometry.</v>
      </c>
      <c r="Y76" s="70" t="s">
        <v>1855</v>
      </c>
    </row>
    <row r="77" spans="1:25" x14ac:dyDescent="0.25">
      <c r="A77" s="68"/>
      <c r="B77" s="70"/>
      <c r="C77" s="69" t="str">
        <f>'Template (Inf)'!C39</f>
        <v>VarGe05</v>
      </c>
      <c r="D77" s="70" t="str">
        <f>'Template (Inf)'!D39</f>
        <v>Repository geometry</v>
      </c>
      <c r="E77" s="70"/>
      <c r="F77" s="71" t="str">
        <f t="shared" si="1"/>
        <v>No</v>
      </c>
      <c r="G77" s="71">
        <f t="shared" si="1"/>
        <v>0</v>
      </c>
      <c r="H77" s="70" t="s">
        <v>1855</v>
      </c>
      <c r="I77" s="71"/>
      <c r="J77" s="71"/>
      <c r="K77" s="70" t="s">
        <v>1855</v>
      </c>
      <c r="L77" s="71"/>
      <c r="M77" s="71"/>
      <c r="N77" s="70" t="s">
        <v>1855</v>
      </c>
      <c r="O77" s="71"/>
      <c r="P77" s="71"/>
      <c r="Q77" s="70" t="s">
        <v>1855</v>
      </c>
      <c r="R77" s="71"/>
      <c r="S77" s="71"/>
      <c r="T77" s="70" t="s">
        <v>1855</v>
      </c>
      <c r="U77" s="68"/>
      <c r="V77" s="70"/>
      <c r="W77" s="71" t="str">
        <f>'SR-Site Influences'!K95</f>
        <v>No</v>
      </c>
      <c r="X77" s="71">
        <f>'SR-Site Influences'!K17</f>
        <v>0</v>
      </c>
      <c r="Y77" s="70" t="s">
        <v>1855</v>
      </c>
    </row>
    <row r="78" spans="1:25" x14ac:dyDescent="0.25">
      <c r="A78" s="68"/>
      <c r="B78" s="70"/>
      <c r="C78" s="69" t="str">
        <f>'Template (Inf)'!C40</f>
        <v>VarGe06</v>
      </c>
      <c r="D78" s="70" t="str">
        <f>'Template (Inf)'!D40</f>
        <v>Fracture geometry</v>
      </c>
      <c r="E78" s="70"/>
      <c r="F78" s="71" t="str">
        <f t="shared" si="1"/>
        <v>Yes</v>
      </c>
      <c r="G78" s="71">
        <f t="shared" si="1"/>
        <v>0</v>
      </c>
      <c r="H78" s="70" t="s">
        <v>1855</v>
      </c>
      <c r="I78" s="71" t="s">
        <v>174</v>
      </c>
      <c r="J78" s="71" t="s">
        <v>1524</v>
      </c>
      <c r="K78" s="70" t="s">
        <v>1855</v>
      </c>
      <c r="L78" s="71" t="s">
        <v>174</v>
      </c>
      <c r="M78" s="71" t="s">
        <v>1524</v>
      </c>
      <c r="N78" s="70" t="s">
        <v>1855</v>
      </c>
      <c r="O78" s="71" t="s">
        <v>174</v>
      </c>
      <c r="P78" s="71" t="s">
        <v>1524</v>
      </c>
      <c r="Q78" s="70" t="s">
        <v>1855</v>
      </c>
      <c r="R78" s="71" t="s">
        <v>174</v>
      </c>
      <c r="S78" s="71" t="s">
        <v>1524</v>
      </c>
      <c r="T78" s="70" t="s">
        <v>1855</v>
      </c>
      <c r="U78" s="68"/>
      <c r="V78" s="70"/>
      <c r="W78" s="71" t="str">
        <f>'SR-Site Influences'!K96</f>
        <v>Yes</v>
      </c>
      <c r="X78" s="71">
        <f>'SR-Site Influences'!K18</f>
        <v>0</v>
      </c>
      <c r="Y78" s="70" t="s">
        <v>1855</v>
      </c>
    </row>
    <row r="79" spans="1:25" x14ac:dyDescent="0.25">
      <c r="A79" s="68"/>
      <c r="B79" s="70"/>
      <c r="C79" s="69" t="str">
        <f>'Template (Inf)'!C41</f>
        <v>VarGe07</v>
      </c>
      <c r="D79" s="70" t="str">
        <f>'Template (Inf)'!D41</f>
        <v>Rock stresses</v>
      </c>
      <c r="E79" s="70"/>
      <c r="F79" s="71" t="str">
        <f t="shared" si="1"/>
        <v>Yes</v>
      </c>
      <c r="G79" s="71">
        <f t="shared" si="1"/>
        <v>0</v>
      </c>
      <c r="H79" s="70" t="s">
        <v>1855</v>
      </c>
      <c r="I79" s="71" t="s">
        <v>174</v>
      </c>
      <c r="J79" s="71" t="s">
        <v>1335</v>
      </c>
      <c r="K79" s="70" t="s">
        <v>1855</v>
      </c>
      <c r="L79" s="71" t="s">
        <v>174</v>
      </c>
      <c r="M79" s="71" t="s">
        <v>1335</v>
      </c>
      <c r="N79" s="70" t="s">
        <v>1855</v>
      </c>
      <c r="O79" s="71" t="s">
        <v>174</v>
      </c>
      <c r="P79" s="71" t="s">
        <v>1335</v>
      </c>
      <c r="Q79" s="70" t="s">
        <v>1855</v>
      </c>
      <c r="R79" s="71" t="s">
        <v>174</v>
      </c>
      <c r="S79" s="71" t="s">
        <v>1335</v>
      </c>
      <c r="T79" s="70" t="s">
        <v>1855</v>
      </c>
      <c r="U79" s="68"/>
      <c r="V79" s="70"/>
      <c r="W79" s="71" t="str">
        <f>'SR-Site Influences'!K97</f>
        <v>Yes</v>
      </c>
      <c r="X79" s="71">
        <f>'SR-Site Influences'!K19</f>
        <v>0</v>
      </c>
      <c r="Y79" s="70" t="s">
        <v>1855</v>
      </c>
    </row>
    <row r="80" spans="1:25" x14ac:dyDescent="0.25">
      <c r="A80" s="68"/>
      <c r="B80" s="70"/>
      <c r="C80" s="69" t="str">
        <f>'Template (Inf)'!C42</f>
        <v>VarGe08</v>
      </c>
      <c r="D80" s="70" t="str">
        <f>'Template (Inf)'!D42</f>
        <v>Matrix minerals</v>
      </c>
      <c r="E80" s="70"/>
      <c r="F80" s="71" t="str">
        <f t="shared" si="1"/>
        <v>No</v>
      </c>
      <c r="G80" s="71">
        <f t="shared" si="1"/>
        <v>0</v>
      </c>
      <c r="H80" s="70" t="s">
        <v>1855</v>
      </c>
      <c r="I80" s="71"/>
      <c r="J80" s="71"/>
      <c r="K80" s="70" t="s">
        <v>1855</v>
      </c>
      <c r="L80" s="71"/>
      <c r="M80" s="71"/>
      <c r="N80" s="70" t="s">
        <v>1855</v>
      </c>
      <c r="O80" s="71"/>
      <c r="P80" s="71"/>
      <c r="Q80" s="70" t="s">
        <v>1855</v>
      </c>
      <c r="R80" s="71"/>
      <c r="S80" s="71"/>
      <c r="T80" s="70" t="s">
        <v>1855</v>
      </c>
      <c r="U80" s="68"/>
      <c r="V80" s="70"/>
      <c r="W80" s="71" t="str">
        <f>'SR-Site Influences'!K98</f>
        <v>No</v>
      </c>
      <c r="X80" s="71">
        <f>'SR-Site Influences'!K20</f>
        <v>0</v>
      </c>
      <c r="Y80" s="70" t="s">
        <v>1855</v>
      </c>
    </row>
    <row r="81" spans="1:25" x14ac:dyDescent="0.25">
      <c r="A81" s="68"/>
      <c r="B81" s="70"/>
      <c r="C81" s="69" t="str">
        <f>'Template (Inf)'!C43</f>
        <v>VarGe09</v>
      </c>
      <c r="D81" s="70" t="str">
        <f>'Template (Inf)'!D43</f>
        <v>Fracture minerals</v>
      </c>
      <c r="E81" s="70"/>
      <c r="F81" s="71" t="str">
        <f t="shared" si="1"/>
        <v>Yes</v>
      </c>
      <c r="G81" s="71" t="str">
        <f t="shared" si="1"/>
        <v xml:space="preserve">Maybe, in case of fracture shear displacements under high normal stress with extensive damage done to asperities. </v>
      </c>
      <c r="H81" s="70" t="s">
        <v>1855</v>
      </c>
      <c r="I81" s="71" t="s">
        <v>117</v>
      </c>
      <c r="J81" s="71" t="s">
        <v>2021</v>
      </c>
      <c r="K81" s="70" t="s">
        <v>1855</v>
      </c>
      <c r="L81" s="71" t="s">
        <v>117</v>
      </c>
      <c r="M81" s="71" t="s">
        <v>2021</v>
      </c>
      <c r="N81" s="70" t="s">
        <v>1855</v>
      </c>
      <c r="O81" s="71" t="s">
        <v>117</v>
      </c>
      <c r="P81" s="71" t="s">
        <v>2021</v>
      </c>
      <c r="Q81" s="70" t="s">
        <v>1855</v>
      </c>
      <c r="R81" s="71" t="s">
        <v>117</v>
      </c>
      <c r="S81" s="71" t="s">
        <v>2021</v>
      </c>
      <c r="T81" s="70" t="s">
        <v>1855</v>
      </c>
      <c r="U81" s="68"/>
      <c r="V81" s="70"/>
      <c r="W81" s="71" t="str">
        <f>'SR-Site Influences'!K99</f>
        <v>Yes</v>
      </c>
      <c r="X81" s="71" t="str">
        <f>'SR-Site Influences'!K21</f>
        <v xml:space="preserve">Maybe, in case of fracture shear displacements under high normal stress with extensive damage done to asperities. </v>
      </c>
      <c r="Y81" s="70" t="s">
        <v>1855</v>
      </c>
    </row>
    <row r="82" spans="1:25" x14ac:dyDescent="0.25">
      <c r="A82" s="68"/>
      <c r="B82" s="70"/>
      <c r="C82" s="69" t="str">
        <f>'Template (Inf)'!C44</f>
        <v>VarGe10</v>
      </c>
      <c r="D82" s="70" t="str">
        <f>'Template (Inf)'!D44</f>
        <v>Groundwater composition</v>
      </c>
      <c r="E82" s="70"/>
      <c r="F82" s="71" t="str">
        <f t="shared" si="1"/>
        <v>No</v>
      </c>
      <c r="G82" s="71">
        <f t="shared" si="1"/>
        <v>0</v>
      </c>
      <c r="H82" s="70" t="s">
        <v>1855</v>
      </c>
      <c r="I82" s="71"/>
      <c r="J82" s="71"/>
      <c r="K82" s="70" t="s">
        <v>1855</v>
      </c>
      <c r="L82" s="71"/>
      <c r="M82" s="71"/>
      <c r="N82" s="70" t="s">
        <v>1855</v>
      </c>
      <c r="O82" s="71"/>
      <c r="P82" s="71"/>
      <c r="Q82" s="70" t="s">
        <v>1855</v>
      </c>
      <c r="R82" s="71"/>
      <c r="S82" s="71"/>
      <c r="T82" s="70" t="s">
        <v>1855</v>
      </c>
      <c r="U82" s="68"/>
      <c r="V82" s="70"/>
      <c r="W82" s="71" t="str">
        <f>'SR-Site Influences'!K100</f>
        <v>No</v>
      </c>
      <c r="X82" s="71">
        <f>'SR-Site Influences'!K22</f>
        <v>0</v>
      </c>
      <c r="Y82" s="70" t="s">
        <v>1855</v>
      </c>
    </row>
    <row r="83" spans="1:25" x14ac:dyDescent="0.25">
      <c r="A83" s="68"/>
      <c r="B83" s="70"/>
      <c r="C83" s="69" t="str">
        <f>'Template (Inf)'!C45</f>
        <v>VarGe11</v>
      </c>
      <c r="D83" s="70" t="str">
        <f>'Template (Inf)'!D45</f>
        <v>Gas composition</v>
      </c>
      <c r="E83" s="70"/>
      <c r="F83" s="71" t="str">
        <f t="shared" si="1"/>
        <v>No</v>
      </c>
      <c r="G83" s="71">
        <f t="shared" si="1"/>
        <v>0</v>
      </c>
      <c r="H83" s="70" t="s">
        <v>1855</v>
      </c>
      <c r="I83" s="71"/>
      <c r="J83" s="71"/>
      <c r="K83" s="70" t="s">
        <v>1855</v>
      </c>
      <c r="L83" s="71"/>
      <c r="M83" s="71"/>
      <c r="N83" s="70" t="s">
        <v>1855</v>
      </c>
      <c r="O83" s="71"/>
      <c r="P83" s="71"/>
      <c r="Q83" s="70" t="s">
        <v>1855</v>
      </c>
      <c r="R83" s="71"/>
      <c r="S83" s="71"/>
      <c r="T83" s="70" t="s">
        <v>1855</v>
      </c>
      <c r="U83" s="68"/>
      <c r="V83" s="70"/>
      <c r="W83" s="71" t="str">
        <f>'SR-Site Influences'!K101</f>
        <v>No</v>
      </c>
      <c r="X83" s="71">
        <f>'SR-Site Influences'!K23</f>
        <v>0</v>
      </c>
      <c r="Y83" s="70" t="s">
        <v>1855</v>
      </c>
    </row>
    <row r="84" spans="1:25" x14ac:dyDescent="0.25">
      <c r="A84" s="68"/>
      <c r="B84" s="70"/>
      <c r="C84" s="69" t="str">
        <f>'Template (Inf)'!C46</f>
        <v>VarGe12</v>
      </c>
      <c r="D84" s="70" t="str">
        <f>'Template (Inf)'!D46</f>
        <v>Structural and stray materials</v>
      </c>
      <c r="E84" s="70"/>
      <c r="F84" s="71" t="str">
        <f t="shared" si="1"/>
        <v>No</v>
      </c>
      <c r="G84" s="71">
        <f t="shared" si="1"/>
        <v>0</v>
      </c>
      <c r="H84" s="70" t="s">
        <v>1855</v>
      </c>
      <c r="I84" s="71"/>
      <c r="J84" s="71"/>
      <c r="K84" s="70" t="s">
        <v>1855</v>
      </c>
      <c r="L84" s="71"/>
      <c r="M84" s="71"/>
      <c r="N84" s="70" t="s">
        <v>1855</v>
      </c>
      <c r="O84" s="71"/>
      <c r="P84" s="71"/>
      <c r="Q84" s="70" t="s">
        <v>1855</v>
      </c>
      <c r="R84" s="71"/>
      <c r="S84" s="71"/>
      <c r="T84" s="70" t="s">
        <v>1855</v>
      </c>
      <c r="U84" s="68"/>
      <c r="V84" s="70"/>
      <c r="W84" s="71" t="str">
        <f>'SR-Site Influences'!K102</f>
        <v>No</v>
      </c>
      <c r="X84" s="71">
        <f>'SR-Site Influences'!K24</f>
        <v>0</v>
      </c>
      <c r="Y84" s="70" t="s">
        <v>1855</v>
      </c>
    </row>
    <row r="85" spans="1:25" x14ac:dyDescent="0.25">
      <c r="A85" s="68"/>
      <c r="B85" s="70"/>
      <c r="C85" s="69" t="str">
        <f>'Template (Inf)'!C47</f>
        <v>VarGe13</v>
      </c>
      <c r="D85" s="70" t="str">
        <f>'Template (Inf)'!D47</f>
        <v>Saturation</v>
      </c>
      <c r="E85" s="70"/>
      <c r="F85" s="71" t="str">
        <f t="shared" si="1"/>
        <v>No</v>
      </c>
      <c r="G85" s="71">
        <f t="shared" si="1"/>
        <v>0</v>
      </c>
      <c r="H85" s="70" t="s">
        <v>1855</v>
      </c>
      <c r="I85" s="71"/>
      <c r="J85" s="71"/>
      <c r="K85" s="70" t="s">
        <v>1855</v>
      </c>
      <c r="L85" s="71"/>
      <c r="M85" s="71"/>
      <c r="N85" s="70" t="s">
        <v>1855</v>
      </c>
      <c r="O85" s="71"/>
      <c r="P85" s="71"/>
      <c r="Q85" s="70" t="s">
        <v>1855</v>
      </c>
      <c r="R85" s="71"/>
      <c r="S85" s="71"/>
      <c r="T85" s="70" t="s">
        <v>1855</v>
      </c>
      <c r="U85" s="68"/>
      <c r="V85" s="70"/>
      <c r="W85" s="71" t="str">
        <f>'SR-Site Influences'!K103</f>
        <v>No</v>
      </c>
      <c r="X85" s="71">
        <f>'SR-Site Influences'!K25</f>
        <v>0</v>
      </c>
      <c r="Y85" s="70" t="s">
        <v>1855</v>
      </c>
    </row>
    <row r="86" spans="1:25" x14ac:dyDescent="0.25">
      <c r="A86" s="68"/>
      <c r="B86" s="69"/>
      <c r="C86" s="69"/>
      <c r="D86" s="69"/>
      <c r="E86" s="69"/>
      <c r="F86" s="69"/>
      <c r="G86" s="69"/>
      <c r="H86" s="69"/>
      <c r="I86" s="69"/>
      <c r="J86" s="69"/>
      <c r="K86" s="70"/>
      <c r="L86" s="69"/>
      <c r="M86" s="69"/>
      <c r="N86" s="70"/>
      <c r="O86" s="69"/>
      <c r="P86" s="69"/>
      <c r="Q86" s="70"/>
      <c r="R86" s="69"/>
      <c r="S86" s="69"/>
      <c r="T86" s="70"/>
      <c r="U86" s="68"/>
      <c r="V86" s="70"/>
      <c r="W86" s="72" t="str">
        <f>'SR-Site Influences'!K5</f>
        <v>Reactivation - Displacement along existing discontinuities</v>
      </c>
      <c r="X86" s="70"/>
      <c r="Y86" s="70"/>
    </row>
  </sheetData>
  <mergeCells count="13">
    <mergeCell ref="F11:G11"/>
    <mergeCell ref="I11:J11"/>
    <mergeCell ref="F12:G12"/>
    <mergeCell ref="I12:J12"/>
    <mergeCell ref="F13:G13"/>
    <mergeCell ref="I13:J13"/>
    <mergeCell ref="F10:G10"/>
    <mergeCell ref="I10:J10"/>
    <mergeCell ref="C6:D6"/>
    <mergeCell ref="F6:G6"/>
    <mergeCell ref="I6:J6"/>
    <mergeCell ref="F7:G7"/>
    <mergeCell ref="I7:J7"/>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ABACB-5481-49B4-8A2E-531D1DB247D1}">
  <dimension ref="A1:Y86"/>
  <sheetViews>
    <sheetView zoomScaleNormal="100" workbookViewId="0">
      <selection activeCell="C3" sqref="C3"/>
    </sheetView>
  </sheetViews>
  <sheetFormatPr defaultColWidth="9.140625"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list'!B15</f>
        <v>Ge07</v>
      </c>
      <c r="D3" s="31" t="str">
        <f>'PSAR SFK FEP list'!C15</f>
        <v>Fracturing</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Influences'!L6</f>
        <v>Geosphere</v>
      </c>
      <c r="D6" s="97"/>
      <c r="E6" s="53" t="str">
        <f>'Template (Inf)'!E6</f>
        <v>Inner 1</v>
      </c>
      <c r="F6" s="96" t="str">
        <f>'SR-Site Influences'!L7</f>
        <v>Buffer</v>
      </c>
      <c r="G6" s="97"/>
      <c r="H6" s="53" t="str">
        <f>'Template (Inf)'!H6</f>
        <v>Outer 1</v>
      </c>
      <c r="I6" s="96" t="str">
        <f>'SR-Site Influences'!L8</f>
        <v>Biosphere</v>
      </c>
      <c r="J6" s="97"/>
      <c r="K6" s="27"/>
    </row>
    <row r="7" spans="2:20" x14ac:dyDescent="0.25">
      <c r="B7" s="27"/>
      <c r="C7" s="27"/>
      <c r="D7" s="27"/>
      <c r="E7" s="53" t="str">
        <f>'Template (Inf)'!E7</f>
        <v>Inner 2</v>
      </c>
      <c r="F7" s="96" t="str">
        <f>'SR-Site Influences'!L9</f>
        <v>Backfill in tunnels</v>
      </c>
      <c r="G7" s="97"/>
      <c r="H7" s="53" t="str">
        <f>'Template (Inf)'!H7</f>
        <v>Outer 2</v>
      </c>
      <c r="I7" s="96" t="str">
        <f>'SR-Site Influences'!L10</f>
        <v>Surroundings</v>
      </c>
      <c r="J7" s="97"/>
      <c r="K7" s="27"/>
      <c r="M7" s="68"/>
      <c r="N7" s="68"/>
      <c r="O7" s="68"/>
      <c r="P7" s="68"/>
      <c r="Q7" s="68"/>
      <c r="R7" s="68"/>
      <c r="S7" s="68"/>
      <c r="T7" s="68"/>
    </row>
    <row r="8" spans="2:20" x14ac:dyDescent="0.25">
      <c r="B8" s="27"/>
      <c r="C8" s="27"/>
      <c r="D8" s="27"/>
      <c r="E8" s="27"/>
      <c r="F8" s="27"/>
      <c r="G8" s="27"/>
      <c r="H8" s="27"/>
      <c r="I8" s="27"/>
      <c r="J8" s="27"/>
      <c r="K8" s="27"/>
      <c r="M8" s="67" t="s">
        <v>287</v>
      </c>
      <c r="N8" s="68"/>
      <c r="O8" s="68"/>
      <c r="P8" s="68"/>
      <c r="Q8" s="68"/>
      <c r="R8" s="68"/>
      <c r="S8" s="68"/>
      <c r="T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c r="T9" s="68"/>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c r="T10" s="68"/>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t="s">
        <v>1873</v>
      </c>
      <c r="O11" s="76" t="str">
        <f>C6</f>
        <v>Geosphere</v>
      </c>
      <c r="P11" s="70"/>
      <c r="Q11" s="70" t="s">
        <v>1879</v>
      </c>
      <c r="R11" s="70"/>
      <c r="S11" s="70"/>
      <c r="T11" s="68"/>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c r="T12" s="68"/>
    </row>
    <row r="13" spans="2:20" x14ac:dyDescent="0.25">
      <c r="B13" s="27"/>
      <c r="C13" s="27"/>
      <c r="D13" s="27"/>
      <c r="E13" s="53" t="str">
        <f>'Template (Inf)'!E13</f>
        <v>From inner 2</v>
      </c>
      <c r="F13" s="87"/>
      <c r="G13" s="89"/>
      <c r="H13" s="53" t="str">
        <f>'Template (Inf)'!H13</f>
        <v>From outer 2</v>
      </c>
      <c r="I13" s="87"/>
      <c r="J13" s="89"/>
      <c r="K13" s="27"/>
      <c r="M13" s="76" t="str">
        <f>C6</f>
        <v>Geosphere</v>
      </c>
      <c r="N13" s="75" t="s">
        <v>1881</v>
      </c>
      <c r="O13" s="70" t="str">
        <f>CONCATENATE(I6," ",I7)</f>
        <v>Biosphere Surroundings</v>
      </c>
      <c r="P13" s="76"/>
      <c r="Q13" s="70" t="s">
        <v>1880</v>
      </c>
      <c r="R13" s="70"/>
      <c r="S13" s="70"/>
      <c r="T13" s="68"/>
    </row>
    <row r="14" spans="2:20" x14ac:dyDescent="0.25">
      <c r="B14" s="27"/>
      <c r="C14" s="27"/>
      <c r="D14" s="27"/>
      <c r="E14" s="27"/>
      <c r="F14" s="27"/>
      <c r="G14" s="27"/>
      <c r="H14" s="27"/>
      <c r="I14" s="27"/>
      <c r="J14" s="27"/>
      <c r="K14" s="27"/>
      <c r="M14" s="68"/>
      <c r="N14" s="68"/>
      <c r="O14" s="68"/>
      <c r="P14" s="68"/>
      <c r="Q14" s="68"/>
      <c r="R14" s="68"/>
      <c r="S14" s="68"/>
      <c r="T14" s="68"/>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1:25" x14ac:dyDescent="0.25">
      <c r="B49" s="35"/>
      <c r="C49" s="35"/>
      <c r="D49" s="35"/>
      <c r="E49" s="35"/>
      <c r="F49" s="35"/>
      <c r="G49" s="35"/>
      <c r="H49" s="35"/>
      <c r="I49" s="35"/>
      <c r="J49" s="35"/>
      <c r="K49" s="34"/>
      <c r="L49" s="35"/>
      <c r="M49" s="35"/>
      <c r="N49" s="34"/>
      <c r="O49" s="35"/>
      <c r="P49" s="35"/>
      <c r="Q49" s="34"/>
      <c r="R49" s="35"/>
      <c r="S49" s="35"/>
      <c r="T49" s="34"/>
    </row>
    <row r="51" spans="1:25" x14ac:dyDescent="0.25">
      <c r="A51" s="68"/>
      <c r="B51" s="67"/>
      <c r="C51" s="68"/>
      <c r="D51" s="68"/>
      <c r="E51" s="68"/>
      <c r="F51" s="67" t="s">
        <v>1947</v>
      </c>
      <c r="G51" s="68"/>
      <c r="H51" s="68"/>
      <c r="I51" s="67" t="s">
        <v>1861</v>
      </c>
      <c r="J51" s="68"/>
      <c r="K51" s="68"/>
      <c r="L51" s="68"/>
      <c r="M51" s="68"/>
      <c r="N51" s="68"/>
      <c r="O51" s="68"/>
      <c r="P51" s="68"/>
      <c r="Q51" s="68"/>
      <c r="R51" s="68"/>
      <c r="S51" s="68"/>
      <c r="T51" s="68"/>
      <c r="U51" s="68"/>
      <c r="V51" s="67" t="s">
        <v>287</v>
      </c>
      <c r="W51" s="68"/>
      <c r="X51" s="68"/>
      <c r="Y51" s="68"/>
    </row>
    <row r="52" spans="1:25" x14ac:dyDescent="0.25">
      <c r="A52" s="68"/>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1:25" x14ac:dyDescent="0.25">
      <c r="A53" s="68"/>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69"/>
    </row>
    <row r="54" spans="1:25" x14ac:dyDescent="0.25">
      <c r="A54" s="68"/>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69"/>
    </row>
    <row r="55" spans="1:25" x14ac:dyDescent="0.25">
      <c r="A55" s="68"/>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69"/>
    </row>
    <row r="56" spans="1:25" x14ac:dyDescent="0.25">
      <c r="A56" s="68"/>
      <c r="B56" s="70"/>
      <c r="C56" s="69" t="str">
        <f>'Template (Inf)'!C19</f>
        <v>VarGe01</v>
      </c>
      <c r="D56" s="70" t="str">
        <f>'Template (Inf)'!D19</f>
        <v>Temperature in bedrock</v>
      </c>
      <c r="E56" s="70"/>
      <c r="F56" s="71" t="str">
        <f>W56</f>
        <v>No</v>
      </c>
      <c r="G56" s="71" t="str">
        <f>X56</f>
        <v>But indirectly via thermal stress.</v>
      </c>
      <c r="H56" s="70" t="s">
        <v>1855</v>
      </c>
      <c r="I56" s="71"/>
      <c r="J56" s="71"/>
      <c r="K56" s="70" t="s">
        <v>1855</v>
      </c>
      <c r="L56" s="71"/>
      <c r="M56" s="71"/>
      <c r="N56" s="70" t="s">
        <v>1855</v>
      </c>
      <c r="O56" s="71"/>
      <c r="P56" s="71"/>
      <c r="Q56" s="70" t="s">
        <v>1855</v>
      </c>
      <c r="R56" s="71"/>
      <c r="S56" s="71"/>
      <c r="T56" s="70" t="s">
        <v>1855</v>
      </c>
      <c r="U56" s="68"/>
      <c r="V56" s="70"/>
      <c r="W56" s="71" t="str">
        <f>'SR-Site Influences'!L104</f>
        <v>No</v>
      </c>
      <c r="X56" s="71" t="str">
        <f>'SR-Site Influences'!L26</f>
        <v>But indirectly via thermal stress.</v>
      </c>
      <c r="Y56" s="70" t="s">
        <v>1855</v>
      </c>
    </row>
    <row r="57" spans="1:25" x14ac:dyDescent="0.25">
      <c r="A57" s="68"/>
      <c r="B57" s="70"/>
      <c r="C57" s="69" t="str">
        <f>'Template (Inf)'!C20</f>
        <v>VarGe02</v>
      </c>
      <c r="D57" s="70" t="str">
        <f>'Template (Inf)'!D20</f>
        <v>Groundwater flow</v>
      </c>
      <c r="E57" s="70"/>
      <c r="F57" s="71" t="str">
        <f t="shared" ref="F57:G68" si="0">W57</f>
        <v>No</v>
      </c>
      <c r="G57" s="71">
        <f t="shared" si="0"/>
        <v>0</v>
      </c>
      <c r="H57" s="70" t="s">
        <v>1855</v>
      </c>
      <c r="I57" s="71"/>
      <c r="J57" s="71"/>
      <c r="K57" s="70" t="s">
        <v>1855</v>
      </c>
      <c r="L57" s="71"/>
      <c r="M57" s="71"/>
      <c r="N57" s="70" t="s">
        <v>1855</v>
      </c>
      <c r="O57" s="71"/>
      <c r="P57" s="71"/>
      <c r="Q57" s="70" t="s">
        <v>1855</v>
      </c>
      <c r="R57" s="71"/>
      <c r="S57" s="71"/>
      <c r="T57" s="70" t="s">
        <v>1855</v>
      </c>
      <c r="U57" s="68"/>
      <c r="V57" s="70"/>
      <c r="W57" s="71" t="str">
        <f>'SR-Site Influences'!L105</f>
        <v>No</v>
      </c>
      <c r="X57" s="71">
        <f>'SR-Site Influences'!L27</f>
        <v>0</v>
      </c>
      <c r="Y57" s="70" t="s">
        <v>1855</v>
      </c>
    </row>
    <row r="58" spans="1:25" x14ac:dyDescent="0.25">
      <c r="A58" s="68"/>
      <c r="B58" s="70"/>
      <c r="C58" s="69" t="str">
        <f>'Template (Inf)'!C21</f>
        <v>VarGe03</v>
      </c>
      <c r="D58" s="70" t="str">
        <f>'Template (Inf)'!D21</f>
        <v>Groundwater pressure</v>
      </c>
      <c r="E58" s="70"/>
      <c r="F58" s="71" t="str">
        <f t="shared" si="0"/>
        <v>Yes</v>
      </c>
      <c r="G58" s="71" t="str">
        <f t="shared" si="0"/>
        <v>Hydraulic fracturing at high pressures.</v>
      </c>
      <c r="H58" s="70" t="s">
        <v>1855</v>
      </c>
      <c r="I58" s="71" t="s">
        <v>174</v>
      </c>
      <c r="J58" s="71" t="s">
        <v>1404</v>
      </c>
      <c r="K58" s="70" t="s">
        <v>1855</v>
      </c>
      <c r="L58" s="71" t="s">
        <v>174</v>
      </c>
      <c r="M58" s="71" t="s">
        <v>1404</v>
      </c>
      <c r="N58" s="70" t="s">
        <v>1855</v>
      </c>
      <c r="O58" s="71" t="s">
        <v>174</v>
      </c>
      <c r="P58" s="71" t="s">
        <v>1404</v>
      </c>
      <c r="Q58" s="70" t="s">
        <v>1855</v>
      </c>
      <c r="R58" s="71" t="s">
        <v>174</v>
      </c>
      <c r="S58" s="71" t="s">
        <v>1404</v>
      </c>
      <c r="T58" s="70" t="s">
        <v>1855</v>
      </c>
      <c r="U58" s="68"/>
      <c r="V58" s="70"/>
      <c r="W58" s="71" t="str">
        <f>'SR-Site Influences'!L106</f>
        <v>Yes</v>
      </c>
      <c r="X58" s="71" t="str">
        <f>'SR-Site Influences'!L28</f>
        <v>Hydraulic fracturing at high pressures.</v>
      </c>
      <c r="Y58" s="70" t="s">
        <v>1855</v>
      </c>
    </row>
    <row r="59" spans="1:25" x14ac:dyDescent="0.25">
      <c r="A59" s="68"/>
      <c r="B59" s="70"/>
      <c r="C59" s="69" t="str">
        <f>'Template (Inf)'!C22</f>
        <v>VarGe04</v>
      </c>
      <c r="D59" s="70" t="str">
        <f>'Template (Inf)'!D22</f>
        <v>Gas phase flow</v>
      </c>
      <c r="E59" s="70"/>
      <c r="F59" s="71" t="str">
        <f t="shared" si="0"/>
        <v>No</v>
      </c>
      <c r="G59" s="71">
        <f t="shared" si="0"/>
        <v>0</v>
      </c>
      <c r="H59" s="70" t="s">
        <v>1855</v>
      </c>
      <c r="I59" s="71"/>
      <c r="J59" s="71"/>
      <c r="K59" s="70" t="s">
        <v>1855</v>
      </c>
      <c r="L59" s="71"/>
      <c r="M59" s="71"/>
      <c r="N59" s="70" t="s">
        <v>1855</v>
      </c>
      <c r="O59" s="71"/>
      <c r="P59" s="71"/>
      <c r="Q59" s="70" t="s">
        <v>1855</v>
      </c>
      <c r="R59" s="71"/>
      <c r="S59" s="71"/>
      <c r="T59" s="70" t="s">
        <v>1855</v>
      </c>
      <c r="U59" s="68"/>
      <c r="V59" s="70"/>
      <c r="W59" s="71" t="str">
        <f>'SR-Site Influences'!L107</f>
        <v>No</v>
      </c>
      <c r="X59" s="71">
        <f>'SR-Site Influences'!L29</f>
        <v>0</v>
      </c>
      <c r="Y59" s="70" t="s">
        <v>1855</v>
      </c>
    </row>
    <row r="60" spans="1:25" x14ac:dyDescent="0.25">
      <c r="A60" s="68"/>
      <c r="B60" s="70"/>
      <c r="C60" s="69" t="str">
        <f>'Template (Inf)'!C23</f>
        <v>VarGe05</v>
      </c>
      <c r="D60" s="70" t="str">
        <f>'Template (Inf)'!D23</f>
        <v>Repository geometry</v>
      </c>
      <c r="E60" s="70"/>
      <c r="F60" s="71" t="str">
        <f t="shared" si="0"/>
        <v>No</v>
      </c>
      <c r="G60" s="71" t="str">
        <f t="shared" si="0"/>
        <v>But indirectly through stresses.</v>
      </c>
      <c r="H60" s="70" t="s">
        <v>1855</v>
      </c>
      <c r="I60" s="71"/>
      <c r="J60" s="71"/>
      <c r="K60" s="70" t="s">
        <v>1855</v>
      </c>
      <c r="L60" s="71"/>
      <c r="M60" s="71"/>
      <c r="N60" s="70" t="s">
        <v>1855</v>
      </c>
      <c r="O60" s="71"/>
      <c r="P60" s="71"/>
      <c r="Q60" s="70" t="s">
        <v>1855</v>
      </c>
      <c r="R60" s="71"/>
      <c r="S60" s="71"/>
      <c r="T60" s="70" t="s">
        <v>1855</v>
      </c>
      <c r="U60" s="68"/>
      <c r="V60" s="70"/>
      <c r="W60" s="71" t="str">
        <f>'SR-Site Influences'!L108</f>
        <v>No</v>
      </c>
      <c r="X60" s="71" t="str">
        <f>'SR-Site Influences'!L30</f>
        <v>But indirectly through stresses.</v>
      </c>
      <c r="Y60" s="70" t="s">
        <v>1855</v>
      </c>
    </row>
    <row r="61" spans="1:25" x14ac:dyDescent="0.25">
      <c r="A61" s="68"/>
      <c r="B61" s="70"/>
      <c r="C61" s="69" t="str">
        <f>'Template (Inf)'!C24</f>
        <v>VarGe06</v>
      </c>
      <c r="D61" s="70" t="str">
        <f>'Template (Inf)'!D24</f>
        <v>Fracture geometry</v>
      </c>
      <c r="E61" s="70"/>
      <c r="F61" s="71" t="str">
        <f t="shared" si="0"/>
        <v>No</v>
      </c>
      <c r="G61" s="71" t="str">
        <f t="shared" si="0"/>
        <v>But indirectly through stresses.</v>
      </c>
      <c r="H61" s="70" t="s">
        <v>1855</v>
      </c>
      <c r="I61" s="74" t="s">
        <v>2022</v>
      </c>
      <c r="J61" s="71" t="s">
        <v>2023</v>
      </c>
      <c r="K61" s="70" t="s">
        <v>1855</v>
      </c>
      <c r="L61" s="74" t="s">
        <v>2022</v>
      </c>
      <c r="M61" s="71" t="s">
        <v>2023</v>
      </c>
      <c r="N61" s="70" t="s">
        <v>1855</v>
      </c>
      <c r="O61" s="74" t="s">
        <v>2022</v>
      </c>
      <c r="P61" s="71" t="s">
        <v>2023</v>
      </c>
      <c r="Q61" s="70" t="s">
        <v>1855</v>
      </c>
      <c r="R61" s="74" t="s">
        <v>2022</v>
      </c>
      <c r="S61" s="71" t="s">
        <v>2023</v>
      </c>
      <c r="T61" s="70" t="s">
        <v>1855</v>
      </c>
      <c r="U61" s="68"/>
      <c r="V61" s="70"/>
      <c r="W61" s="71" t="str">
        <f>'SR-Site Influences'!L109</f>
        <v>No</v>
      </c>
      <c r="X61" s="71" t="str">
        <f>'SR-Site Influences'!L31</f>
        <v>But indirectly through stresses.</v>
      </c>
      <c r="Y61" s="70" t="s">
        <v>1855</v>
      </c>
    </row>
    <row r="62" spans="1:25" x14ac:dyDescent="0.25">
      <c r="A62" s="68"/>
      <c r="B62" s="70"/>
      <c r="C62" s="69" t="str">
        <f>'Template (Inf)'!C25</f>
        <v>VarGe07</v>
      </c>
      <c r="D62" s="70" t="str">
        <f>'Template (Inf)'!D25</f>
        <v>Rock stresses</v>
      </c>
      <c r="E62" s="70"/>
      <c r="F62" s="71" t="str">
        <f t="shared" si="0"/>
        <v>Yes</v>
      </c>
      <c r="G62" s="71">
        <f t="shared" si="0"/>
        <v>0</v>
      </c>
      <c r="H62" s="70" t="s">
        <v>1855</v>
      </c>
      <c r="I62" s="71" t="s">
        <v>174</v>
      </c>
      <c r="J62" s="71" t="s">
        <v>2024</v>
      </c>
      <c r="K62" s="70" t="s">
        <v>1855</v>
      </c>
      <c r="L62" s="71" t="s">
        <v>174</v>
      </c>
      <c r="M62" s="71" t="s">
        <v>2025</v>
      </c>
      <c r="N62" s="70" t="s">
        <v>1855</v>
      </c>
      <c r="O62" s="71" t="s">
        <v>174</v>
      </c>
      <c r="P62" s="71" t="s">
        <v>2026</v>
      </c>
      <c r="Q62" s="70" t="s">
        <v>1855</v>
      </c>
      <c r="R62" s="71" t="s">
        <v>174</v>
      </c>
      <c r="S62" s="71" t="s">
        <v>2027</v>
      </c>
      <c r="T62" s="70" t="s">
        <v>1855</v>
      </c>
      <c r="U62" s="68"/>
      <c r="V62" s="70"/>
      <c r="W62" s="71" t="str">
        <f>'SR-Site Influences'!L110</f>
        <v>Yes</v>
      </c>
      <c r="X62" s="71">
        <f>'SR-Site Influences'!L32</f>
        <v>0</v>
      </c>
      <c r="Y62" s="70" t="s">
        <v>1855</v>
      </c>
    </row>
    <row r="63" spans="1:25" x14ac:dyDescent="0.25">
      <c r="A63" s="68"/>
      <c r="B63" s="70"/>
      <c r="C63" s="69" t="str">
        <f>'Template (Inf)'!C26</f>
        <v>VarGe08</v>
      </c>
      <c r="D63" s="70" t="str">
        <f>'Template (Inf)'!D26</f>
        <v>Matrix minerals</v>
      </c>
      <c r="E63" s="70"/>
      <c r="F63" s="71" t="str">
        <f t="shared" si="0"/>
        <v>Yes</v>
      </c>
      <c r="G63" s="71" t="str">
        <f t="shared" si="0"/>
        <v>Affects rock strength.</v>
      </c>
      <c r="H63" s="70" t="s">
        <v>1855</v>
      </c>
      <c r="I63" s="71" t="s">
        <v>174</v>
      </c>
      <c r="J63" s="71" t="s">
        <v>1578</v>
      </c>
      <c r="K63" s="70" t="s">
        <v>1855</v>
      </c>
      <c r="L63" s="71" t="s">
        <v>174</v>
      </c>
      <c r="M63" s="71" t="s">
        <v>1578</v>
      </c>
      <c r="N63" s="70" t="s">
        <v>1855</v>
      </c>
      <c r="O63" s="71" t="s">
        <v>174</v>
      </c>
      <c r="P63" s="71" t="s">
        <v>1578</v>
      </c>
      <c r="Q63" s="70" t="s">
        <v>1855</v>
      </c>
      <c r="R63" s="71" t="s">
        <v>174</v>
      </c>
      <c r="S63" s="71" t="s">
        <v>1578</v>
      </c>
      <c r="T63" s="70" t="s">
        <v>1855</v>
      </c>
      <c r="U63" s="68"/>
      <c r="V63" s="70"/>
      <c r="W63" s="71" t="str">
        <f>'SR-Site Influences'!L111</f>
        <v>Yes</v>
      </c>
      <c r="X63" s="71" t="str">
        <f>'SR-Site Influences'!L33</f>
        <v>Affects rock strength.</v>
      </c>
      <c r="Y63" s="70" t="s">
        <v>1855</v>
      </c>
    </row>
    <row r="64" spans="1:25" x14ac:dyDescent="0.25">
      <c r="A64" s="68"/>
      <c r="B64" s="70"/>
      <c r="C64" s="69" t="str">
        <f>'Template (Inf)'!C27</f>
        <v>VarGe09</v>
      </c>
      <c r="D64" s="70" t="str">
        <f>'Template (Inf)'!D27</f>
        <v>Fracture minerals</v>
      </c>
      <c r="E64" s="70"/>
      <c r="F64" s="71" t="str">
        <f t="shared" si="0"/>
        <v>Yes</v>
      </c>
      <c r="G64" s="71" t="str">
        <f t="shared" si="0"/>
        <v>Strength of individual fractures depends on fracture minerals and will contribute to determine extent of fracture growth.</v>
      </c>
      <c r="H64" s="70" t="s">
        <v>1855</v>
      </c>
      <c r="I64" s="71" t="s">
        <v>117</v>
      </c>
      <c r="J64" s="71" t="s">
        <v>2028</v>
      </c>
      <c r="K64" s="70" t="s">
        <v>1855</v>
      </c>
      <c r="L64" s="71" t="s">
        <v>117</v>
      </c>
      <c r="M64" s="71" t="s">
        <v>2028</v>
      </c>
      <c r="N64" s="70" t="s">
        <v>1855</v>
      </c>
      <c r="O64" s="71" t="s">
        <v>117</v>
      </c>
      <c r="P64" s="71" t="s">
        <v>2028</v>
      </c>
      <c r="Q64" s="70" t="s">
        <v>1855</v>
      </c>
      <c r="R64" s="71" t="s">
        <v>117</v>
      </c>
      <c r="S64" s="71" t="s">
        <v>2028</v>
      </c>
      <c r="T64" s="70" t="s">
        <v>1855</v>
      </c>
      <c r="U64" s="68"/>
      <c r="V64" s="70"/>
      <c r="W64" s="71" t="str">
        <f>'SR-Site Influences'!L112</f>
        <v>Yes</v>
      </c>
      <c r="X64" s="71" t="str">
        <f>'SR-Site Influences'!L34</f>
        <v>Strength of individual fractures depends on fracture minerals and will contribute to determine extent of fracture growth.</v>
      </c>
      <c r="Y64" s="70" t="s">
        <v>1855</v>
      </c>
    </row>
    <row r="65" spans="1:25" x14ac:dyDescent="0.25">
      <c r="A65" s="68"/>
      <c r="B65" s="70"/>
      <c r="C65" s="69" t="str">
        <f>'Template (Inf)'!C28</f>
        <v>VarGe10</v>
      </c>
      <c r="D65" s="70" t="str">
        <f>'Template (Inf)'!D28</f>
        <v>Groundwater composition</v>
      </c>
      <c r="E65" s="70"/>
      <c r="F65" s="71" t="str">
        <f t="shared" si="0"/>
        <v>No</v>
      </c>
      <c r="G65" s="71">
        <f t="shared" si="0"/>
        <v>0</v>
      </c>
      <c r="H65" s="70" t="s">
        <v>1855</v>
      </c>
      <c r="I65" s="71"/>
      <c r="J65" s="71"/>
      <c r="K65" s="70" t="s">
        <v>1855</v>
      </c>
      <c r="L65" s="71"/>
      <c r="M65" s="71"/>
      <c r="N65" s="70" t="s">
        <v>1855</v>
      </c>
      <c r="O65" s="71"/>
      <c r="P65" s="71"/>
      <c r="Q65" s="70" t="s">
        <v>1855</v>
      </c>
      <c r="R65" s="71"/>
      <c r="S65" s="71"/>
      <c r="T65" s="70" t="s">
        <v>1855</v>
      </c>
      <c r="U65" s="68"/>
      <c r="V65" s="70"/>
      <c r="W65" s="71" t="str">
        <f>'SR-Site Influences'!L113</f>
        <v>No</v>
      </c>
      <c r="X65" s="71">
        <f>'SR-Site Influences'!L35</f>
        <v>0</v>
      </c>
      <c r="Y65" s="70" t="s">
        <v>1855</v>
      </c>
    </row>
    <row r="66" spans="1:25" x14ac:dyDescent="0.25">
      <c r="A66" s="68"/>
      <c r="B66" s="70"/>
      <c r="C66" s="69" t="str">
        <f>'Template (Inf)'!C29</f>
        <v>VarGe11</v>
      </c>
      <c r="D66" s="70" t="str">
        <f>'Template (Inf)'!D29</f>
        <v>Gas composition</v>
      </c>
      <c r="E66" s="70"/>
      <c r="F66" s="71" t="str">
        <f t="shared" si="0"/>
        <v>No</v>
      </c>
      <c r="G66" s="71">
        <f t="shared" si="0"/>
        <v>0</v>
      </c>
      <c r="H66" s="70" t="s">
        <v>1855</v>
      </c>
      <c r="I66" s="71"/>
      <c r="J66" s="71"/>
      <c r="K66" s="70" t="s">
        <v>1855</v>
      </c>
      <c r="L66" s="71"/>
      <c r="M66" s="71"/>
      <c r="N66" s="70" t="s">
        <v>1855</v>
      </c>
      <c r="O66" s="71"/>
      <c r="P66" s="71"/>
      <c r="Q66" s="70" t="s">
        <v>1855</v>
      </c>
      <c r="R66" s="71"/>
      <c r="S66" s="71"/>
      <c r="T66" s="70" t="s">
        <v>1855</v>
      </c>
      <c r="U66" s="68"/>
      <c r="V66" s="70"/>
      <c r="W66" s="71" t="str">
        <f>'SR-Site Influences'!L114</f>
        <v>No</v>
      </c>
      <c r="X66" s="71">
        <f>'SR-Site Influences'!L36</f>
        <v>0</v>
      </c>
      <c r="Y66" s="70" t="s">
        <v>1855</v>
      </c>
    </row>
    <row r="67" spans="1:25" x14ac:dyDescent="0.25">
      <c r="A67" s="68"/>
      <c r="B67" s="70"/>
      <c r="C67" s="69" t="str">
        <f>'Template (Inf)'!C30</f>
        <v>VarGe12</v>
      </c>
      <c r="D67" s="70" t="str">
        <f>'Template (Inf)'!D30</f>
        <v>Structural and stray materials</v>
      </c>
      <c r="E67" s="70"/>
      <c r="F67" s="71" t="str">
        <f t="shared" si="0"/>
        <v>No</v>
      </c>
      <c r="G67" s="71">
        <f t="shared" si="0"/>
        <v>0</v>
      </c>
      <c r="H67" s="70" t="s">
        <v>1855</v>
      </c>
      <c r="I67" s="71"/>
      <c r="J67" s="71"/>
      <c r="K67" s="70" t="s">
        <v>1855</v>
      </c>
      <c r="L67" s="71"/>
      <c r="M67" s="71"/>
      <c r="N67" s="70" t="s">
        <v>1855</v>
      </c>
      <c r="O67" s="71"/>
      <c r="P67" s="71"/>
      <c r="Q67" s="70" t="s">
        <v>1855</v>
      </c>
      <c r="R67" s="71"/>
      <c r="S67" s="71"/>
      <c r="T67" s="70" t="s">
        <v>1855</v>
      </c>
      <c r="U67" s="68"/>
      <c r="V67" s="70"/>
      <c r="W67" s="71" t="str">
        <f>'SR-Site Influences'!L115</f>
        <v>No</v>
      </c>
      <c r="X67" s="71">
        <f>'SR-Site Influences'!L37</f>
        <v>0</v>
      </c>
      <c r="Y67" s="70" t="s">
        <v>1855</v>
      </c>
    </row>
    <row r="68" spans="1:25" x14ac:dyDescent="0.25">
      <c r="A68" s="68"/>
      <c r="B68" s="70"/>
      <c r="C68" s="69" t="str">
        <f>'Template (Inf)'!C31</f>
        <v>VarGe13</v>
      </c>
      <c r="D68" s="70" t="str">
        <f>'Template (Inf)'!D31</f>
        <v>Saturation</v>
      </c>
      <c r="E68" s="70"/>
      <c r="F68" s="71" t="str">
        <f t="shared" si="0"/>
        <v>Yes</v>
      </c>
      <c r="G68" s="71" t="str">
        <f t="shared" si="0"/>
        <v>Affects strength properties.</v>
      </c>
      <c r="H68" s="70" t="s">
        <v>1855</v>
      </c>
      <c r="I68" s="71" t="s">
        <v>117</v>
      </c>
      <c r="J68" s="71" t="s">
        <v>2029</v>
      </c>
      <c r="K68" s="70" t="s">
        <v>1855</v>
      </c>
      <c r="L68" s="71" t="s">
        <v>117</v>
      </c>
      <c r="M68" s="71" t="s">
        <v>2029</v>
      </c>
      <c r="N68" s="70" t="s">
        <v>1855</v>
      </c>
      <c r="O68" s="71" t="s">
        <v>117</v>
      </c>
      <c r="P68" s="71" t="s">
        <v>2029</v>
      </c>
      <c r="Q68" s="70" t="s">
        <v>1855</v>
      </c>
      <c r="R68" s="71" t="s">
        <v>117</v>
      </c>
      <c r="S68" s="71" t="s">
        <v>2029</v>
      </c>
      <c r="T68" s="70" t="s">
        <v>1855</v>
      </c>
      <c r="U68" s="68"/>
      <c r="V68" s="70"/>
      <c r="W68" s="71" t="str">
        <f>'SR-Site Influences'!L116</f>
        <v>Yes</v>
      </c>
      <c r="X68" s="71" t="str">
        <f>'SR-Site Influences'!L38</f>
        <v>Affects strength properties.</v>
      </c>
      <c r="Y68" s="70" t="s">
        <v>1855</v>
      </c>
    </row>
    <row r="69" spans="1:25" x14ac:dyDescent="0.25">
      <c r="A69" s="68"/>
      <c r="B69" s="70"/>
      <c r="C69" s="69"/>
      <c r="D69" s="70"/>
      <c r="E69" s="70"/>
      <c r="F69" s="70"/>
      <c r="G69" s="70"/>
      <c r="H69" s="70" t="s">
        <v>1855</v>
      </c>
      <c r="I69" s="70"/>
      <c r="J69" s="70"/>
      <c r="K69" s="70" t="s">
        <v>1855</v>
      </c>
      <c r="L69" s="70"/>
      <c r="M69" s="70"/>
      <c r="N69" s="70" t="s">
        <v>1855</v>
      </c>
      <c r="O69" s="70"/>
      <c r="P69" s="70"/>
      <c r="Q69" s="70" t="s">
        <v>1855</v>
      </c>
      <c r="R69" s="70"/>
      <c r="S69" s="70"/>
      <c r="T69" s="70" t="s">
        <v>1855</v>
      </c>
      <c r="U69" s="68"/>
      <c r="V69" s="70"/>
      <c r="W69" s="70"/>
      <c r="X69" s="70"/>
      <c r="Y69" s="70" t="s">
        <v>1855</v>
      </c>
    </row>
    <row r="70" spans="1:25" x14ac:dyDescent="0.25">
      <c r="A70" s="68"/>
      <c r="B70" s="70"/>
      <c r="C70" s="69"/>
      <c r="D70" s="70"/>
      <c r="E70" s="70"/>
      <c r="F70" s="69" t="str">
        <f>'Template (Inf)'!F33</f>
        <v xml:space="preserve">Process influence on variable </v>
      </c>
      <c r="G70" s="69"/>
      <c r="H70" s="70" t="s">
        <v>1855</v>
      </c>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70" t="s">
        <v>1855</v>
      </c>
    </row>
    <row r="71" spans="1:25" x14ac:dyDescent="0.25">
      <c r="A71" s="68"/>
      <c r="B71" s="70"/>
      <c r="C71" s="69"/>
      <c r="D71" s="70"/>
      <c r="E71" s="70"/>
      <c r="F71" s="69" t="str">
        <f>'Template (Inf)'!F34</f>
        <v>Influence present?</v>
      </c>
      <c r="G71" s="69"/>
      <c r="H71" s="70" t="s">
        <v>1855</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70" t="s">
        <v>1855</v>
      </c>
    </row>
    <row r="72" spans="1:25" x14ac:dyDescent="0.25">
      <c r="A72" s="68"/>
      <c r="B72" s="70"/>
      <c r="C72" s="69"/>
      <c r="D72" s="70"/>
      <c r="E72" s="70"/>
      <c r="F72" s="69" t="str">
        <f>'Template (Inf)'!F35</f>
        <v>Yes/No</v>
      </c>
      <c r="G72" s="69" t="str">
        <f>'Template (Inf)'!G35</f>
        <v>Description</v>
      </c>
      <c r="H72" s="70" t="s">
        <v>1855</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70" t="s">
        <v>1855</v>
      </c>
    </row>
    <row r="73" spans="1:25" x14ac:dyDescent="0.25">
      <c r="A73" s="68"/>
      <c r="B73" s="70"/>
      <c r="C73" s="69" t="str">
        <f>'Template (Inf)'!C35</f>
        <v>VarGe01</v>
      </c>
      <c r="D73" s="70" t="str">
        <f>'Template (Inf)'!D35</f>
        <v>Temperature in bedrock</v>
      </c>
      <c r="E73" s="70"/>
      <c r="F73" s="71" t="str">
        <f>W73</f>
        <v>No</v>
      </c>
      <c r="G73" s="71">
        <f>X73</f>
        <v>0</v>
      </c>
      <c r="H73" s="70" t="s">
        <v>1855</v>
      </c>
      <c r="I73" s="71"/>
      <c r="J73" s="71"/>
      <c r="K73" s="70" t="s">
        <v>1855</v>
      </c>
      <c r="L73" s="71"/>
      <c r="M73" s="71"/>
      <c r="N73" s="70" t="s">
        <v>1855</v>
      </c>
      <c r="O73" s="71"/>
      <c r="P73" s="71"/>
      <c r="Q73" s="70" t="s">
        <v>1855</v>
      </c>
      <c r="R73" s="71"/>
      <c r="S73" s="71"/>
      <c r="T73" s="70" t="s">
        <v>1855</v>
      </c>
      <c r="U73" s="68"/>
      <c r="V73" s="70"/>
      <c r="W73" s="71" t="str">
        <f>'SR-Site Influences'!L91</f>
        <v>No</v>
      </c>
      <c r="X73" s="71">
        <f>'SR-Site Influences'!L13</f>
        <v>0</v>
      </c>
      <c r="Y73" s="70" t="s">
        <v>1855</v>
      </c>
    </row>
    <row r="74" spans="1:25" x14ac:dyDescent="0.25">
      <c r="A74" s="68"/>
      <c r="B74" s="70"/>
      <c r="C74" s="69" t="str">
        <f>'Template (Inf)'!C36</f>
        <v>VarGe02</v>
      </c>
      <c r="D74" s="70" t="str">
        <f>'Template (Inf)'!D36</f>
        <v>Groundwater flow</v>
      </c>
      <c r="E74" s="70"/>
      <c r="F74" s="71" t="str">
        <f t="shared" ref="F74:G85" si="1">W74</f>
        <v>No</v>
      </c>
      <c r="G74" s="71" t="str">
        <f t="shared" si="1"/>
        <v>But indirectly through changes in fracture geometry.</v>
      </c>
      <c r="H74" s="70" t="s">
        <v>1855</v>
      </c>
      <c r="I74" s="71"/>
      <c r="J74" s="71"/>
      <c r="K74" s="70" t="s">
        <v>1855</v>
      </c>
      <c r="L74" s="71"/>
      <c r="M74" s="71"/>
      <c r="N74" s="70" t="s">
        <v>1855</v>
      </c>
      <c r="O74" s="71"/>
      <c r="P74" s="71"/>
      <c r="Q74" s="70" t="s">
        <v>1855</v>
      </c>
      <c r="R74" s="71"/>
      <c r="S74" s="71"/>
      <c r="T74" s="70" t="s">
        <v>1855</v>
      </c>
      <c r="U74" s="68"/>
      <c r="V74" s="70"/>
      <c r="W74" s="71" t="str">
        <f>'SR-Site Influences'!L92</f>
        <v>No</v>
      </c>
      <c r="X74" s="71" t="str">
        <f>'SR-Site Influences'!L14</f>
        <v>But indirectly through changes in fracture geometry.</v>
      </c>
      <c r="Y74" s="70" t="s">
        <v>1855</v>
      </c>
    </row>
    <row r="75" spans="1:25" x14ac:dyDescent="0.25">
      <c r="A75" s="68"/>
      <c r="B75" s="70"/>
      <c r="C75" s="69" t="str">
        <f>'Template (Inf)'!C37</f>
        <v>VarGe03</v>
      </c>
      <c r="D75" s="70" t="str">
        <f>'Template (Inf)'!D37</f>
        <v>Groundwater pressure</v>
      </c>
      <c r="E75" s="70"/>
      <c r="F75" s="71" t="str">
        <f t="shared" si="1"/>
        <v>No</v>
      </c>
      <c r="G75" s="71">
        <f t="shared" si="1"/>
        <v>0</v>
      </c>
      <c r="H75" s="70" t="s">
        <v>1855</v>
      </c>
      <c r="I75" s="71"/>
      <c r="J75" s="71"/>
      <c r="K75" s="70" t="s">
        <v>1855</v>
      </c>
      <c r="L75" s="71"/>
      <c r="M75" s="71"/>
      <c r="N75" s="70" t="s">
        <v>1855</v>
      </c>
      <c r="O75" s="71"/>
      <c r="P75" s="71"/>
      <c r="Q75" s="70" t="s">
        <v>1855</v>
      </c>
      <c r="R75" s="71"/>
      <c r="S75" s="71"/>
      <c r="T75" s="70" t="s">
        <v>1855</v>
      </c>
      <c r="U75" s="68"/>
      <c r="V75" s="70"/>
      <c r="W75" s="71" t="str">
        <f>'SR-Site Influences'!L93</f>
        <v>No</v>
      </c>
      <c r="X75" s="71">
        <f>'SR-Site Influences'!L15</f>
        <v>0</v>
      </c>
      <c r="Y75" s="70" t="s">
        <v>1855</v>
      </c>
    </row>
    <row r="76" spans="1:25" x14ac:dyDescent="0.25">
      <c r="A76" s="68"/>
      <c r="B76" s="70"/>
      <c r="C76" s="69" t="str">
        <f>'Template (Inf)'!C38</f>
        <v>VarGe04</v>
      </c>
      <c r="D76" s="70" t="str">
        <f>'Template (Inf)'!D38</f>
        <v>Gas phase flow</v>
      </c>
      <c r="E76" s="70"/>
      <c r="F76" s="71" t="str">
        <f t="shared" si="1"/>
        <v>No</v>
      </c>
      <c r="G76" s="71" t="str">
        <f t="shared" si="1"/>
        <v>But indirectly through changes in fracture geometry.</v>
      </c>
      <c r="H76" s="70" t="s">
        <v>1855</v>
      </c>
      <c r="I76" s="71"/>
      <c r="J76" s="71"/>
      <c r="K76" s="70" t="s">
        <v>1855</v>
      </c>
      <c r="L76" s="71"/>
      <c r="M76" s="71"/>
      <c r="N76" s="70" t="s">
        <v>1855</v>
      </c>
      <c r="O76" s="71"/>
      <c r="P76" s="71"/>
      <c r="Q76" s="70" t="s">
        <v>1855</v>
      </c>
      <c r="R76" s="71"/>
      <c r="S76" s="71"/>
      <c r="T76" s="70" t="s">
        <v>1855</v>
      </c>
      <c r="U76" s="68"/>
      <c r="V76" s="70"/>
      <c r="W76" s="71" t="str">
        <f>'SR-Site Influences'!L94</f>
        <v>No</v>
      </c>
      <c r="X76" s="71" t="str">
        <f>'SR-Site Influences'!L16</f>
        <v>But indirectly through changes in fracture geometry.</v>
      </c>
      <c r="Y76" s="70" t="s">
        <v>1855</v>
      </c>
    </row>
    <row r="77" spans="1:25" x14ac:dyDescent="0.25">
      <c r="A77" s="68"/>
      <c r="B77" s="70"/>
      <c r="C77" s="69" t="str">
        <f>'Template (Inf)'!C39</f>
        <v>VarGe05</v>
      </c>
      <c r="D77" s="70" t="str">
        <f>'Template (Inf)'!D39</f>
        <v>Repository geometry</v>
      </c>
      <c r="E77" s="70"/>
      <c r="F77" s="71" t="str">
        <f t="shared" si="1"/>
        <v>No</v>
      </c>
      <c r="G77" s="71">
        <f t="shared" si="1"/>
        <v>0</v>
      </c>
      <c r="H77" s="70" t="s">
        <v>1855</v>
      </c>
      <c r="I77" s="71"/>
      <c r="J77" s="71"/>
      <c r="K77" s="70" t="s">
        <v>1855</v>
      </c>
      <c r="L77" s="71"/>
      <c r="M77" s="71"/>
      <c r="N77" s="70" t="s">
        <v>1855</v>
      </c>
      <c r="O77" s="71"/>
      <c r="P77" s="71"/>
      <c r="Q77" s="70" t="s">
        <v>1855</v>
      </c>
      <c r="R77" s="71"/>
      <c r="S77" s="71"/>
      <c r="T77" s="70" t="s">
        <v>1855</v>
      </c>
      <c r="U77" s="68"/>
      <c r="V77" s="70"/>
      <c r="W77" s="71" t="str">
        <f>'SR-Site Influences'!L95</f>
        <v>No</v>
      </c>
      <c r="X77" s="71">
        <f>'SR-Site Influences'!L17</f>
        <v>0</v>
      </c>
      <c r="Y77" s="70" t="s">
        <v>1855</v>
      </c>
    </row>
    <row r="78" spans="1:25" x14ac:dyDescent="0.25">
      <c r="A78" s="68"/>
      <c r="B78" s="70"/>
      <c r="C78" s="69" t="str">
        <f>'Template (Inf)'!C40</f>
        <v>VarGe06</v>
      </c>
      <c r="D78" s="70" t="str">
        <f>'Template (Inf)'!D40</f>
        <v>Fracture geometry</v>
      </c>
      <c r="E78" s="70"/>
      <c r="F78" s="71" t="str">
        <f t="shared" si="1"/>
        <v>Yes</v>
      </c>
      <c r="G78" s="71" t="str">
        <f t="shared" si="1"/>
        <v>But changes will be modest compared with existing fractures.</v>
      </c>
      <c r="H78" s="70" t="s">
        <v>1855</v>
      </c>
      <c r="I78" s="71" t="s">
        <v>174</v>
      </c>
      <c r="J78" s="71" t="s">
        <v>2030</v>
      </c>
      <c r="K78" s="70" t="s">
        <v>1855</v>
      </c>
      <c r="L78" s="71" t="s">
        <v>174</v>
      </c>
      <c r="M78" s="71" t="s">
        <v>2031</v>
      </c>
      <c r="N78" s="70" t="s">
        <v>1855</v>
      </c>
      <c r="O78" s="71" t="s">
        <v>174</v>
      </c>
      <c r="P78" s="71" t="s">
        <v>2032</v>
      </c>
      <c r="Q78" s="70" t="s">
        <v>1855</v>
      </c>
      <c r="R78" s="71" t="s">
        <v>174</v>
      </c>
      <c r="S78" s="71" t="s">
        <v>2033</v>
      </c>
      <c r="T78" s="70" t="s">
        <v>1855</v>
      </c>
      <c r="U78" s="68"/>
      <c r="V78" s="70"/>
      <c r="W78" s="71" t="str">
        <f>'SR-Site Influences'!L96</f>
        <v>Yes</v>
      </c>
      <c r="X78" s="71" t="str">
        <f>'SR-Site Influences'!L18</f>
        <v>But changes will be modest compared with existing fractures.</v>
      </c>
      <c r="Y78" s="70" t="s">
        <v>1855</v>
      </c>
    </row>
    <row r="79" spans="1:25" x14ac:dyDescent="0.25">
      <c r="A79" s="68"/>
      <c r="B79" s="70"/>
      <c r="C79" s="69" t="str">
        <f>'Template (Inf)'!C41</f>
        <v>VarGe07</v>
      </c>
      <c r="D79" s="70" t="str">
        <f>'Template (Inf)'!D41</f>
        <v>Rock stresses</v>
      </c>
      <c r="E79" s="70"/>
      <c r="F79" s="71" t="str">
        <f t="shared" si="1"/>
        <v>Yes</v>
      </c>
      <c r="G79" s="71">
        <f t="shared" si="1"/>
        <v>0</v>
      </c>
      <c r="H79" s="70" t="s">
        <v>1855</v>
      </c>
      <c r="I79" s="71" t="s">
        <v>117</v>
      </c>
      <c r="J79" s="71" t="s">
        <v>2034</v>
      </c>
      <c r="K79" s="70" t="s">
        <v>1855</v>
      </c>
      <c r="L79" s="71" t="s">
        <v>117</v>
      </c>
      <c r="M79" s="71" t="s">
        <v>2034</v>
      </c>
      <c r="N79" s="70" t="s">
        <v>1855</v>
      </c>
      <c r="O79" s="71" t="s">
        <v>117</v>
      </c>
      <c r="P79" s="71" t="s">
        <v>2034</v>
      </c>
      <c r="Q79" s="70" t="s">
        <v>1855</v>
      </c>
      <c r="R79" s="71" t="s">
        <v>117</v>
      </c>
      <c r="S79" s="71" t="s">
        <v>2034</v>
      </c>
      <c r="T79" s="70" t="s">
        <v>1855</v>
      </c>
      <c r="U79" s="68"/>
      <c r="V79" s="70"/>
      <c r="W79" s="71" t="str">
        <f>'SR-Site Influences'!L97</f>
        <v>Yes</v>
      </c>
      <c r="X79" s="71">
        <f>'SR-Site Influences'!L19</f>
        <v>0</v>
      </c>
      <c r="Y79" s="70" t="s">
        <v>1855</v>
      </c>
    </row>
    <row r="80" spans="1:25" x14ac:dyDescent="0.25">
      <c r="A80" s="68"/>
      <c r="B80" s="70"/>
      <c r="C80" s="69" t="str">
        <f>'Template (Inf)'!C42</f>
        <v>VarGe08</v>
      </c>
      <c r="D80" s="70" t="str">
        <f>'Template (Inf)'!D42</f>
        <v>Matrix minerals</v>
      </c>
      <c r="E80" s="70"/>
      <c r="F80" s="71" t="str">
        <f t="shared" si="1"/>
        <v>No</v>
      </c>
      <c r="G80" s="71">
        <f t="shared" si="1"/>
        <v>0</v>
      </c>
      <c r="H80" s="70" t="s">
        <v>1855</v>
      </c>
      <c r="I80" s="71"/>
      <c r="J80" s="71"/>
      <c r="K80" s="70" t="s">
        <v>1855</v>
      </c>
      <c r="L80" s="71"/>
      <c r="M80" s="71"/>
      <c r="N80" s="70" t="s">
        <v>1855</v>
      </c>
      <c r="O80" s="71"/>
      <c r="P80" s="71"/>
      <c r="Q80" s="70" t="s">
        <v>1855</v>
      </c>
      <c r="R80" s="71"/>
      <c r="S80" s="71"/>
      <c r="T80" s="70" t="s">
        <v>1855</v>
      </c>
      <c r="U80" s="68"/>
      <c r="V80" s="70"/>
      <c r="W80" s="71" t="str">
        <f>'SR-Site Influences'!L98</f>
        <v>No</v>
      </c>
      <c r="X80" s="71">
        <f>'SR-Site Influences'!L20</f>
        <v>0</v>
      </c>
      <c r="Y80" s="70" t="s">
        <v>1855</v>
      </c>
    </row>
    <row r="81" spans="1:25" x14ac:dyDescent="0.25">
      <c r="A81" s="68"/>
      <c r="B81" s="70"/>
      <c r="C81" s="69" t="str">
        <f>'Template (Inf)'!C43</f>
        <v>VarGe09</v>
      </c>
      <c r="D81" s="70" t="str">
        <f>'Template (Inf)'!D43</f>
        <v>Fracture minerals</v>
      </c>
      <c r="E81" s="70"/>
      <c r="F81" s="71" t="str">
        <f t="shared" si="1"/>
        <v>Yes</v>
      </c>
      <c r="G81" s="71" t="str">
        <f t="shared" si="1"/>
        <v xml:space="preserve">Fracturing can create new fracture surfaces with different mineralogy. </v>
      </c>
      <c r="H81" s="70" t="s">
        <v>1855</v>
      </c>
      <c r="I81" s="71" t="s">
        <v>117</v>
      </c>
      <c r="J81" s="71" t="s">
        <v>2035</v>
      </c>
      <c r="K81" s="70" t="s">
        <v>1855</v>
      </c>
      <c r="L81" s="71" t="s">
        <v>117</v>
      </c>
      <c r="M81" s="71" t="s">
        <v>2035</v>
      </c>
      <c r="N81" s="70" t="s">
        <v>1855</v>
      </c>
      <c r="O81" s="71" t="s">
        <v>117</v>
      </c>
      <c r="P81" s="71" t="s">
        <v>2035</v>
      </c>
      <c r="Q81" s="70" t="s">
        <v>1855</v>
      </c>
      <c r="R81" s="71" t="s">
        <v>117</v>
      </c>
      <c r="S81" s="71" t="s">
        <v>2035</v>
      </c>
      <c r="T81" s="70" t="s">
        <v>1855</v>
      </c>
      <c r="U81" s="68"/>
      <c r="V81" s="70"/>
      <c r="W81" s="71" t="str">
        <f>'SR-Site Influences'!L99</f>
        <v>Yes</v>
      </c>
      <c r="X81" s="71" t="str">
        <f>'SR-Site Influences'!L21</f>
        <v xml:space="preserve">Fracturing can create new fracture surfaces with different mineralogy. </v>
      </c>
      <c r="Y81" s="70" t="s">
        <v>1855</v>
      </c>
    </row>
    <row r="82" spans="1:25" x14ac:dyDescent="0.25">
      <c r="A82" s="68"/>
      <c r="B82" s="70"/>
      <c r="C82" s="69" t="str">
        <f>'Template (Inf)'!C44</f>
        <v>VarGe10</v>
      </c>
      <c r="D82" s="70" t="str">
        <f>'Template (Inf)'!D44</f>
        <v>Groundwater composition</v>
      </c>
      <c r="E82" s="70"/>
      <c r="F82" s="71" t="str">
        <f t="shared" si="1"/>
        <v>No</v>
      </c>
      <c r="G82" s="71" t="str">
        <f t="shared" si="1"/>
        <v>But indirectly by the creation of new fracture surfaces.</v>
      </c>
      <c r="H82" s="70" t="s">
        <v>1855</v>
      </c>
      <c r="I82" s="71"/>
      <c r="J82" s="71"/>
      <c r="K82" s="70" t="s">
        <v>1855</v>
      </c>
      <c r="L82" s="71"/>
      <c r="M82" s="71"/>
      <c r="N82" s="70" t="s">
        <v>1855</v>
      </c>
      <c r="O82" s="71"/>
      <c r="P82" s="71"/>
      <c r="Q82" s="70" t="s">
        <v>1855</v>
      </c>
      <c r="R82" s="71"/>
      <c r="S82" s="71"/>
      <c r="T82" s="70" t="s">
        <v>1855</v>
      </c>
      <c r="U82" s="68"/>
      <c r="V82" s="70"/>
      <c r="W82" s="71" t="str">
        <f>'SR-Site Influences'!L100</f>
        <v>No</v>
      </c>
      <c r="X82" s="71" t="str">
        <f>'SR-Site Influences'!L22</f>
        <v>But indirectly by the creation of new fracture surfaces.</v>
      </c>
      <c r="Y82" s="70" t="s">
        <v>1855</v>
      </c>
    </row>
    <row r="83" spans="1:25" x14ac:dyDescent="0.25">
      <c r="A83" s="68"/>
      <c r="B83" s="70"/>
      <c r="C83" s="69" t="str">
        <f>'Template (Inf)'!C45</f>
        <v>VarGe11</v>
      </c>
      <c r="D83" s="70" t="str">
        <f>'Template (Inf)'!D45</f>
        <v>Gas composition</v>
      </c>
      <c r="E83" s="70"/>
      <c r="F83" s="71" t="str">
        <f t="shared" si="1"/>
        <v>No</v>
      </c>
      <c r="G83" s="71">
        <f t="shared" si="1"/>
        <v>0</v>
      </c>
      <c r="H83" s="70" t="s">
        <v>1855</v>
      </c>
      <c r="I83" s="71"/>
      <c r="J83" s="71"/>
      <c r="K83" s="70" t="s">
        <v>1855</v>
      </c>
      <c r="L83" s="71"/>
      <c r="M83" s="71"/>
      <c r="N83" s="70" t="s">
        <v>1855</v>
      </c>
      <c r="O83" s="71"/>
      <c r="P83" s="71"/>
      <c r="Q83" s="70" t="s">
        <v>1855</v>
      </c>
      <c r="R83" s="71"/>
      <c r="S83" s="71"/>
      <c r="T83" s="70" t="s">
        <v>1855</v>
      </c>
      <c r="U83" s="68"/>
      <c r="V83" s="70"/>
      <c r="W83" s="71" t="str">
        <f>'SR-Site Influences'!L101</f>
        <v>No</v>
      </c>
      <c r="X83" s="71">
        <f>'SR-Site Influences'!L23</f>
        <v>0</v>
      </c>
      <c r="Y83" s="70" t="s">
        <v>1855</v>
      </c>
    </row>
    <row r="84" spans="1:25" x14ac:dyDescent="0.25">
      <c r="A84" s="68"/>
      <c r="B84" s="70"/>
      <c r="C84" s="69" t="str">
        <f>'Template (Inf)'!C46</f>
        <v>VarGe12</v>
      </c>
      <c r="D84" s="70" t="str">
        <f>'Template (Inf)'!D46</f>
        <v>Structural and stray materials</v>
      </c>
      <c r="E84" s="70"/>
      <c r="F84" s="71" t="str">
        <f t="shared" si="1"/>
        <v>No</v>
      </c>
      <c r="G84" s="71">
        <f t="shared" si="1"/>
        <v>0</v>
      </c>
      <c r="H84" s="70" t="s">
        <v>1855</v>
      </c>
      <c r="I84" s="71"/>
      <c r="J84" s="71"/>
      <c r="K84" s="70" t="s">
        <v>1855</v>
      </c>
      <c r="L84" s="71"/>
      <c r="M84" s="71"/>
      <c r="N84" s="70" t="s">
        <v>1855</v>
      </c>
      <c r="O84" s="71"/>
      <c r="P84" s="71"/>
      <c r="Q84" s="70" t="s">
        <v>1855</v>
      </c>
      <c r="R84" s="71"/>
      <c r="S84" s="71"/>
      <c r="T84" s="70" t="s">
        <v>1855</v>
      </c>
      <c r="U84" s="68"/>
      <c r="V84" s="70"/>
      <c r="W84" s="71" t="str">
        <f>'SR-Site Influences'!L102</f>
        <v>No</v>
      </c>
      <c r="X84" s="71">
        <f>'SR-Site Influences'!L24</f>
        <v>0</v>
      </c>
      <c r="Y84" s="70" t="s">
        <v>1855</v>
      </c>
    </row>
    <row r="85" spans="1:25" x14ac:dyDescent="0.25">
      <c r="A85" s="68"/>
      <c r="B85" s="70"/>
      <c r="C85" s="69" t="str">
        <f>'Template (Inf)'!C47</f>
        <v>VarGe13</v>
      </c>
      <c r="D85" s="70" t="str">
        <f>'Template (Inf)'!D47</f>
        <v>Saturation</v>
      </c>
      <c r="E85" s="70"/>
      <c r="F85" s="71" t="str">
        <f t="shared" si="1"/>
        <v>No</v>
      </c>
      <c r="G85" s="71">
        <f t="shared" si="1"/>
        <v>0</v>
      </c>
      <c r="H85" s="70" t="s">
        <v>1855</v>
      </c>
      <c r="I85" s="71"/>
      <c r="J85" s="71"/>
      <c r="K85" s="70" t="s">
        <v>1855</v>
      </c>
      <c r="L85" s="71"/>
      <c r="M85" s="71"/>
      <c r="N85" s="70" t="s">
        <v>1855</v>
      </c>
      <c r="O85" s="71"/>
      <c r="P85" s="71"/>
      <c r="Q85" s="70" t="s">
        <v>1855</v>
      </c>
      <c r="R85" s="71"/>
      <c r="S85" s="71"/>
      <c r="T85" s="70" t="s">
        <v>1855</v>
      </c>
      <c r="U85" s="68"/>
      <c r="V85" s="70"/>
      <c r="W85" s="71" t="str">
        <f>'SR-Site Influences'!L103</f>
        <v>No</v>
      </c>
      <c r="X85" s="71">
        <f>'SR-Site Influences'!L25</f>
        <v>0</v>
      </c>
      <c r="Y85" s="70" t="s">
        <v>1855</v>
      </c>
    </row>
    <row r="86" spans="1:25" x14ac:dyDescent="0.25">
      <c r="A86" s="68"/>
      <c r="B86" s="69"/>
      <c r="C86" s="69"/>
      <c r="D86" s="69"/>
      <c r="E86" s="69"/>
      <c r="F86" s="69"/>
      <c r="G86" s="69"/>
      <c r="H86" s="69"/>
      <c r="I86" s="69"/>
      <c r="J86" s="69"/>
      <c r="K86" s="70"/>
      <c r="L86" s="69"/>
      <c r="M86" s="69"/>
      <c r="N86" s="70"/>
      <c r="O86" s="69"/>
      <c r="P86" s="69"/>
      <c r="Q86" s="70"/>
      <c r="R86" s="69"/>
      <c r="S86" s="69"/>
      <c r="T86" s="70"/>
      <c r="U86" s="68"/>
      <c r="V86" s="70"/>
      <c r="W86" s="72" t="str">
        <f>'SR-Site Influences'!L5</f>
        <v>Fracturing</v>
      </c>
      <c r="X86" s="70"/>
      <c r="Y86" s="70"/>
    </row>
  </sheetData>
  <mergeCells count="13">
    <mergeCell ref="F11:G11"/>
    <mergeCell ref="I11:J11"/>
    <mergeCell ref="F12:G12"/>
    <mergeCell ref="I12:J12"/>
    <mergeCell ref="F13:G13"/>
    <mergeCell ref="I13:J13"/>
    <mergeCell ref="F10:G10"/>
    <mergeCell ref="I10:J10"/>
    <mergeCell ref="C6:D6"/>
    <mergeCell ref="F6:G6"/>
    <mergeCell ref="I6:J6"/>
    <mergeCell ref="F7:G7"/>
    <mergeCell ref="I7:J7"/>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8BE78-87E5-44C8-AF15-B5B38FDF6078}">
  <dimension ref="A1:Y86"/>
  <sheetViews>
    <sheetView zoomScaleNormal="100" workbookViewId="0">
      <selection activeCell="D3" sqref="D3"/>
    </sheetView>
  </sheetViews>
  <sheetFormatPr defaultColWidth="9.140625"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list'!B16</f>
        <v>Ge08</v>
      </c>
      <c r="D3" s="31" t="str">
        <f>'PSAR SFK FEP list'!C16</f>
        <v>Creep</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Influences'!M6</f>
        <v>Geosphere</v>
      </c>
      <c r="D6" s="97"/>
      <c r="E6" s="53" t="str">
        <f>'Template (Inf)'!E6</f>
        <v>Inner 1</v>
      </c>
      <c r="F6" s="96" t="str">
        <f>'SR-Site Influences'!M7</f>
        <v>Buffer</v>
      </c>
      <c r="G6" s="97"/>
      <c r="H6" s="53" t="str">
        <f>'Template (Inf)'!H6</f>
        <v>Outer 1</v>
      </c>
      <c r="I6" s="96" t="str">
        <f>'SR-Site Influences'!M8</f>
        <v>Biosphere</v>
      </c>
      <c r="J6" s="97"/>
      <c r="K6" s="27"/>
    </row>
    <row r="7" spans="2:20" x14ac:dyDescent="0.25">
      <c r="B7" s="27"/>
      <c r="C7" s="27"/>
      <c r="D7" s="27"/>
      <c r="E7" s="53" t="str">
        <f>'Template (Inf)'!E7</f>
        <v>Inner 2</v>
      </c>
      <c r="F7" s="96" t="str">
        <f>'SR-Site Influences'!M9</f>
        <v>Backfill in tunnels</v>
      </c>
      <c r="G7" s="97"/>
      <c r="H7" s="53" t="str">
        <f>'Template (Inf)'!H7</f>
        <v>Outer 2</v>
      </c>
      <c r="I7" s="96" t="str">
        <f>'SR-Site Influences'!M10</f>
        <v>Surroundings</v>
      </c>
      <c r="J7" s="97"/>
      <c r="K7" s="27"/>
      <c r="M7" s="68"/>
      <c r="N7" s="68"/>
      <c r="O7" s="68"/>
      <c r="P7" s="68"/>
      <c r="Q7" s="68"/>
      <c r="R7" s="68"/>
      <c r="S7" s="68"/>
      <c r="T7" s="68"/>
    </row>
    <row r="8" spans="2:20" x14ac:dyDescent="0.25">
      <c r="B8" s="27"/>
      <c r="C8" s="27"/>
      <c r="D8" s="27"/>
      <c r="E8" s="27"/>
      <c r="F8" s="27"/>
      <c r="G8" s="27"/>
      <c r="H8" s="27"/>
      <c r="I8" s="27"/>
      <c r="J8" s="27"/>
      <c r="K8" s="27"/>
      <c r="M8" s="67" t="s">
        <v>287</v>
      </c>
      <c r="N8" s="68"/>
      <c r="O8" s="68"/>
      <c r="P8" s="68"/>
      <c r="Q8" s="68"/>
      <c r="R8" s="68"/>
      <c r="S8" s="68"/>
      <c r="T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c r="T9" s="68"/>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c r="T10" s="68"/>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t="s">
        <v>1873</v>
      </c>
      <c r="O11" s="76" t="str">
        <f>C6</f>
        <v>Geosphere</v>
      </c>
      <c r="P11" s="70"/>
      <c r="Q11" s="70" t="s">
        <v>1879</v>
      </c>
      <c r="R11" s="70"/>
      <c r="S11" s="70"/>
      <c r="T11" s="68"/>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c r="T12" s="68"/>
    </row>
    <row r="13" spans="2:20" x14ac:dyDescent="0.25">
      <c r="B13" s="27"/>
      <c r="C13" s="27"/>
      <c r="D13" s="27"/>
      <c r="E13" s="53" t="str">
        <f>'Template (Inf)'!E13</f>
        <v>From inner 2</v>
      </c>
      <c r="F13" s="87"/>
      <c r="G13" s="89"/>
      <c r="H13" s="53" t="str">
        <f>'Template (Inf)'!H13</f>
        <v>From outer 2</v>
      </c>
      <c r="I13" s="87"/>
      <c r="J13" s="89"/>
      <c r="K13" s="27"/>
      <c r="M13" s="76" t="str">
        <f>C6</f>
        <v>Geosphere</v>
      </c>
      <c r="N13" s="75" t="s">
        <v>1881</v>
      </c>
      <c r="O13" s="70" t="str">
        <f>CONCATENATE(I6," ",I7)</f>
        <v>Biosphere Surroundings</v>
      </c>
      <c r="P13" s="76"/>
      <c r="Q13" s="70" t="s">
        <v>1880</v>
      </c>
      <c r="R13" s="70"/>
      <c r="S13" s="70"/>
      <c r="T13" s="68"/>
    </row>
    <row r="14" spans="2:20" x14ac:dyDescent="0.25">
      <c r="B14" s="27"/>
      <c r="C14" s="27"/>
      <c r="D14" s="27"/>
      <c r="E14" s="27"/>
      <c r="F14" s="27"/>
      <c r="G14" s="27"/>
      <c r="H14" s="27"/>
      <c r="I14" s="27"/>
      <c r="J14" s="27"/>
      <c r="K14" s="27"/>
      <c r="M14" s="68"/>
      <c r="N14" s="68"/>
      <c r="O14" s="68"/>
      <c r="P14" s="68"/>
      <c r="Q14" s="68"/>
      <c r="R14" s="68"/>
      <c r="S14" s="68"/>
      <c r="T14" s="68"/>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1:25" x14ac:dyDescent="0.25">
      <c r="B49" s="35"/>
      <c r="C49" s="35"/>
      <c r="D49" s="35"/>
      <c r="E49" s="35"/>
      <c r="F49" s="35"/>
      <c r="G49" s="35"/>
      <c r="H49" s="35"/>
      <c r="I49" s="35"/>
      <c r="J49" s="35"/>
      <c r="K49" s="34"/>
      <c r="L49" s="35"/>
      <c r="M49" s="35"/>
      <c r="N49" s="34"/>
      <c r="O49" s="35"/>
      <c r="P49" s="35"/>
      <c r="Q49" s="34"/>
      <c r="R49" s="35"/>
      <c r="S49" s="35"/>
      <c r="T49" s="34"/>
    </row>
    <row r="51" spans="1:25" x14ac:dyDescent="0.25">
      <c r="A51" s="68"/>
      <c r="B51" s="67"/>
      <c r="C51" s="68"/>
      <c r="D51" s="68"/>
      <c r="E51" s="68"/>
      <c r="F51" s="67" t="s">
        <v>1947</v>
      </c>
      <c r="G51" s="68"/>
      <c r="H51" s="68"/>
      <c r="I51" s="67" t="s">
        <v>1861</v>
      </c>
      <c r="J51" s="68"/>
      <c r="K51" s="68"/>
      <c r="L51" s="68"/>
      <c r="M51" s="68"/>
      <c r="N51" s="68"/>
      <c r="O51" s="68"/>
      <c r="P51" s="68"/>
      <c r="Q51" s="68"/>
      <c r="R51" s="68"/>
      <c r="S51" s="68"/>
      <c r="T51" s="68"/>
      <c r="U51" s="68"/>
      <c r="V51" s="67" t="s">
        <v>287</v>
      </c>
      <c r="W51" s="68"/>
      <c r="X51" s="68"/>
      <c r="Y51" s="68"/>
    </row>
    <row r="52" spans="1:25" x14ac:dyDescent="0.25">
      <c r="A52" s="68"/>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1:25" x14ac:dyDescent="0.25">
      <c r="A53" s="68"/>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69"/>
    </row>
    <row r="54" spans="1:25" x14ac:dyDescent="0.25">
      <c r="A54" s="68"/>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69"/>
    </row>
    <row r="55" spans="1:25" x14ac:dyDescent="0.25">
      <c r="A55" s="68"/>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69"/>
    </row>
    <row r="56" spans="1:25" x14ac:dyDescent="0.25">
      <c r="A56" s="68"/>
      <c r="B56" s="70"/>
      <c r="C56" s="69" t="str">
        <f>'Template (Inf)'!C19</f>
        <v>VarGe01</v>
      </c>
      <c r="D56" s="70" t="str">
        <f>'Template (Inf)'!D19</f>
        <v>Temperature in bedrock</v>
      </c>
      <c r="E56" s="70"/>
      <c r="F56" s="71" t="str">
        <f>W56</f>
        <v>Yes</v>
      </c>
      <c r="G56" s="71">
        <f>X56</f>
        <v>0</v>
      </c>
      <c r="H56" s="70" t="s">
        <v>1855</v>
      </c>
      <c r="I56" s="71" t="s">
        <v>117</v>
      </c>
      <c r="J56" s="71" t="s">
        <v>2036</v>
      </c>
      <c r="K56" s="70" t="s">
        <v>1855</v>
      </c>
      <c r="L56" s="71" t="s">
        <v>117</v>
      </c>
      <c r="M56" s="71" t="s">
        <v>2036</v>
      </c>
      <c r="N56" s="70" t="s">
        <v>1855</v>
      </c>
      <c r="O56" s="71" t="s">
        <v>117</v>
      </c>
      <c r="P56" s="71" t="s">
        <v>2036</v>
      </c>
      <c r="Q56" s="70" t="s">
        <v>1855</v>
      </c>
      <c r="R56" s="71" t="s">
        <v>117</v>
      </c>
      <c r="S56" s="71" t="s">
        <v>2036</v>
      </c>
      <c r="T56" s="70" t="s">
        <v>1855</v>
      </c>
      <c r="U56" s="68"/>
      <c r="V56" s="70"/>
      <c r="W56" s="71" t="str">
        <f>'SR-Site Influences'!M104</f>
        <v>Yes</v>
      </c>
      <c r="X56" s="71">
        <f>'SR-Site Influences'!M26</f>
        <v>0</v>
      </c>
      <c r="Y56" s="70" t="s">
        <v>1855</v>
      </c>
    </row>
    <row r="57" spans="1:25" x14ac:dyDescent="0.25">
      <c r="A57" s="68"/>
      <c r="B57" s="70"/>
      <c r="C57" s="69" t="str">
        <f>'Template (Inf)'!C20</f>
        <v>VarGe02</v>
      </c>
      <c r="D57" s="70" t="str">
        <f>'Template (Inf)'!D20</f>
        <v>Groundwater flow</v>
      </c>
      <c r="E57" s="70"/>
      <c r="F57" s="71" t="str">
        <f t="shared" ref="F57:G68" si="0">W57</f>
        <v>No</v>
      </c>
      <c r="G57" s="71">
        <f t="shared" si="0"/>
        <v>0</v>
      </c>
      <c r="H57" s="70" t="s">
        <v>1855</v>
      </c>
      <c r="I57" s="71"/>
      <c r="J57" s="71"/>
      <c r="K57" s="70" t="s">
        <v>1855</v>
      </c>
      <c r="L57" s="71"/>
      <c r="M57" s="71"/>
      <c r="N57" s="70" t="s">
        <v>1855</v>
      </c>
      <c r="O57" s="71"/>
      <c r="P57" s="71"/>
      <c r="Q57" s="70" t="s">
        <v>1855</v>
      </c>
      <c r="R57" s="71"/>
      <c r="S57" s="71"/>
      <c r="T57" s="70" t="s">
        <v>1855</v>
      </c>
      <c r="U57" s="68"/>
      <c r="V57" s="70"/>
      <c r="W57" s="71" t="str">
        <f>'SR-Site Influences'!M105</f>
        <v>No</v>
      </c>
      <c r="X57" s="71">
        <f>'SR-Site Influences'!M27</f>
        <v>0</v>
      </c>
      <c r="Y57" s="70" t="s">
        <v>1855</v>
      </c>
    </row>
    <row r="58" spans="1:25" x14ac:dyDescent="0.25">
      <c r="A58" s="68"/>
      <c r="B58" s="70"/>
      <c r="C58" s="69" t="str">
        <f>'Template (Inf)'!C21</f>
        <v>VarGe03</v>
      </c>
      <c r="D58" s="70" t="str">
        <f>'Template (Inf)'!D21</f>
        <v>Groundwater pressure</v>
      </c>
      <c r="E58" s="70"/>
      <c r="F58" s="71" t="str">
        <f t="shared" si="0"/>
        <v>Yes</v>
      </c>
      <c r="G58" s="71" t="str">
        <f t="shared" si="0"/>
        <v>Affects fracture strength.</v>
      </c>
      <c r="H58" s="70" t="s">
        <v>1855</v>
      </c>
      <c r="I58" s="71" t="s">
        <v>117</v>
      </c>
      <c r="J58" s="71" t="s">
        <v>2036</v>
      </c>
      <c r="K58" s="70" t="s">
        <v>1855</v>
      </c>
      <c r="L58" s="71" t="s">
        <v>117</v>
      </c>
      <c r="M58" s="71" t="s">
        <v>2036</v>
      </c>
      <c r="N58" s="70" t="s">
        <v>1855</v>
      </c>
      <c r="O58" s="71" t="s">
        <v>117</v>
      </c>
      <c r="P58" s="71" t="s">
        <v>2036</v>
      </c>
      <c r="Q58" s="70" t="s">
        <v>1855</v>
      </c>
      <c r="R58" s="71" t="s">
        <v>117</v>
      </c>
      <c r="S58" s="71" t="s">
        <v>2036</v>
      </c>
      <c r="T58" s="70" t="s">
        <v>1855</v>
      </c>
      <c r="U58" s="68"/>
      <c r="V58" s="70"/>
      <c r="W58" s="71" t="str">
        <f>'SR-Site Influences'!M106</f>
        <v>Yes</v>
      </c>
      <c r="X58" s="71" t="str">
        <f>'SR-Site Influences'!M28</f>
        <v>Affects fracture strength.</v>
      </c>
      <c r="Y58" s="70" t="s">
        <v>1855</v>
      </c>
    </row>
    <row r="59" spans="1:25" x14ac:dyDescent="0.25">
      <c r="A59" s="68"/>
      <c r="B59" s="70"/>
      <c r="C59" s="69" t="str">
        <f>'Template (Inf)'!C22</f>
        <v>VarGe04</v>
      </c>
      <c r="D59" s="70" t="str">
        <f>'Template (Inf)'!D22</f>
        <v>Gas phase flow</v>
      </c>
      <c r="E59" s="70"/>
      <c r="F59" s="71" t="str">
        <f t="shared" si="0"/>
        <v>No</v>
      </c>
      <c r="G59" s="71">
        <f t="shared" si="0"/>
        <v>0</v>
      </c>
      <c r="H59" s="70" t="s">
        <v>1855</v>
      </c>
      <c r="I59" s="71"/>
      <c r="J59" s="71"/>
      <c r="K59" s="70" t="s">
        <v>1855</v>
      </c>
      <c r="L59" s="71"/>
      <c r="M59" s="71"/>
      <c r="N59" s="70" t="s">
        <v>1855</v>
      </c>
      <c r="O59" s="71"/>
      <c r="P59" s="71"/>
      <c r="Q59" s="70" t="s">
        <v>1855</v>
      </c>
      <c r="R59" s="71"/>
      <c r="S59" s="71"/>
      <c r="T59" s="70" t="s">
        <v>1855</v>
      </c>
      <c r="U59" s="68"/>
      <c r="V59" s="70"/>
      <c r="W59" s="71" t="str">
        <f>'SR-Site Influences'!M107</f>
        <v>No</v>
      </c>
      <c r="X59" s="71">
        <f>'SR-Site Influences'!M29</f>
        <v>0</v>
      </c>
      <c r="Y59" s="70" t="s">
        <v>1855</v>
      </c>
    </row>
    <row r="60" spans="1:25" x14ac:dyDescent="0.25">
      <c r="A60" s="68"/>
      <c r="B60" s="70"/>
      <c r="C60" s="69" t="str">
        <f>'Template (Inf)'!C23</f>
        <v>VarGe05</v>
      </c>
      <c r="D60" s="70" t="str">
        <f>'Template (Inf)'!D23</f>
        <v>Repository geometry</v>
      </c>
      <c r="E60" s="70"/>
      <c r="F60" s="71" t="str">
        <f t="shared" si="0"/>
        <v>No</v>
      </c>
      <c r="G60" s="71" t="str">
        <f t="shared" si="0"/>
        <v>But indirectly through stresses.</v>
      </c>
      <c r="H60" s="70" t="s">
        <v>1855</v>
      </c>
      <c r="I60" s="71"/>
      <c r="J60" s="71"/>
      <c r="K60" s="70" t="s">
        <v>1855</v>
      </c>
      <c r="L60" s="71"/>
      <c r="M60" s="71"/>
      <c r="N60" s="70" t="s">
        <v>1855</v>
      </c>
      <c r="O60" s="71"/>
      <c r="P60" s="71"/>
      <c r="Q60" s="70" t="s">
        <v>1855</v>
      </c>
      <c r="R60" s="71"/>
      <c r="S60" s="71"/>
      <c r="T60" s="70" t="s">
        <v>1855</v>
      </c>
      <c r="U60" s="68"/>
      <c r="V60" s="70"/>
      <c r="W60" s="71" t="str">
        <f>'SR-Site Influences'!M108</f>
        <v>No</v>
      </c>
      <c r="X60" s="71" t="str">
        <f>'SR-Site Influences'!M30</f>
        <v>But indirectly through stresses.</v>
      </c>
      <c r="Y60" s="70" t="s">
        <v>1855</v>
      </c>
    </row>
    <row r="61" spans="1:25" x14ac:dyDescent="0.25">
      <c r="A61" s="68"/>
      <c r="B61" s="70"/>
      <c r="C61" s="69" t="str">
        <f>'Template (Inf)'!C24</f>
        <v>VarGe06</v>
      </c>
      <c r="D61" s="70" t="str">
        <f>'Template (Inf)'!D24</f>
        <v>Fracture geometry</v>
      </c>
      <c r="E61" s="70"/>
      <c r="F61" s="71" t="str">
        <f t="shared" si="0"/>
        <v>Yes</v>
      </c>
      <c r="G61" s="71" t="str">
        <f t="shared" si="0"/>
        <v>Deviatoric stress state is
necessary for the process.</v>
      </c>
      <c r="H61" s="70" t="s">
        <v>1855</v>
      </c>
      <c r="I61" s="71" t="s">
        <v>117</v>
      </c>
      <c r="J61" s="71" t="s">
        <v>2036</v>
      </c>
      <c r="K61" s="70" t="s">
        <v>1855</v>
      </c>
      <c r="L61" s="71" t="s">
        <v>117</v>
      </c>
      <c r="M61" s="71" t="s">
        <v>2036</v>
      </c>
      <c r="N61" s="70" t="s">
        <v>1855</v>
      </c>
      <c r="O61" s="71" t="s">
        <v>117</v>
      </c>
      <c r="P61" s="71" t="s">
        <v>2036</v>
      </c>
      <c r="Q61" s="70" t="s">
        <v>1855</v>
      </c>
      <c r="R61" s="71" t="s">
        <v>117</v>
      </c>
      <c r="S61" s="71" t="s">
        <v>2036</v>
      </c>
      <c r="T61" s="70" t="s">
        <v>1855</v>
      </c>
      <c r="U61" s="68"/>
      <c r="V61" s="70"/>
      <c r="W61" s="71" t="str">
        <f>'SR-Site Influences'!M109</f>
        <v>Yes</v>
      </c>
      <c r="X61" s="71" t="str">
        <f>'SR-Site Influences'!M31</f>
        <v>Deviatoric stress state is
necessary for the process.</v>
      </c>
      <c r="Y61" s="70" t="s">
        <v>1855</v>
      </c>
    </row>
    <row r="62" spans="1:25" x14ac:dyDescent="0.25">
      <c r="A62" s="68"/>
      <c r="B62" s="70"/>
      <c r="C62" s="69" t="str">
        <f>'Template (Inf)'!C25</f>
        <v>VarGe07</v>
      </c>
      <c r="D62" s="70" t="str">
        <f>'Template (Inf)'!D25</f>
        <v>Rock stresses</v>
      </c>
      <c r="E62" s="70"/>
      <c r="F62" s="71" t="str">
        <f t="shared" si="0"/>
        <v>Yes</v>
      </c>
      <c r="G62" s="71" t="str">
        <f t="shared" si="0"/>
        <v>Deviatoric stress state is necessary for the process.</v>
      </c>
      <c r="H62" s="70" t="s">
        <v>1855</v>
      </c>
      <c r="I62" s="71" t="s">
        <v>117</v>
      </c>
      <c r="J62" s="71" t="s">
        <v>2036</v>
      </c>
      <c r="K62" s="70" t="s">
        <v>1855</v>
      </c>
      <c r="L62" s="71" t="s">
        <v>117</v>
      </c>
      <c r="M62" s="71" t="s">
        <v>2036</v>
      </c>
      <c r="N62" s="70" t="s">
        <v>1855</v>
      </c>
      <c r="O62" s="71" t="s">
        <v>117</v>
      </c>
      <c r="P62" s="71" t="s">
        <v>2036</v>
      </c>
      <c r="Q62" s="70" t="s">
        <v>1855</v>
      </c>
      <c r="R62" s="71" t="s">
        <v>117</v>
      </c>
      <c r="S62" s="71" t="s">
        <v>2036</v>
      </c>
      <c r="T62" s="70" t="s">
        <v>1855</v>
      </c>
      <c r="U62" s="68"/>
      <c r="V62" s="70"/>
      <c r="W62" s="71" t="str">
        <f>'SR-Site Influences'!M110</f>
        <v>Yes</v>
      </c>
      <c r="X62" s="71" t="str">
        <f>'SR-Site Influences'!M32</f>
        <v>Deviatoric stress state is necessary for the process.</v>
      </c>
      <c r="Y62" s="70" t="s">
        <v>1855</v>
      </c>
    </row>
    <row r="63" spans="1:25" x14ac:dyDescent="0.25">
      <c r="A63" s="68"/>
      <c r="B63" s="70"/>
      <c r="C63" s="69" t="str">
        <f>'Template (Inf)'!C26</f>
        <v>VarGe08</v>
      </c>
      <c r="D63" s="70" t="str">
        <f>'Template (Inf)'!D26</f>
        <v>Matrix minerals</v>
      </c>
      <c r="E63" s="70"/>
      <c r="F63" s="71" t="str">
        <f t="shared" si="0"/>
        <v>Yes</v>
      </c>
      <c r="G63" s="71" t="str">
        <f t="shared" si="0"/>
        <v>Strength of asperities has impact on fracture properties.</v>
      </c>
      <c r="H63" s="70" t="s">
        <v>1855</v>
      </c>
      <c r="I63" s="71" t="s">
        <v>117</v>
      </c>
      <c r="J63" s="71" t="s">
        <v>2036</v>
      </c>
      <c r="K63" s="70" t="s">
        <v>1855</v>
      </c>
      <c r="L63" s="71" t="s">
        <v>117</v>
      </c>
      <c r="M63" s="71" t="s">
        <v>2036</v>
      </c>
      <c r="N63" s="70" t="s">
        <v>1855</v>
      </c>
      <c r="O63" s="71" t="s">
        <v>117</v>
      </c>
      <c r="P63" s="71" t="s">
        <v>2036</v>
      </c>
      <c r="Q63" s="70" t="s">
        <v>1855</v>
      </c>
      <c r="R63" s="71" t="s">
        <v>117</v>
      </c>
      <c r="S63" s="71" t="s">
        <v>2036</v>
      </c>
      <c r="T63" s="70" t="s">
        <v>1855</v>
      </c>
      <c r="U63" s="68"/>
      <c r="V63" s="70"/>
      <c r="W63" s="71" t="str">
        <f>'SR-Site Influences'!M111</f>
        <v>Yes</v>
      </c>
      <c r="X63" s="71" t="str">
        <f>'SR-Site Influences'!M33</f>
        <v>Strength of asperities has impact on fracture properties.</v>
      </c>
      <c r="Y63" s="70" t="s">
        <v>1855</v>
      </c>
    </row>
    <row r="64" spans="1:25" x14ac:dyDescent="0.25">
      <c r="A64" s="68"/>
      <c r="B64" s="70"/>
      <c r="C64" s="69" t="str">
        <f>'Template (Inf)'!C27</f>
        <v>VarGe09</v>
      </c>
      <c r="D64" s="70" t="str">
        <f>'Template (Inf)'!D27</f>
        <v>Fracture minerals</v>
      </c>
      <c r="E64" s="70"/>
      <c r="F64" s="71" t="str">
        <f t="shared" si="0"/>
        <v>Yes</v>
      </c>
      <c r="G64" s="71" t="str">
        <f t="shared" si="0"/>
        <v>Mineral-filled fractures will probably exhibit more creep than clean fractures.</v>
      </c>
      <c r="H64" s="70" t="s">
        <v>1855</v>
      </c>
      <c r="I64" s="71" t="s">
        <v>117</v>
      </c>
      <c r="J64" s="71" t="s">
        <v>2036</v>
      </c>
      <c r="K64" s="70" t="s">
        <v>1855</v>
      </c>
      <c r="L64" s="71" t="s">
        <v>117</v>
      </c>
      <c r="M64" s="71" t="s">
        <v>2036</v>
      </c>
      <c r="N64" s="70" t="s">
        <v>1855</v>
      </c>
      <c r="O64" s="71" t="s">
        <v>117</v>
      </c>
      <c r="P64" s="71" t="s">
        <v>2036</v>
      </c>
      <c r="Q64" s="70" t="s">
        <v>1855</v>
      </c>
      <c r="R64" s="71" t="s">
        <v>117</v>
      </c>
      <c r="S64" s="71" t="s">
        <v>2036</v>
      </c>
      <c r="T64" s="70" t="s">
        <v>1855</v>
      </c>
      <c r="U64" s="68"/>
      <c r="V64" s="70"/>
      <c r="W64" s="71" t="str">
        <f>'SR-Site Influences'!M112</f>
        <v>Yes</v>
      </c>
      <c r="X64" s="71" t="str">
        <f>'SR-Site Influences'!M34</f>
        <v>Mineral-filled fractures will probably exhibit more creep than clean fractures.</v>
      </c>
      <c r="Y64" s="70" t="s">
        <v>1855</v>
      </c>
    </row>
    <row r="65" spans="1:25" x14ac:dyDescent="0.25">
      <c r="A65" s="68"/>
      <c r="B65" s="70"/>
      <c r="C65" s="69" t="str">
        <f>'Template (Inf)'!C28</f>
        <v>VarGe10</v>
      </c>
      <c r="D65" s="70" t="str">
        <f>'Template (Inf)'!D28</f>
        <v>Groundwater composition</v>
      </c>
      <c r="E65" s="70"/>
      <c r="F65" s="71" t="str">
        <f t="shared" si="0"/>
        <v>No</v>
      </c>
      <c r="G65" s="71" t="str">
        <f t="shared" si="0"/>
        <v>But indirectly via properties of fracture filling materials affected by changes in groundwater composition.</v>
      </c>
      <c r="H65" s="70" t="s">
        <v>1855</v>
      </c>
      <c r="I65" s="71"/>
      <c r="J65" s="71"/>
      <c r="K65" s="70" t="s">
        <v>1855</v>
      </c>
      <c r="L65" s="71"/>
      <c r="M65" s="71"/>
      <c r="N65" s="70" t="s">
        <v>1855</v>
      </c>
      <c r="O65" s="71"/>
      <c r="P65" s="71"/>
      <c r="Q65" s="70" t="s">
        <v>1855</v>
      </c>
      <c r="R65" s="71"/>
      <c r="S65" s="71"/>
      <c r="T65" s="70" t="s">
        <v>1855</v>
      </c>
      <c r="U65" s="68"/>
      <c r="V65" s="70"/>
      <c r="W65" s="71" t="str">
        <f>'SR-Site Influences'!M113</f>
        <v>No</v>
      </c>
      <c r="X65" s="71" t="str">
        <f>'SR-Site Influences'!M35</f>
        <v>But indirectly via properties of fracture filling materials affected by changes in groundwater composition.</v>
      </c>
      <c r="Y65" s="70" t="s">
        <v>1855</v>
      </c>
    </row>
    <row r="66" spans="1:25" x14ac:dyDescent="0.25">
      <c r="A66" s="68"/>
      <c r="B66" s="70"/>
      <c r="C66" s="69" t="str">
        <f>'Template (Inf)'!C29</f>
        <v>VarGe11</v>
      </c>
      <c r="D66" s="70" t="str">
        <f>'Template (Inf)'!D29</f>
        <v>Gas composition</v>
      </c>
      <c r="E66" s="70"/>
      <c r="F66" s="71" t="str">
        <f t="shared" si="0"/>
        <v>No</v>
      </c>
      <c r="G66" s="71">
        <f t="shared" si="0"/>
        <v>0</v>
      </c>
      <c r="H66" s="70" t="s">
        <v>1855</v>
      </c>
      <c r="I66" s="71"/>
      <c r="J66" s="71"/>
      <c r="K66" s="70" t="s">
        <v>1855</v>
      </c>
      <c r="L66" s="71"/>
      <c r="M66" s="71"/>
      <c r="N66" s="70" t="s">
        <v>1855</v>
      </c>
      <c r="O66" s="71"/>
      <c r="P66" s="71"/>
      <c r="Q66" s="70" t="s">
        <v>1855</v>
      </c>
      <c r="R66" s="71"/>
      <c r="S66" s="71"/>
      <c r="T66" s="70" t="s">
        <v>1855</v>
      </c>
      <c r="U66" s="68"/>
      <c r="V66" s="70"/>
      <c r="W66" s="71" t="str">
        <f>'SR-Site Influences'!M114</f>
        <v>No</v>
      </c>
      <c r="X66" s="71">
        <f>'SR-Site Influences'!M36</f>
        <v>0</v>
      </c>
      <c r="Y66" s="70" t="s">
        <v>1855</v>
      </c>
    </row>
    <row r="67" spans="1:25" x14ac:dyDescent="0.25">
      <c r="A67" s="68"/>
      <c r="B67" s="70"/>
      <c r="C67" s="69" t="str">
        <f>'Template (Inf)'!C30</f>
        <v>VarGe12</v>
      </c>
      <c r="D67" s="70" t="str">
        <f>'Template (Inf)'!D30</f>
        <v>Structural and stray materials</v>
      </c>
      <c r="E67" s="70"/>
      <c r="F67" s="71" t="str">
        <f t="shared" si="0"/>
        <v>No</v>
      </c>
      <c r="G67" s="71">
        <f t="shared" si="0"/>
        <v>0</v>
      </c>
      <c r="H67" s="70" t="s">
        <v>1855</v>
      </c>
      <c r="I67" s="71"/>
      <c r="J67" s="71"/>
      <c r="K67" s="70" t="s">
        <v>1855</v>
      </c>
      <c r="L67" s="71"/>
      <c r="M67" s="71"/>
      <c r="N67" s="70" t="s">
        <v>1855</v>
      </c>
      <c r="O67" s="71"/>
      <c r="P67" s="71"/>
      <c r="Q67" s="70" t="s">
        <v>1855</v>
      </c>
      <c r="R67" s="71"/>
      <c r="S67" s="71"/>
      <c r="T67" s="70" t="s">
        <v>1855</v>
      </c>
      <c r="U67" s="68"/>
      <c r="V67" s="70"/>
      <c r="W67" s="71" t="str">
        <f>'SR-Site Influences'!M115</f>
        <v>No</v>
      </c>
      <c r="X67" s="71">
        <f>'SR-Site Influences'!M37</f>
        <v>0</v>
      </c>
      <c r="Y67" s="70" t="s">
        <v>1855</v>
      </c>
    </row>
    <row r="68" spans="1:25" x14ac:dyDescent="0.25">
      <c r="A68" s="68"/>
      <c r="B68" s="70"/>
      <c r="C68" s="69" t="str">
        <f>'Template (Inf)'!C31</f>
        <v>VarGe13</v>
      </c>
      <c r="D68" s="70" t="str">
        <f>'Template (Inf)'!D31</f>
        <v>Saturation</v>
      </c>
      <c r="E68" s="70"/>
      <c r="F68" s="71" t="str">
        <f t="shared" si="0"/>
        <v>No</v>
      </c>
      <c r="G68" s="71">
        <f t="shared" si="0"/>
        <v>0</v>
      </c>
      <c r="H68" s="70" t="s">
        <v>1855</v>
      </c>
      <c r="I68" s="71"/>
      <c r="J68" s="71"/>
      <c r="K68" s="70" t="s">
        <v>1855</v>
      </c>
      <c r="L68" s="71"/>
      <c r="M68" s="71"/>
      <c r="N68" s="70" t="s">
        <v>1855</v>
      </c>
      <c r="O68" s="71"/>
      <c r="P68" s="71"/>
      <c r="Q68" s="70" t="s">
        <v>1855</v>
      </c>
      <c r="R68" s="71"/>
      <c r="S68" s="71"/>
      <c r="T68" s="70" t="s">
        <v>1855</v>
      </c>
      <c r="U68" s="68"/>
      <c r="V68" s="70"/>
      <c r="W68" s="71" t="str">
        <f>'SR-Site Influences'!M116</f>
        <v>No</v>
      </c>
      <c r="X68" s="71">
        <f>'SR-Site Influences'!M38</f>
        <v>0</v>
      </c>
      <c r="Y68" s="70" t="s">
        <v>1855</v>
      </c>
    </row>
    <row r="69" spans="1:25" x14ac:dyDescent="0.25">
      <c r="A69" s="68"/>
      <c r="B69" s="70"/>
      <c r="C69" s="69"/>
      <c r="D69" s="70"/>
      <c r="E69" s="70"/>
      <c r="F69" s="70"/>
      <c r="G69" s="70"/>
      <c r="H69" s="70" t="s">
        <v>1855</v>
      </c>
      <c r="I69" s="70"/>
      <c r="J69" s="70"/>
      <c r="K69" s="70" t="s">
        <v>1855</v>
      </c>
      <c r="L69" s="70"/>
      <c r="M69" s="70"/>
      <c r="N69" s="70" t="s">
        <v>1855</v>
      </c>
      <c r="O69" s="70"/>
      <c r="P69" s="70"/>
      <c r="Q69" s="70" t="s">
        <v>1855</v>
      </c>
      <c r="R69" s="70"/>
      <c r="S69" s="70"/>
      <c r="T69" s="70" t="s">
        <v>1855</v>
      </c>
      <c r="U69" s="68"/>
      <c r="V69" s="70"/>
      <c r="W69" s="70"/>
      <c r="X69" s="70"/>
      <c r="Y69" s="70" t="s">
        <v>1855</v>
      </c>
    </row>
    <row r="70" spans="1:25" x14ac:dyDescent="0.25">
      <c r="A70" s="68"/>
      <c r="B70" s="70"/>
      <c r="C70" s="69"/>
      <c r="D70" s="70"/>
      <c r="E70" s="70"/>
      <c r="F70" s="69" t="str">
        <f>'Template (Inf)'!F33</f>
        <v xml:space="preserve">Process influence on variable </v>
      </c>
      <c r="G70" s="69"/>
      <c r="H70" s="70" t="s">
        <v>1855</v>
      </c>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70" t="s">
        <v>1855</v>
      </c>
    </row>
    <row r="71" spans="1:25" x14ac:dyDescent="0.25">
      <c r="A71" s="68"/>
      <c r="B71" s="70"/>
      <c r="C71" s="69"/>
      <c r="D71" s="70"/>
      <c r="E71" s="70"/>
      <c r="F71" s="69" t="str">
        <f>'Template (Inf)'!F34</f>
        <v>Influence present?</v>
      </c>
      <c r="G71" s="69"/>
      <c r="H71" s="70" t="s">
        <v>1855</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70" t="s">
        <v>1855</v>
      </c>
    </row>
    <row r="72" spans="1:25" x14ac:dyDescent="0.25">
      <c r="A72" s="68"/>
      <c r="B72" s="70"/>
      <c r="C72" s="69"/>
      <c r="D72" s="70"/>
      <c r="E72" s="70"/>
      <c r="F72" s="69" t="str">
        <f>'Template (Inf)'!F35</f>
        <v>Yes/No</v>
      </c>
      <c r="G72" s="69" t="str">
        <f>'Template (Inf)'!G35</f>
        <v>Description</v>
      </c>
      <c r="H72" s="70" t="s">
        <v>1855</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70" t="s">
        <v>1855</v>
      </c>
    </row>
    <row r="73" spans="1:25" x14ac:dyDescent="0.25">
      <c r="A73" s="68"/>
      <c r="B73" s="70"/>
      <c r="C73" s="69" t="str">
        <f>'Template (Inf)'!C35</f>
        <v>VarGe01</v>
      </c>
      <c r="D73" s="70" t="str">
        <f>'Template (Inf)'!D35</f>
        <v>Temperature in bedrock</v>
      </c>
      <c r="E73" s="70"/>
      <c r="F73" s="71" t="str">
        <f>W73</f>
        <v>No</v>
      </c>
      <c r="G73" s="71">
        <f>X73</f>
        <v>0</v>
      </c>
      <c r="H73" s="70" t="s">
        <v>1855</v>
      </c>
      <c r="I73" s="71"/>
      <c r="J73" s="71"/>
      <c r="K73" s="70" t="s">
        <v>1855</v>
      </c>
      <c r="L73" s="71"/>
      <c r="M73" s="71"/>
      <c r="N73" s="70" t="s">
        <v>1855</v>
      </c>
      <c r="O73" s="71"/>
      <c r="P73" s="71"/>
      <c r="Q73" s="70" t="s">
        <v>1855</v>
      </c>
      <c r="R73" s="71"/>
      <c r="S73" s="71"/>
      <c r="T73" s="70" t="s">
        <v>1855</v>
      </c>
      <c r="U73" s="68"/>
      <c r="V73" s="70"/>
      <c r="W73" s="71" t="str">
        <f>'SR-Site Influences'!M91</f>
        <v>No</v>
      </c>
      <c r="X73" s="71">
        <f>'SR-Site Influences'!M13</f>
        <v>0</v>
      </c>
      <c r="Y73" s="70" t="s">
        <v>1855</v>
      </c>
    </row>
    <row r="74" spans="1:25" x14ac:dyDescent="0.25">
      <c r="A74" s="68"/>
      <c r="B74" s="70"/>
      <c r="C74" s="69" t="str">
        <f>'Template (Inf)'!C36</f>
        <v>VarGe02</v>
      </c>
      <c r="D74" s="70" t="str">
        <f>'Template (Inf)'!D36</f>
        <v>Groundwater flow</v>
      </c>
      <c r="E74" s="70"/>
      <c r="F74" s="71" t="str">
        <f t="shared" ref="F74:G85" si="1">W74</f>
        <v>No</v>
      </c>
      <c r="G74" s="71" t="str">
        <f t="shared" si="1"/>
        <v>But indirectly through changes in fracture geometry.</v>
      </c>
      <c r="H74" s="70" t="s">
        <v>1855</v>
      </c>
      <c r="I74" s="71"/>
      <c r="J74" s="71"/>
      <c r="K74" s="70" t="s">
        <v>1855</v>
      </c>
      <c r="L74" s="71"/>
      <c r="M74" s="71"/>
      <c r="N74" s="70" t="s">
        <v>1855</v>
      </c>
      <c r="O74" s="71"/>
      <c r="P74" s="71"/>
      <c r="Q74" s="70" t="s">
        <v>1855</v>
      </c>
      <c r="R74" s="71"/>
      <c r="S74" s="71"/>
      <c r="T74" s="70" t="s">
        <v>1855</v>
      </c>
      <c r="U74" s="68"/>
      <c r="V74" s="70"/>
      <c r="W74" s="71" t="str">
        <f>'SR-Site Influences'!M92</f>
        <v>No</v>
      </c>
      <c r="X74" s="71" t="str">
        <f>'SR-Site Influences'!M14</f>
        <v>But indirectly through changes in fracture geometry.</v>
      </c>
      <c r="Y74" s="70" t="s">
        <v>1855</v>
      </c>
    </row>
    <row r="75" spans="1:25" x14ac:dyDescent="0.25">
      <c r="A75" s="68"/>
      <c r="B75" s="70"/>
      <c r="C75" s="69" t="str">
        <f>'Template (Inf)'!C37</f>
        <v>VarGe03</v>
      </c>
      <c r="D75" s="70" t="str">
        <f>'Template (Inf)'!D37</f>
        <v>Groundwater pressure</v>
      </c>
      <c r="E75" s="70"/>
      <c r="F75" s="71" t="str">
        <f t="shared" si="1"/>
        <v>No</v>
      </c>
      <c r="G75" s="71">
        <f t="shared" si="1"/>
        <v>0</v>
      </c>
      <c r="H75" s="70" t="s">
        <v>1855</v>
      </c>
      <c r="I75" s="71"/>
      <c r="J75" s="71"/>
      <c r="K75" s="70" t="s">
        <v>1855</v>
      </c>
      <c r="L75" s="71"/>
      <c r="M75" s="71"/>
      <c r="N75" s="70" t="s">
        <v>1855</v>
      </c>
      <c r="O75" s="71"/>
      <c r="P75" s="71"/>
      <c r="Q75" s="70" t="s">
        <v>1855</v>
      </c>
      <c r="R75" s="71"/>
      <c r="S75" s="71"/>
      <c r="T75" s="70" t="s">
        <v>1855</v>
      </c>
      <c r="U75" s="68"/>
      <c r="V75" s="70"/>
      <c r="W75" s="71" t="str">
        <f>'SR-Site Influences'!M93</f>
        <v>No</v>
      </c>
      <c r="X75" s="71">
        <f>'SR-Site Influences'!M15</f>
        <v>0</v>
      </c>
      <c r="Y75" s="70" t="s">
        <v>1855</v>
      </c>
    </row>
    <row r="76" spans="1:25" x14ac:dyDescent="0.25">
      <c r="A76" s="68"/>
      <c r="B76" s="70"/>
      <c r="C76" s="69" t="str">
        <f>'Template (Inf)'!C38</f>
        <v>VarGe04</v>
      </c>
      <c r="D76" s="70" t="str">
        <f>'Template (Inf)'!D38</f>
        <v>Gas phase flow</v>
      </c>
      <c r="E76" s="70"/>
      <c r="F76" s="71" t="str">
        <f t="shared" si="1"/>
        <v>No</v>
      </c>
      <c r="G76" s="71" t="str">
        <f t="shared" si="1"/>
        <v>But indirectly through changes in fracture geometry.</v>
      </c>
      <c r="H76" s="70" t="s">
        <v>1855</v>
      </c>
      <c r="I76" s="71"/>
      <c r="J76" s="71"/>
      <c r="K76" s="70" t="s">
        <v>1855</v>
      </c>
      <c r="L76" s="71"/>
      <c r="M76" s="71"/>
      <c r="N76" s="70" t="s">
        <v>1855</v>
      </c>
      <c r="O76" s="71"/>
      <c r="P76" s="71"/>
      <c r="Q76" s="70" t="s">
        <v>1855</v>
      </c>
      <c r="R76" s="71"/>
      <c r="S76" s="71"/>
      <c r="T76" s="70" t="s">
        <v>1855</v>
      </c>
      <c r="U76" s="68"/>
      <c r="V76" s="70"/>
      <c r="W76" s="71" t="str">
        <f>'SR-Site Influences'!M94</f>
        <v>No</v>
      </c>
      <c r="X76" s="71" t="str">
        <f>'SR-Site Influences'!M16</f>
        <v>But indirectly through changes in fracture geometry.</v>
      </c>
      <c r="Y76" s="70" t="s">
        <v>1855</v>
      </c>
    </row>
    <row r="77" spans="1:25" x14ac:dyDescent="0.25">
      <c r="A77" s="68"/>
      <c r="B77" s="70"/>
      <c r="C77" s="69" t="str">
        <f>'Template (Inf)'!C39</f>
        <v>VarGe05</v>
      </c>
      <c r="D77" s="70" t="str">
        <f>'Template (Inf)'!D39</f>
        <v>Repository geometry</v>
      </c>
      <c r="E77" s="70"/>
      <c r="F77" s="71" t="str">
        <f t="shared" si="1"/>
        <v>No</v>
      </c>
      <c r="G77" s="71">
        <f t="shared" si="1"/>
        <v>0</v>
      </c>
      <c r="H77" s="70" t="s">
        <v>1855</v>
      </c>
      <c r="I77" s="71"/>
      <c r="J77" s="71"/>
      <c r="K77" s="70" t="s">
        <v>1855</v>
      </c>
      <c r="L77" s="71"/>
      <c r="M77" s="71"/>
      <c r="N77" s="70" t="s">
        <v>1855</v>
      </c>
      <c r="O77" s="71"/>
      <c r="P77" s="71"/>
      <c r="Q77" s="70" t="s">
        <v>1855</v>
      </c>
      <c r="R77" s="71"/>
      <c r="S77" s="71"/>
      <c r="T77" s="70" t="s">
        <v>1855</v>
      </c>
      <c r="U77" s="68"/>
      <c r="V77" s="70"/>
      <c r="W77" s="71" t="str">
        <f>'SR-Site Influences'!M95</f>
        <v>No</v>
      </c>
      <c r="X77" s="71">
        <f>'SR-Site Influences'!M17</f>
        <v>0</v>
      </c>
      <c r="Y77" s="70" t="s">
        <v>1855</v>
      </c>
    </row>
    <row r="78" spans="1:25" x14ac:dyDescent="0.25">
      <c r="A78" s="68"/>
      <c r="B78" s="70"/>
      <c r="C78" s="69" t="str">
        <f>'Template (Inf)'!C40</f>
        <v>VarGe06</v>
      </c>
      <c r="D78" s="70" t="str">
        <f>'Template (Inf)'!D40</f>
        <v>Fracture geometry</v>
      </c>
      <c r="E78" s="70"/>
      <c r="F78" s="71" t="str">
        <f t="shared" si="1"/>
        <v>Yes</v>
      </c>
      <c r="G78" s="71">
        <f t="shared" si="1"/>
        <v>0</v>
      </c>
      <c r="H78" s="70" t="s">
        <v>1855</v>
      </c>
      <c r="I78" s="71" t="s">
        <v>117</v>
      </c>
      <c r="J78" s="71" t="s">
        <v>2037</v>
      </c>
      <c r="K78" s="70" t="s">
        <v>1855</v>
      </c>
      <c r="L78" s="71" t="s">
        <v>117</v>
      </c>
      <c r="M78" s="71" t="s">
        <v>2037</v>
      </c>
      <c r="N78" s="70" t="s">
        <v>1855</v>
      </c>
      <c r="O78" s="71" t="s">
        <v>117</v>
      </c>
      <c r="P78" s="71" t="s">
        <v>2037</v>
      </c>
      <c r="Q78" s="70" t="s">
        <v>1855</v>
      </c>
      <c r="R78" s="71" t="s">
        <v>117</v>
      </c>
      <c r="S78" s="71" t="s">
        <v>2037</v>
      </c>
      <c r="T78" s="70" t="s">
        <v>1855</v>
      </c>
      <c r="U78" s="68"/>
      <c r="V78" s="70"/>
      <c r="W78" s="71" t="str">
        <f>'SR-Site Influences'!M96</f>
        <v>Yes</v>
      </c>
      <c r="X78" s="71">
        <f>'SR-Site Influences'!M18</f>
        <v>0</v>
      </c>
      <c r="Y78" s="70" t="s">
        <v>1855</v>
      </c>
    </row>
    <row r="79" spans="1:25" x14ac:dyDescent="0.25">
      <c r="A79" s="68"/>
      <c r="B79" s="70"/>
      <c r="C79" s="69" t="str">
        <f>'Template (Inf)'!C41</f>
        <v>VarGe07</v>
      </c>
      <c r="D79" s="70" t="str">
        <f>'Template (Inf)'!D41</f>
        <v>Rock stresses</v>
      </c>
      <c r="E79" s="70"/>
      <c r="F79" s="71" t="str">
        <f t="shared" si="1"/>
        <v>Yes</v>
      </c>
      <c r="G79" s="71">
        <f t="shared" si="1"/>
        <v>0</v>
      </c>
      <c r="H79" s="70" t="s">
        <v>1855</v>
      </c>
      <c r="I79" s="71" t="s">
        <v>117</v>
      </c>
      <c r="J79" s="71" t="s">
        <v>2038</v>
      </c>
      <c r="K79" s="70" t="s">
        <v>1855</v>
      </c>
      <c r="L79" s="71" t="s">
        <v>117</v>
      </c>
      <c r="M79" s="71" t="s">
        <v>2038</v>
      </c>
      <c r="N79" s="70" t="s">
        <v>1855</v>
      </c>
      <c r="O79" s="71" t="s">
        <v>117</v>
      </c>
      <c r="P79" s="71" t="s">
        <v>2038</v>
      </c>
      <c r="Q79" s="70" t="s">
        <v>1855</v>
      </c>
      <c r="R79" s="71" t="s">
        <v>117</v>
      </c>
      <c r="S79" s="71" t="s">
        <v>2038</v>
      </c>
      <c r="T79" s="70" t="s">
        <v>1855</v>
      </c>
      <c r="U79" s="68"/>
      <c r="V79" s="70"/>
      <c r="W79" s="71" t="str">
        <f>'SR-Site Influences'!M97</f>
        <v>Yes</v>
      </c>
      <c r="X79" s="71">
        <f>'SR-Site Influences'!M19</f>
        <v>0</v>
      </c>
      <c r="Y79" s="70" t="s">
        <v>1855</v>
      </c>
    </row>
    <row r="80" spans="1:25" x14ac:dyDescent="0.25">
      <c r="A80" s="68"/>
      <c r="B80" s="70"/>
      <c r="C80" s="69" t="str">
        <f>'Template (Inf)'!C42</f>
        <v>VarGe08</v>
      </c>
      <c r="D80" s="70" t="str">
        <f>'Template (Inf)'!D42</f>
        <v>Matrix minerals</v>
      </c>
      <c r="E80" s="70"/>
      <c r="F80" s="71" t="str">
        <f t="shared" si="1"/>
        <v>No</v>
      </c>
      <c r="G80" s="71">
        <f t="shared" si="1"/>
        <v>0</v>
      </c>
      <c r="H80" s="70" t="s">
        <v>1855</v>
      </c>
      <c r="I80" s="71"/>
      <c r="J80" s="71"/>
      <c r="K80" s="70" t="s">
        <v>1855</v>
      </c>
      <c r="L80" s="71"/>
      <c r="M80" s="71"/>
      <c r="N80" s="70" t="s">
        <v>1855</v>
      </c>
      <c r="O80" s="71"/>
      <c r="P80" s="71"/>
      <c r="Q80" s="70" t="s">
        <v>1855</v>
      </c>
      <c r="R80" s="71"/>
      <c r="S80" s="71"/>
      <c r="T80" s="70" t="s">
        <v>1855</v>
      </c>
      <c r="U80" s="68"/>
      <c r="V80" s="70"/>
      <c r="W80" s="71" t="str">
        <f>'SR-Site Influences'!M98</f>
        <v>No</v>
      </c>
      <c r="X80" s="71">
        <f>'SR-Site Influences'!M20</f>
        <v>0</v>
      </c>
      <c r="Y80" s="70" t="s">
        <v>1855</v>
      </c>
    </row>
    <row r="81" spans="1:25" x14ac:dyDescent="0.25">
      <c r="A81" s="68"/>
      <c r="B81" s="70"/>
      <c r="C81" s="69" t="str">
        <f>'Template (Inf)'!C43</f>
        <v>VarGe09</v>
      </c>
      <c r="D81" s="70" t="str">
        <f>'Template (Inf)'!D43</f>
        <v>Fracture minerals</v>
      </c>
      <c r="E81" s="70"/>
      <c r="F81" s="71" t="str">
        <f t="shared" si="1"/>
        <v>No</v>
      </c>
      <c r="G81" s="71">
        <f t="shared" si="1"/>
        <v>0</v>
      </c>
      <c r="H81" s="70" t="s">
        <v>1855</v>
      </c>
      <c r="I81" s="71"/>
      <c r="J81" s="71"/>
      <c r="K81" s="70" t="s">
        <v>1855</v>
      </c>
      <c r="L81" s="71"/>
      <c r="M81" s="71"/>
      <c r="N81" s="70" t="s">
        <v>1855</v>
      </c>
      <c r="O81" s="71"/>
      <c r="P81" s="71"/>
      <c r="Q81" s="70" t="s">
        <v>1855</v>
      </c>
      <c r="R81" s="71"/>
      <c r="S81" s="71"/>
      <c r="T81" s="70" t="s">
        <v>1855</v>
      </c>
      <c r="U81" s="68"/>
      <c r="V81" s="70"/>
      <c r="W81" s="71" t="str">
        <f>'SR-Site Influences'!M99</f>
        <v>No</v>
      </c>
      <c r="X81" s="71">
        <f>'SR-Site Influences'!M21</f>
        <v>0</v>
      </c>
      <c r="Y81" s="70" t="s">
        <v>1855</v>
      </c>
    </row>
    <row r="82" spans="1:25" x14ac:dyDescent="0.25">
      <c r="A82" s="68"/>
      <c r="B82" s="70"/>
      <c r="C82" s="69" t="str">
        <f>'Template (Inf)'!C44</f>
        <v>VarGe10</v>
      </c>
      <c r="D82" s="70" t="str">
        <f>'Template (Inf)'!D44</f>
        <v>Groundwater composition</v>
      </c>
      <c r="E82" s="70"/>
      <c r="F82" s="71" t="str">
        <f t="shared" si="1"/>
        <v>No</v>
      </c>
      <c r="G82" s="71">
        <f t="shared" si="1"/>
        <v>0</v>
      </c>
      <c r="H82" s="70" t="s">
        <v>1855</v>
      </c>
      <c r="I82" s="71"/>
      <c r="J82" s="71"/>
      <c r="K82" s="70" t="s">
        <v>1855</v>
      </c>
      <c r="L82" s="71"/>
      <c r="M82" s="71"/>
      <c r="N82" s="70" t="s">
        <v>1855</v>
      </c>
      <c r="O82" s="71"/>
      <c r="P82" s="71"/>
      <c r="Q82" s="70" t="s">
        <v>1855</v>
      </c>
      <c r="R82" s="71"/>
      <c r="S82" s="71"/>
      <c r="T82" s="70" t="s">
        <v>1855</v>
      </c>
      <c r="U82" s="68"/>
      <c r="V82" s="70"/>
      <c r="W82" s="71" t="str">
        <f>'SR-Site Influences'!M100</f>
        <v>No</v>
      </c>
      <c r="X82" s="71">
        <f>'SR-Site Influences'!M22</f>
        <v>0</v>
      </c>
      <c r="Y82" s="70" t="s">
        <v>1855</v>
      </c>
    </row>
    <row r="83" spans="1:25" x14ac:dyDescent="0.25">
      <c r="A83" s="68"/>
      <c r="B83" s="70"/>
      <c r="C83" s="69" t="str">
        <f>'Template (Inf)'!C45</f>
        <v>VarGe11</v>
      </c>
      <c r="D83" s="70" t="str">
        <f>'Template (Inf)'!D45</f>
        <v>Gas composition</v>
      </c>
      <c r="E83" s="70"/>
      <c r="F83" s="71" t="str">
        <f t="shared" si="1"/>
        <v>No</v>
      </c>
      <c r="G83" s="71">
        <f t="shared" si="1"/>
        <v>0</v>
      </c>
      <c r="H83" s="70" t="s">
        <v>1855</v>
      </c>
      <c r="I83" s="71"/>
      <c r="J83" s="71"/>
      <c r="K83" s="70" t="s">
        <v>1855</v>
      </c>
      <c r="L83" s="71"/>
      <c r="M83" s="71"/>
      <c r="N83" s="70" t="s">
        <v>1855</v>
      </c>
      <c r="O83" s="71"/>
      <c r="P83" s="71"/>
      <c r="Q83" s="70" t="s">
        <v>1855</v>
      </c>
      <c r="R83" s="71"/>
      <c r="S83" s="71"/>
      <c r="T83" s="70" t="s">
        <v>1855</v>
      </c>
      <c r="U83" s="68"/>
      <c r="V83" s="70"/>
      <c r="W83" s="71" t="str">
        <f>'SR-Site Influences'!M101</f>
        <v>No</v>
      </c>
      <c r="X83" s="71">
        <f>'SR-Site Influences'!M23</f>
        <v>0</v>
      </c>
      <c r="Y83" s="70" t="s">
        <v>1855</v>
      </c>
    </row>
    <row r="84" spans="1:25" x14ac:dyDescent="0.25">
      <c r="A84" s="68"/>
      <c r="B84" s="70"/>
      <c r="C84" s="69" t="str">
        <f>'Template (Inf)'!C46</f>
        <v>VarGe12</v>
      </c>
      <c r="D84" s="70" t="str">
        <f>'Template (Inf)'!D46</f>
        <v>Structural and stray materials</v>
      </c>
      <c r="E84" s="70"/>
      <c r="F84" s="71" t="str">
        <f t="shared" si="1"/>
        <v>No</v>
      </c>
      <c r="G84" s="71">
        <f t="shared" si="1"/>
        <v>0</v>
      </c>
      <c r="H84" s="70" t="s">
        <v>1855</v>
      </c>
      <c r="I84" s="71"/>
      <c r="J84" s="71"/>
      <c r="K84" s="70" t="s">
        <v>1855</v>
      </c>
      <c r="L84" s="71"/>
      <c r="M84" s="71"/>
      <c r="N84" s="70" t="s">
        <v>1855</v>
      </c>
      <c r="O84" s="71"/>
      <c r="P84" s="71"/>
      <c r="Q84" s="70" t="s">
        <v>1855</v>
      </c>
      <c r="R84" s="71"/>
      <c r="S84" s="71"/>
      <c r="T84" s="70" t="s">
        <v>1855</v>
      </c>
      <c r="U84" s="68"/>
      <c r="V84" s="70"/>
      <c r="W84" s="71" t="str">
        <f>'SR-Site Influences'!M102</f>
        <v>No</v>
      </c>
      <c r="X84" s="71">
        <f>'SR-Site Influences'!M24</f>
        <v>0</v>
      </c>
      <c r="Y84" s="70" t="s">
        <v>1855</v>
      </c>
    </row>
    <row r="85" spans="1:25" x14ac:dyDescent="0.25">
      <c r="A85" s="68"/>
      <c r="B85" s="70"/>
      <c r="C85" s="69" t="str">
        <f>'Template (Inf)'!C47</f>
        <v>VarGe13</v>
      </c>
      <c r="D85" s="70" t="str">
        <f>'Template (Inf)'!D47</f>
        <v>Saturation</v>
      </c>
      <c r="E85" s="70"/>
      <c r="F85" s="71" t="str">
        <f t="shared" si="1"/>
        <v>No</v>
      </c>
      <c r="G85" s="71">
        <f t="shared" si="1"/>
        <v>0</v>
      </c>
      <c r="H85" s="70" t="s">
        <v>1855</v>
      </c>
      <c r="I85" s="71"/>
      <c r="J85" s="71"/>
      <c r="K85" s="70" t="s">
        <v>1855</v>
      </c>
      <c r="L85" s="71"/>
      <c r="M85" s="71"/>
      <c r="N85" s="70" t="s">
        <v>1855</v>
      </c>
      <c r="O85" s="71"/>
      <c r="P85" s="71"/>
      <c r="Q85" s="70" t="s">
        <v>1855</v>
      </c>
      <c r="R85" s="71"/>
      <c r="S85" s="71"/>
      <c r="T85" s="70" t="s">
        <v>1855</v>
      </c>
      <c r="U85" s="68"/>
      <c r="V85" s="70"/>
      <c r="W85" s="71" t="str">
        <f>'SR-Site Influences'!M103</f>
        <v>No</v>
      </c>
      <c r="X85" s="71">
        <f>'SR-Site Influences'!M25</f>
        <v>0</v>
      </c>
      <c r="Y85" s="70" t="s">
        <v>1855</v>
      </c>
    </row>
    <row r="86" spans="1:25" x14ac:dyDescent="0.25">
      <c r="A86" s="68"/>
      <c r="B86" s="69"/>
      <c r="C86" s="69"/>
      <c r="D86" s="69"/>
      <c r="E86" s="69"/>
      <c r="F86" s="69"/>
      <c r="G86" s="69"/>
      <c r="H86" s="69"/>
      <c r="I86" s="69"/>
      <c r="J86" s="69"/>
      <c r="K86" s="70"/>
      <c r="L86" s="69"/>
      <c r="M86" s="69"/>
      <c r="N86" s="70"/>
      <c r="O86" s="69"/>
      <c r="P86" s="69"/>
      <c r="Q86" s="70"/>
      <c r="R86" s="69"/>
      <c r="S86" s="69"/>
      <c r="T86" s="70"/>
      <c r="U86" s="68"/>
      <c r="V86" s="70"/>
      <c r="W86" s="72" t="str">
        <f>'SR-Site Influences'!M5</f>
        <v>Creep</v>
      </c>
      <c r="X86" s="70"/>
      <c r="Y86" s="70"/>
    </row>
  </sheetData>
  <mergeCells count="13">
    <mergeCell ref="F11:G11"/>
    <mergeCell ref="I11:J11"/>
    <mergeCell ref="F12:G12"/>
    <mergeCell ref="I12:J12"/>
    <mergeCell ref="F13:G13"/>
    <mergeCell ref="I13:J13"/>
    <mergeCell ref="F10:G10"/>
    <mergeCell ref="I10:J10"/>
    <mergeCell ref="C6:D6"/>
    <mergeCell ref="F6:G6"/>
    <mergeCell ref="I6:J6"/>
    <mergeCell ref="F7:G7"/>
    <mergeCell ref="I7:J7"/>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3A6B3-6839-4639-B056-3E84F9780044}">
  <dimension ref="A1:Y86"/>
  <sheetViews>
    <sheetView zoomScaleNormal="100" workbookViewId="0">
      <selection activeCell="E4" sqref="E4"/>
    </sheetView>
  </sheetViews>
  <sheetFormatPr defaultColWidth="9.140625"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list'!B17</f>
        <v>Ge09</v>
      </c>
      <c r="D3" s="31" t="str">
        <f>'PSAR SFK FEP list'!C17</f>
        <v>Surface weathering and erosion</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Influences'!N6</f>
        <v>Geosphere</v>
      </c>
      <c r="D6" s="97"/>
      <c r="E6" s="53" t="str">
        <f>'Template (Inf)'!E6</f>
        <v>Inner 1</v>
      </c>
      <c r="F6" s="96" t="str">
        <f>'SR-Site Influences'!N7</f>
        <v>Buffer</v>
      </c>
      <c r="G6" s="97"/>
      <c r="H6" s="53" t="str">
        <f>'Template (Inf)'!H6</f>
        <v>Outer 1</v>
      </c>
      <c r="I6" s="96" t="str">
        <f>'SR-Site Influences'!N8</f>
        <v>Biosphere</v>
      </c>
      <c r="J6" s="97"/>
      <c r="K6" s="27"/>
    </row>
    <row r="7" spans="2:20" x14ac:dyDescent="0.25">
      <c r="B7" s="27"/>
      <c r="C7" s="27"/>
      <c r="D7" s="27"/>
      <c r="E7" s="53" t="str">
        <f>'Template (Inf)'!E7</f>
        <v>Inner 2</v>
      </c>
      <c r="F7" s="96" t="str">
        <f>'SR-Site Influences'!N9</f>
        <v>Backfill in tunnels</v>
      </c>
      <c r="G7" s="97"/>
      <c r="H7" s="53" t="str">
        <f>'Template (Inf)'!H7</f>
        <v>Outer 2</v>
      </c>
      <c r="I7" s="96" t="str">
        <f>'SR-Site Influences'!N10</f>
        <v>Surroundings</v>
      </c>
      <c r="J7" s="97"/>
      <c r="K7" s="27"/>
      <c r="M7" s="68"/>
      <c r="N7" s="68"/>
      <c r="O7" s="68"/>
      <c r="P7" s="68"/>
      <c r="Q7" s="68"/>
      <c r="R7" s="68"/>
      <c r="S7" s="68"/>
      <c r="T7" s="68"/>
    </row>
    <row r="8" spans="2:20" x14ac:dyDescent="0.25">
      <c r="B8" s="27"/>
      <c r="C8" s="27"/>
      <c r="D8" s="27"/>
      <c r="E8" s="27"/>
      <c r="F8" s="27"/>
      <c r="G8" s="27"/>
      <c r="H8" s="27"/>
      <c r="I8" s="27"/>
      <c r="J8" s="27"/>
      <c r="K8" s="27"/>
      <c r="M8" s="67" t="s">
        <v>287</v>
      </c>
      <c r="N8" s="68"/>
      <c r="O8" s="68"/>
      <c r="P8" s="68"/>
      <c r="Q8" s="68"/>
      <c r="R8" s="68"/>
      <c r="S8" s="68"/>
      <c r="T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c r="T9" s="68"/>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c r="T10" s="68"/>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c r="O11" s="76" t="str">
        <f>C6</f>
        <v>Geosphere</v>
      </c>
      <c r="P11" s="70"/>
      <c r="Q11" s="70"/>
      <c r="R11" s="70"/>
      <c r="S11" s="70"/>
      <c r="T11" s="68"/>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c r="T12" s="68"/>
    </row>
    <row r="13" spans="2:20" x14ac:dyDescent="0.25">
      <c r="B13" s="27"/>
      <c r="C13" s="27"/>
      <c r="D13" s="27"/>
      <c r="E13" s="53" t="str">
        <f>'Template (Inf)'!E13</f>
        <v>From inner 2</v>
      </c>
      <c r="F13" s="87"/>
      <c r="G13" s="89"/>
      <c r="H13" s="53" t="str">
        <f>'Template (Inf)'!H13</f>
        <v>From outer 2</v>
      </c>
      <c r="I13" s="87"/>
      <c r="J13" s="89"/>
      <c r="K13" s="27"/>
      <c r="M13" s="76" t="str">
        <f>C6</f>
        <v>Geosphere</v>
      </c>
      <c r="N13" s="75"/>
      <c r="O13" s="70" t="str">
        <f>CONCATENATE(I6," ",I7)</f>
        <v>Biosphere Surroundings</v>
      </c>
      <c r="P13" s="76"/>
      <c r="Q13" s="70"/>
      <c r="R13" s="70"/>
      <c r="S13" s="70"/>
      <c r="T13" s="68"/>
    </row>
    <row r="14" spans="2:20" x14ac:dyDescent="0.25">
      <c r="B14" s="27"/>
      <c r="C14" s="27"/>
      <c r="D14" s="27"/>
      <c r="E14" s="27"/>
      <c r="F14" s="27"/>
      <c r="G14" s="27"/>
      <c r="H14" s="27"/>
      <c r="I14" s="27"/>
      <c r="J14" s="27"/>
      <c r="K14" s="27"/>
      <c r="M14" s="68"/>
      <c r="N14" s="68"/>
      <c r="O14" s="68"/>
      <c r="P14" s="68"/>
      <c r="Q14" s="68"/>
      <c r="R14" s="68"/>
      <c r="S14" s="68"/>
      <c r="T14" s="68"/>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1:25" x14ac:dyDescent="0.25">
      <c r="B49" s="35"/>
      <c r="C49" s="35"/>
      <c r="D49" s="35"/>
      <c r="E49" s="35"/>
      <c r="F49" s="35"/>
      <c r="G49" s="35"/>
      <c r="H49" s="35"/>
      <c r="I49" s="35"/>
      <c r="J49" s="35"/>
      <c r="K49" s="34"/>
      <c r="L49" s="35"/>
      <c r="M49" s="35"/>
      <c r="N49" s="34"/>
      <c r="O49" s="35"/>
      <c r="P49" s="35"/>
      <c r="Q49" s="34"/>
      <c r="R49" s="35"/>
      <c r="S49" s="35"/>
      <c r="T49" s="34"/>
    </row>
    <row r="51" spans="1:25" x14ac:dyDescent="0.25">
      <c r="A51" s="68"/>
      <c r="B51" s="67"/>
      <c r="C51" s="68"/>
      <c r="D51" s="68"/>
      <c r="E51" s="68"/>
      <c r="F51" s="67" t="s">
        <v>1947</v>
      </c>
      <c r="G51" s="68"/>
      <c r="H51" s="68"/>
      <c r="I51" s="67" t="s">
        <v>1861</v>
      </c>
      <c r="J51" s="68"/>
      <c r="K51" s="68"/>
      <c r="L51" s="68"/>
      <c r="M51" s="68"/>
      <c r="N51" s="68"/>
      <c r="O51" s="68"/>
      <c r="P51" s="68"/>
      <c r="Q51" s="68"/>
      <c r="R51" s="68"/>
      <c r="S51" s="68"/>
      <c r="T51" s="68"/>
      <c r="U51" s="68"/>
      <c r="V51" s="67" t="s">
        <v>287</v>
      </c>
      <c r="W51" s="68"/>
      <c r="X51" s="68"/>
      <c r="Y51" s="68"/>
    </row>
    <row r="52" spans="1:25" x14ac:dyDescent="0.25">
      <c r="A52" s="68"/>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1:25" x14ac:dyDescent="0.25">
      <c r="A53" s="68"/>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69"/>
    </row>
    <row r="54" spans="1:25" x14ac:dyDescent="0.25">
      <c r="A54" s="68"/>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69"/>
    </row>
    <row r="55" spans="1:25" x14ac:dyDescent="0.25">
      <c r="A55" s="68"/>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69"/>
    </row>
    <row r="56" spans="1:25" x14ac:dyDescent="0.25">
      <c r="A56" s="68"/>
      <c r="B56" s="70"/>
      <c r="C56" s="69" t="str">
        <f>'Template (Inf)'!C19</f>
        <v>VarGe01</v>
      </c>
      <c r="D56" s="70" t="str">
        <f>'Template (Inf)'!D19</f>
        <v>Temperature in bedrock</v>
      </c>
      <c r="E56" s="70"/>
      <c r="F56" s="71" t="str">
        <f>W56</f>
        <v>No</v>
      </c>
      <c r="G56" s="71">
        <f>X56</f>
        <v>0</v>
      </c>
      <c r="H56" s="73" t="str">
        <f>D56</f>
        <v>Temperature in bedrock</v>
      </c>
      <c r="I56" s="71"/>
      <c r="J56" s="71"/>
      <c r="K56" s="70" t="s">
        <v>1855</v>
      </c>
      <c r="L56" s="71"/>
      <c r="M56" s="71"/>
      <c r="N56" s="70" t="s">
        <v>1855</v>
      </c>
      <c r="O56" s="71"/>
      <c r="P56" s="71"/>
      <c r="Q56" s="70" t="s">
        <v>1855</v>
      </c>
      <c r="R56" s="71"/>
      <c r="S56" s="71"/>
      <c r="T56" s="70" t="s">
        <v>1855</v>
      </c>
      <c r="U56" s="68"/>
      <c r="V56" s="70"/>
      <c r="W56" s="71" t="str">
        <f>'SR-Site Influences'!N104</f>
        <v>No</v>
      </c>
      <c r="X56" s="71">
        <f>'SR-Site Influences'!N26</f>
        <v>0</v>
      </c>
      <c r="Y56" s="70" t="s">
        <v>1855</v>
      </c>
    </row>
    <row r="57" spans="1:25" x14ac:dyDescent="0.25">
      <c r="A57" s="68"/>
      <c r="B57" s="70"/>
      <c r="C57" s="69" t="str">
        <f>'Template (Inf)'!C20</f>
        <v>VarGe02</v>
      </c>
      <c r="D57" s="70" t="str">
        <f>'Template (Inf)'!D20</f>
        <v>Groundwater flow</v>
      </c>
      <c r="E57" s="70"/>
      <c r="F57" s="71" t="str">
        <f t="shared" ref="F57:G68" si="0">W57</f>
        <v>No</v>
      </c>
      <c r="G57" s="71">
        <f t="shared" si="0"/>
        <v>0</v>
      </c>
      <c r="H57" s="73" t="str">
        <f t="shared" ref="H57:H85" si="1">D57</f>
        <v>Groundwater flow</v>
      </c>
      <c r="I57" s="71"/>
      <c r="J57" s="71"/>
      <c r="K57" s="70" t="s">
        <v>1855</v>
      </c>
      <c r="L57" s="71"/>
      <c r="M57" s="71"/>
      <c r="N57" s="70" t="s">
        <v>1855</v>
      </c>
      <c r="O57" s="71"/>
      <c r="P57" s="71"/>
      <c r="Q57" s="70" t="s">
        <v>1855</v>
      </c>
      <c r="R57" s="71"/>
      <c r="S57" s="71"/>
      <c r="T57" s="70" t="s">
        <v>1855</v>
      </c>
      <c r="U57" s="68"/>
      <c r="V57" s="70"/>
      <c r="W57" s="71" t="str">
        <f>'SR-Site Influences'!N105</f>
        <v>No</v>
      </c>
      <c r="X57" s="71">
        <f>'SR-Site Influences'!N27</f>
        <v>0</v>
      </c>
      <c r="Y57" s="70" t="s">
        <v>1855</v>
      </c>
    </row>
    <row r="58" spans="1:25" x14ac:dyDescent="0.25">
      <c r="A58" s="68"/>
      <c r="B58" s="70"/>
      <c r="C58" s="69" t="str">
        <f>'Template (Inf)'!C21</f>
        <v>VarGe03</v>
      </c>
      <c r="D58" s="70" t="str">
        <f>'Template (Inf)'!D21</f>
        <v>Groundwater pressure</v>
      </c>
      <c r="E58" s="70"/>
      <c r="F58" s="71" t="str">
        <f t="shared" si="0"/>
        <v>No</v>
      </c>
      <c r="G58" s="71">
        <f t="shared" si="0"/>
        <v>0</v>
      </c>
      <c r="H58" s="73" t="str">
        <f t="shared" si="1"/>
        <v>Groundwater pressure</v>
      </c>
      <c r="I58" s="71"/>
      <c r="J58" s="71"/>
      <c r="K58" s="70" t="s">
        <v>1855</v>
      </c>
      <c r="L58" s="71"/>
      <c r="M58" s="71"/>
      <c r="N58" s="70" t="s">
        <v>1855</v>
      </c>
      <c r="O58" s="71"/>
      <c r="P58" s="71"/>
      <c r="Q58" s="70" t="s">
        <v>1855</v>
      </c>
      <c r="R58" s="71"/>
      <c r="S58" s="71"/>
      <c r="T58" s="70" t="s">
        <v>1855</v>
      </c>
      <c r="U58" s="68"/>
      <c r="V58" s="70"/>
      <c r="W58" s="71" t="str">
        <f>'SR-Site Influences'!N106</f>
        <v>No</v>
      </c>
      <c r="X58" s="71">
        <f>'SR-Site Influences'!N28</f>
        <v>0</v>
      </c>
      <c r="Y58" s="70" t="s">
        <v>1855</v>
      </c>
    </row>
    <row r="59" spans="1:25" x14ac:dyDescent="0.25">
      <c r="A59" s="68"/>
      <c r="B59" s="70"/>
      <c r="C59" s="69" t="str">
        <f>'Template (Inf)'!C22</f>
        <v>VarGe04</v>
      </c>
      <c r="D59" s="70" t="str">
        <f>'Template (Inf)'!D22</f>
        <v>Gas phase flow</v>
      </c>
      <c r="E59" s="70"/>
      <c r="F59" s="71" t="str">
        <f t="shared" si="0"/>
        <v>No</v>
      </c>
      <c r="G59" s="71">
        <f t="shared" si="0"/>
        <v>0</v>
      </c>
      <c r="H59" s="73" t="str">
        <f t="shared" si="1"/>
        <v>Gas phase flow</v>
      </c>
      <c r="I59" s="71"/>
      <c r="J59" s="71"/>
      <c r="K59" s="70" t="s">
        <v>1855</v>
      </c>
      <c r="L59" s="71"/>
      <c r="M59" s="71"/>
      <c r="N59" s="70" t="s">
        <v>1855</v>
      </c>
      <c r="O59" s="71"/>
      <c r="P59" s="71"/>
      <c r="Q59" s="70" t="s">
        <v>1855</v>
      </c>
      <c r="R59" s="71"/>
      <c r="S59" s="71"/>
      <c r="T59" s="70" t="s">
        <v>1855</v>
      </c>
      <c r="U59" s="68"/>
      <c r="V59" s="70"/>
      <c r="W59" s="71" t="str">
        <f>'SR-Site Influences'!N107</f>
        <v>No</v>
      </c>
      <c r="X59" s="71">
        <f>'SR-Site Influences'!N29</f>
        <v>0</v>
      </c>
      <c r="Y59" s="70" t="s">
        <v>1855</v>
      </c>
    </row>
    <row r="60" spans="1:25" x14ac:dyDescent="0.25">
      <c r="A60" s="68"/>
      <c r="B60" s="70"/>
      <c r="C60" s="69" t="str">
        <f>'Template (Inf)'!C23</f>
        <v>VarGe05</v>
      </c>
      <c r="D60" s="70" t="str">
        <f>'Template (Inf)'!D23</f>
        <v>Repository geometry</v>
      </c>
      <c r="E60" s="70"/>
      <c r="F60" s="71" t="str">
        <f t="shared" si="0"/>
        <v>No</v>
      </c>
      <c r="G60" s="71">
        <f t="shared" si="0"/>
        <v>0</v>
      </c>
      <c r="H60" s="73" t="str">
        <f t="shared" si="1"/>
        <v>Repository geometry</v>
      </c>
      <c r="I60" s="71"/>
      <c r="J60" s="71"/>
      <c r="K60" s="70" t="s">
        <v>1855</v>
      </c>
      <c r="L60" s="71"/>
      <c r="M60" s="71"/>
      <c r="N60" s="70" t="s">
        <v>1855</v>
      </c>
      <c r="O60" s="71"/>
      <c r="P60" s="71"/>
      <c r="Q60" s="70" t="s">
        <v>1855</v>
      </c>
      <c r="R60" s="71"/>
      <c r="S60" s="71"/>
      <c r="T60" s="70" t="s">
        <v>1855</v>
      </c>
      <c r="U60" s="68"/>
      <c r="V60" s="70"/>
      <c r="W60" s="71" t="str">
        <f>'SR-Site Influences'!N108</f>
        <v>No</v>
      </c>
      <c r="X60" s="71">
        <f>'SR-Site Influences'!N30</f>
        <v>0</v>
      </c>
      <c r="Y60" s="70" t="s">
        <v>1855</v>
      </c>
    </row>
    <row r="61" spans="1:25" x14ac:dyDescent="0.25">
      <c r="A61" s="68"/>
      <c r="B61" s="70"/>
      <c r="C61" s="69" t="str">
        <f>'Template (Inf)'!C24</f>
        <v>VarGe06</v>
      </c>
      <c r="D61" s="70" t="str">
        <f>'Template (Inf)'!D24</f>
        <v>Fracture geometry</v>
      </c>
      <c r="E61" s="70"/>
      <c r="F61" s="71" t="str">
        <f t="shared" si="0"/>
        <v>No</v>
      </c>
      <c r="G61" s="71">
        <f t="shared" si="0"/>
        <v>0</v>
      </c>
      <c r="H61" s="73" t="str">
        <f t="shared" si="1"/>
        <v>Fracture geometry</v>
      </c>
      <c r="I61" s="71"/>
      <c r="J61" s="71"/>
      <c r="K61" s="70" t="s">
        <v>1855</v>
      </c>
      <c r="L61" s="71"/>
      <c r="M61" s="71"/>
      <c r="N61" s="70" t="s">
        <v>1855</v>
      </c>
      <c r="O61" s="71"/>
      <c r="P61" s="71"/>
      <c r="Q61" s="70" t="s">
        <v>1855</v>
      </c>
      <c r="R61" s="71"/>
      <c r="S61" s="71"/>
      <c r="T61" s="70" t="s">
        <v>1855</v>
      </c>
      <c r="U61" s="68"/>
      <c r="V61" s="70"/>
      <c r="W61" s="71" t="str">
        <f>'SR-Site Influences'!N109</f>
        <v>No</v>
      </c>
      <c r="X61" s="71">
        <f>'SR-Site Influences'!N31</f>
        <v>0</v>
      </c>
      <c r="Y61" s="70" t="s">
        <v>1855</v>
      </c>
    </row>
    <row r="62" spans="1:25" x14ac:dyDescent="0.25">
      <c r="A62" s="68"/>
      <c r="B62" s="70"/>
      <c r="C62" s="69" t="str">
        <f>'Template (Inf)'!C25</f>
        <v>VarGe07</v>
      </c>
      <c r="D62" s="70" t="str">
        <f>'Template (Inf)'!D25</f>
        <v>Rock stresses</v>
      </c>
      <c r="E62" s="70"/>
      <c r="F62" s="71" t="str">
        <f t="shared" si="0"/>
        <v>No</v>
      </c>
      <c r="G62" s="71">
        <f t="shared" si="0"/>
        <v>0</v>
      </c>
      <c r="H62" s="73" t="str">
        <f t="shared" si="1"/>
        <v>Rock stresses</v>
      </c>
      <c r="I62" s="71"/>
      <c r="J62" s="71"/>
      <c r="K62" s="70" t="s">
        <v>1855</v>
      </c>
      <c r="L62" s="71"/>
      <c r="M62" s="71"/>
      <c r="N62" s="70" t="s">
        <v>1855</v>
      </c>
      <c r="O62" s="71"/>
      <c r="P62" s="71"/>
      <c r="Q62" s="70" t="s">
        <v>1855</v>
      </c>
      <c r="R62" s="71"/>
      <c r="S62" s="71"/>
      <c r="T62" s="70" t="s">
        <v>1855</v>
      </c>
      <c r="U62" s="68"/>
      <c r="V62" s="70"/>
      <c r="W62" s="71" t="str">
        <f>'SR-Site Influences'!N110</f>
        <v>No</v>
      </c>
      <c r="X62" s="71">
        <f>'SR-Site Influences'!N32</f>
        <v>0</v>
      </c>
      <c r="Y62" s="70" t="s">
        <v>1855</v>
      </c>
    </row>
    <row r="63" spans="1:25" x14ac:dyDescent="0.25">
      <c r="A63" s="68"/>
      <c r="B63" s="70"/>
      <c r="C63" s="69" t="str">
        <f>'Template (Inf)'!C26</f>
        <v>VarGe08</v>
      </c>
      <c r="D63" s="70" t="str">
        <f>'Template (Inf)'!D26</f>
        <v>Matrix minerals</v>
      </c>
      <c r="E63" s="70"/>
      <c r="F63" s="71" t="str">
        <f t="shared" si="0"/>
        <v>No</v>
      </c>
      <c r="G63" s="71">
        <f t="shared" si="0"/>
        <v>0</v>
      </c>
      <c r="H63" s="73" t="str">
        <f t="shared" si="1"/>
        <v>Matrix minerals</v>
      </c>
      <c r="I63" s="71"/>
      <c r="J63" s="71"/>
      <c r="K63" s="70" t="s">
        <v>1855</v>
      </c>
      <c r="L63" s="71"/>
      <c r="M63" s="71"/>
      <c r="N63" s="70" t="s">
        <v>1855</v>
      </c>
      <c r="O63" s="71"/>
      <c r="P63" s="71"/>
      <c r="Q63" s="70" t="s">
        <v>1855</v>
      </c>
      <c r="R63" s="71"/>
      <c r="S63" s="71"/>
      <c r="T63" s="70" t="s">
        <v>1855</v>
      </c>
      <c r="U63" s="68"/>
      <c r="V63" s="70"/>
      <c r="W63" s="71" t="str">
        <f>'SR-Site Influences'!N111</f>
        <v>No</v>
      </c>
      <c r="X63" s="71">
        <f>'SR-Site Influences'!N33</f>
        <v>0</v>
      </c>
      <c r="Y63" s="70" t="s">
        <v>1855</v>
      </c>
    </row>
    <row r="64" spans="1:25" x14ac:dyDescent="0.25">
      <c r="A64" s="68"/>
      <c r="B64" s="70"/>
      <c r="C64" s="69" t="str">
        <f>'Template (Inf)'!C27</f>
        <v>VarGe09</v>
      </c>
      <c r="D64" s="70" t="str">
        <f>'Template (Inf)'!D27</f>
        <v>Fracture minerals</v>
      </c>
      <c r="E64" s="70"/>
      <c r="F64" s="71" t="str">
        <f t="shared" si="0"/>
        <v>No</v>
      </c>
      <c r="G64" s="71">
        <f t="shared" si="0"/>
        <v>0</v>
      </c>
      <c r="H64" s="73" t="str">
        <f t="shared" si="1"/>
        <v>Fracture minerals</v>
      </c>
      <c r="I64" s="71"/>
      <c r="J64" s="71"/>
      <c r="K64" s="70" t="s">
        <v>1855</v>
      </c>
      <c r="L64" s="71"/>
      <c r="M64" s="71"/>
      <c r="N64" s="70" t="s">
        <v>1855</v>
      </c>
      <c r="O64" s="71"/>
      <c r="P64" s="71"/>
      <c r="Q64" s="70" t="s">
        <v>1855</v>
      </c>
      <c r="R64" s="71"/>
      <c r="S64" s="71"/>
      <c r="T64" s="70" t="s">
        <v>1855</v>
      </c>
      <c r="U64" s="68"/>
      <c r="V64" s="70"/>
      <c r="W64" s="71" t="str">
        <f>'SR-Site Influences'!N112</f>
        <v>No</v>
      </c>
      <c r="X64" s="71">
        <f>'SR-Site Influences'!N34</f>
        <v>0</v>
      </c>
      <c r="Y64" s="70" t="s">
        <v>1855</v>
      </c>
    </row>
    <row r="65" spans="1:25" x14ac:dyDescent="0.25">
      <c r="A65" s="68"/>
      <c r="B65" s="70"/>
      <c r="C65" s="69" t="str">
        <f>'Template (Inf)'!C28</f>
        <v>VarGe10</v>
      </c>
      <c r="D65" s="70" t="str">
        <f>'Template (Inf)'!D28</f>
        <v>Groundwater composition</v>
      </c>
      <c r="E65" s="70"/>
      <c r="F65" s="71" t="str">
        <f t="shared" si="0"/>
        <v>No</v>
      </c>
      <c r="G65" s="71">
        <f t="shared" si="0"/>
        <v>0</v>
      </c>
      <c r="H65" s="73" t="str">
        <f t="shared" si="1"/>
        <v>Groundwater composition</v>
      </c>
      <c r="I65" s="71"/>
      <c r="J65" s="71"/>
      <c r="K65" s="70" t="s">
        <v>1855</v>
      </c>
      <c r="L65" s="71"/>
      <c r="M65" s="71"/>
      <c r="N65" s="70" t="s">
        <v>1855</v>
      </c>
      <c r="O65" s="71"/>
      <c r="P65" s="71"/>
      <c r="Q65" s="70" t="s">
        <v>1855</v>
      </c>
      <c r="R65" s="71"/>
      <c r="S65" s="71"/>
      <c r="T65" s="70" t="s">
        <v>1855</v>
      </c>
      <c r="U65" s="68"/>
      <c r="V65" s="70"/>
      <c r="W65" s="71" t="str">
        <f>'SR-Site Influences'!N113</f>
        <v>No</v>
      </c>
      <c r="X65" s="71">
        <f>'SR-Site Influences'!N35</f>
        <v>0</v>
      </c>
      <c r="Y65" s="70" t="s">
        <v>1855</v>
      </c>
    </row>
    <row r="66" spans="1:25" x14ac:dyDescent="0.25">
      <c r="A66" s="68"/>
      <c r="B66" s="70"/>
      <c r="C66" s="69" t="str">
        <f>'Template (Inf)'!C29</f>
        <v>VarGe11</v>
      </c>
      <c r="D66" s="70" t="str">
        <f>'Template (Inf)'!D29</f>
        <v>Gas composition</v>
      </c>
      <c r="E66" s="70"/>
      <c r="F66" s="71" t="str">
        <f t="shared" si="0"/>
        <v>No</v>
      </c>
      <c r="G66" s="71">
        <f t="shared" si="0"/>
        <v>0</v>
      </c>
      <c r="H66" s="73" t="str">
        <f t="shared" si="1"/>
        <v>Gas composition</v>
      </c>
      <c r="I66" s="71"/>
      <c r="J66" s="71"/>
      <c r="K66" s="70" t="s">
        <v>1855</v>
      </c>
      <c r="L66" s="71"/>
      <c r="M66" s="71"/>
      <c r="N66" s="70" t="s">
        <v>1855</v>
      </c>
      <c r="O66" s="71"/>
      <c r="P66" s="71"/>
      <c r="Q66" s="70" t="s">
        <v>1855</v>
      </c>
      <c r="R66" s="71"/>
      <c r="S66" s="71"/>
      <c r="T66" s="70" t="s">
        <v>1855</v>
      </c>
      <c r="U66" s="68"/>
      <c r="V66" s="70"/>
      <c r="W66" s="71" t="str">
        <f>'SR-Site Influences'!N114</f>
        <v>No</v>
      </c>
      <c r="X66" s="71">
        <f>'SR-Site Influences'!N36</f>
        <v>0</v>
      </c>
      <c r="Y66" s="70" t="s">
        <v>1855</v>
      </c>
    </row>
    <row r="67" spans="1:25" x14ac:dyDescent="0.25">
      <c r="A67" s="68"/>
      <c r="B67" s="70"/>
      <c r="C67" s="69" t="str">
        <f>'Template (Inf)'!C30</f>
        <v>VarGe12</v>
      </c>
      <c r="D67" s="70" t="str">
        <f>'Template (Inf)'!D30</f>
        <v>Structural and stray materials</v>
      </c>
      <c r="E67" s="70"/>
      <c r="F67" s="71" t="str">
        <f t="shared" si="0"/>
        <v>No</v>
      </c>
      <c r="G67" s="71">
        <f t="shared" si="0"/>
        <v>0</v>
      </c>
      <c r="H67" s="73" t="str">
        <f t="shared" si="1"/>
        <v>Structural and stray materials</v>
      </c>
      <c r="I67" s="71"/>
      <c r="J67" s="71"/>
      <c r="K67" s="70" t="s">
        <v>1855</v>
      </c>
      <c r="L67" s="71"/>
      <c r="M67" s="71"/>
      <c r="N67" s="70" t="s">
        <v>1855</v>
      </c>
      <c r="O67" s="71"/>
      <c r="P67" s="71"/>
      <c r="Q67" s="70" t="s">
        <v>1855</v>
      </c>
      <c r="R67" s="71"/>
      <c r="S67" s="71"/>
      <c r="T67" s="70" t="s">
        <v>1855</v>
      </c>
      <c r="U67" s="68"/>
      <c r="V67" s="70"/>
      <c r="W67" s="71" t="str">
        <f>'SR-Site Influences'!N115</f>
        <v>No</v>
      </c>
      <c r="X67" s="71">
        <f>'SR-Site Influences'!N37</f>
        <v>0</v>
      </c>
      <c r="Y67" s="70" t="s">
        <v>1855</v>
      </c>
    </row>
    <row r="68" spans="1:25" x14ac:dyDescent="0.25">
      <c r="A68" s="68"/>
      <c r="B68" s="70"/>
      <c r="C68" s="69" t="str">
        <f>'Template (Inf)'!C31</f>
        <v>VarGe13</v>
      </c>
      <c r="D68" s="70" t="str">
        <f>'Template (Inf)'!D31</f>
        <v>Saturation</v>
      </c>
      <c r="E68" s="70"/>
      <c r="F68" s="71" t="str">
        <f t="shared" si="0"/>
        <v>No</v>
      </c>
      <c r="G68" s="71">
        <f t="shared" si="0"/>
        <v>0</v>
      </c>
      <c r="H68" s="73" t="str">
        <f t="shared" si="1"/>
        <v>Saturation</v>
      </c>
      <c r="I68" s="71"/>
      <c r="J68" s="71"/>
      <c r="K68" s="70" t="s">
        <v>1855</v>
      </c>
      <c r="L68" s="71"/>
      <c r="M68" s="71"/>
      <c r="N68" s="70" t="s">
        <v>1855</v>
      </c>
      <c r="O68" s="71"/>
      <c r="P68" s="71"/>
      <c r="Q68" s="70" t="s">
        <v>1855</v>
      </c>
      <c r="R68" s="71"/>
      <c r="S68" s="71"/>
      <c r="T68" s="70" t="s">
        <v>1855</v>
      </c>
      <c r="U68" s="68"/>
      <c r="V68" s="70"/>
      <c r="W68" s="71" t="str">
        <f>'SR-Site Influences'!N116</f>
        <v>No</v>
      </c>
      <c r="X68" s="71">
        <f>'SR-Site Influences'!N38</f>
        <v>0</v>
      </c>
      <c r="Y68" s="70" t="s">
        <v>1855</v>
      </c>
    </row>
    <row r="69" spans="1:25" x14ac:dyDescent="0.25">
      <c r="A69" s="68"/>
      <c r="B69" s="70"/>
      <c r="C69" s="69"/>
      <c r="D69" s="70"/>
      <c r="E69" s="70"/>
      <c r="F69" s="70"/>
      <c r="G69" s="70"/>
      <c r="H69" s="73">
        <f t="shared" si="1"/>
        <v>0</v>
      </c>
      <c r="I69" s="70"/>
      <c r="J69" s="70"/>
      <c r="K69" s="70" t="s">
        <v>1855</v>
      </c>
      <c r="L69" s="70"/>
      <c r="M69" s="70"/>
      <c r="N69" s="70" t="s">
        <v>1855</v>
      </c>
      <c r="O69" s="70"/>
      <c r="P69" s="70"/>
      <c r="Q69" s="70" t="s">
        <v>1855</v>
      </c>
      <c r="R69" s="70"/>
      <c r="S69" s="70"/>
      <c r="T69" s="70" t="s">
        <v>1855</v>
      </c>
      <c r="U69" s="68"/>
      <c r="V69" s="70"/>
      <c r="W69" s="70"/>
      <c r="X69" s="70"/>
      <c r="Y69" s="70" t="s">
        <v>1855</v>
      </c>
    </row>
    <row r="70" spans="1:25" x14ac:dyDescent="0.25">
      <c r="A70" s="68"/>
      <c r="B70" s="70"/>
      <c r="C70" s="69"/>
      <c r="D70" s="70"/>
      <c r="E70" s="70"/>
      <c r="F70" s="69" t="str">
        <f>'Template (Inf)'!F33</f>
        <v xml:space="preserve">Process influence on variable </v>
      </c>
      <c r="G70" s="69"/>
      <c r="H70" s="73">
        <f t="shared" si="1"/>
        <v>0</v>
      </c>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70" t="s">
        <v>1855</v>
      </c>
    </row>
    <row r="71" spans="1:25" x14ac:dyDescent="0.25">
      <c r="A71" s="68"/>
      <c r="B71" s="70"/>
      <c r="C71" s="69"/>
      <c r="D71" s="70"/>
      <c r="E71" s="70"/>
      <c r="F71" s="69" t="str">
        <f>'Template (Inf)'!F34</f>
        <v>Influence present?</v>
      </c>
      <c r="G71" s="69"/>
      <c r="H71" s="73">
        <f t="shared" si="1"/>
        <v>0</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70" t="s">
        <v>1855</v>
      </c>
    </row>
    <row r="72" spans="1:25" x14ac:dyDescent="0.25">
      <c r="A72" s="68"/>
      <c r="B72" s="70"/>
      <c r="C72" s="69"/>
      <c r="D72" s="70"/>
      <c r="E72" s="70"/>
      <c r="F72" s="69" t="str">
        <f>'Template (Inf)'!F35</f>
        <v>Yes/No</v>
      </c>
      <c r="G72" s="69" t="str">
        <f>'Template (Inf)'!G35</f>
        <v>Description</v>
      </c>
      <c r="H72" s="73">
        <f t="shared" si="1"/>
        <v>0</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70" t="s">
        <v>1855</v>
      </c>
    </row>
    <row r="73" spans="1:25" x14ac:dyDescent="0.25">
      <c r="A73" s="68"/>
      <c r="B73" s="70"/>
      <c r="C73" s="69" t="str">
        <f>'Template (Inf)'!C35</f>
        <v>VarGe01</v>
      </c>
      <c r="D73" s="70" t="str">
        <f>'Template (Inf)'!D35</f>
        <v>Temperature in bedrock</v>
      </c>
      <c r="E73" s="70"/>
      <c r="F73" s="71" t="str">
        <f>W73</f>
        <v>No</v>
      </c>
      <c r="G73" s="71">
        <f>X73</f>
        <v>0</v>
      </c>
      <c r="H73" s="73" t="str">
        <f t="shared" si="1"/>
        <v>Temperature in bedrock</v>
      </c>
      <c r="I73" s="71"/>
      <c r="J73" s="71"/>
      <c r="K73" s="70" t="s">
        <v>1855</v>
      </c>
      <c r="L73" s="71"/>
      <c r="M73" s="71"/>
      <c r="N73" s="70" t="s">
        <v>1855</v>
      </c>
      <c r="O73" s="71"/>
      <c r="P73" s="71"/>
      <c r="Q73" s="70" t="s">
        <v>1855</v>
      </c>
      <c r="R73" s="71"/>
      <c r="S73" s="71"/>
      <c r="T73" s="70" t="s">
        <v>1855</v>
      </c>
      <c r="U73" s="68"/>
      <c r="V73" s="70"/>
      <c r="W73" s="71" t="str">
        <f>'SR-Site Influences'!N91</f>
        <v>No</v>
      </c>
      <c r="X73" s="71">
        <f>'SR-Site Influences'!N13</f>
        <v>0</v>
      </c>
      <c r="Y73" s="70" t="s">
        <v>1855</v>
      </c>
    </row>
    <row r="74" spans="1:25" x14ac:dyDescent="0.25">
      <c r="A74" s="68"/>
      <c r="B74" s="70"/>
      <c r="C74" s="69" t="str">
        <f>'Template (Inf)'!C36</f>
        <v>VarGe02</v>
      </c>
      <c r="D74" s="70" t="str">
        <f>'Template (Inf)'!D36</f>
        <v>Groundwater flow</v>
      </c>
      <c r="E74" s="70"/>
      <c r="F74" s="71" t="str">
        <f t="shared" ref="F74:G85" si="2">W74</f>
        <v>No</v>
      </c>
      <c r="G74" s="71">
        <f t="shared" si="2"/>
        <v>0</v>
      </c>
      <c r="H74" s="73" t="str">
        <f t="shared" si="1"/>
        <v>Groundwater flow</v>
      </c>
      <c r="I74" s="71"/>
      <c r="J74" s="71"/>
      <c r="K74" s="70" t="s">
        <v>1855</v>
      </c>
      <c r="L74" s="71"/>
      <c r="M74" s="71"/>
      <c r="N74" s="70" t="s">
        <v>1855</v>
      </c>
      <c r="O74" s="71"/>
      <c r="P74" s="71"/>
      <c r="Q74" s="70" t="s">
        <v>1855</v>
      </c>
      <c r="R74" s="71"/>
      <c r="S74" s="71"/>
      <c r="T74" s="70" t="s">
        <v>1855</v>
      </c>
      <c r="U74" s="68"/>
      <c r="V74" s="70"/>
      <c r="W74" s="71" t="str">
        <f>'SR-Site Influences'!N92</f>
        <v>No</v>
      </c>
      <c r="X74" s="71">
        <f>'SR-Site Influences'!N14</f>
        <v>0</v>
      </c>
      <c r="Y74" s="70" t="s">
        <v>1855</v>
      </c>
    </row>
    <row r="75" spans="1:25" x14ac:dyDescent="0.25">
      <c r="A75" s="68"/>
      <c r="B75" s="70"/>
      <c r="C75" s="69" t="str">
        <f>'Template (Inf)'!C37</f>
        <v>VarGe03</v>
      </c>
      <c r="D75" s="70" t="str">
        <f>'Template (Inf)'!D37</f>
        <v>Groundwater pressure</v>
      </c>
      <c r="E75" s="70"/>
      <c r="F75" s="71" t="str">
        <f t="shared" si="2"/>
        <v>No</v>
      </c>
      <c r="G75" s="71">
        <f t="shared" si="2"/>
        <v>0</v>
      </c>
      <c r="H75" s="73" t="str">
        <f t="shared" si="1"/>
        <v>Groundwater pressure</v>
      </c>
      <c r="I75" s="71"/>
      <c r="J75" s="71"/>
      <c r="K75" s="70" t="s">
        <v>1855</v>
      </c>
      <c r="L75" s="71"/>
      <c r="M75" s="71"/>
      <c r="N75" s="70" t="s">
        <v>1855</v>
      </c>
      <c r="O75" s="71"/>
      <c r="P75" s="71"/>
      <c r="Q75" s="70" t="s">
        <v>1855</v>
      </c>
      <c r="R75" s="71"/>
      <c r="S75" s="71"/>
      <c r="T75" s="70" t="s">
        <v>1855</v>
      </c>
      <c r="U75" s="68"/>
      <c r="V75" s="70"/>
      <c r="W75" s="71" t="str">
        <f>'SR-Site Influences'!N93</f>
        <v>No</v>
      </c>
      <c r="X75" s="71">
        <f>'SR-Site Influences'!N15</f>
        <v>0</v>
      </c>
      <c r="Y75" s="70" t="s">
        <v>1855</v>
      </c>
    </row>
    <row r="76" spans="1:25" x14ac:dyDescent="0.25">
      <c r="A76" s="68"/>
      <c r="B76" s="70"/>
      <c r="C76" s="69" t="str">
        <f>'Template (Inf)'!C38</f>
        <v>VarGe04</v>
      </c>
      <c r="D76" s="70" t="str">
        <f>'Template (Inf)'!D38</f>
        <v>Gas phase flow</v>
      </c>
      <c r="E76" s="70"/>
      <c r="F76" s="71" t="str">
        <f t="shared" si="2"/>
        <v>No</v>
      </c>
      <c r="G76" s="71">
        <f t="shared" si="2"/>
        <v>0</v>
      </c>
      <c r="H76" s="73" t="str">
        <f t="shared" si="1"/>
        <v>Gas phase flow</v>
      </c>
      <c r="I76" s="71"/>
      <c r="J76" s="71"/>
      <c r="K76" s="70" t="s">
        <v>1855</v>
      </c>
      <c r="L76" s="71"/>
      <c r="M76" s="71"/>
      <c r="N76" s="70" t="s">
        <v>1855</v>
      </c>
      <c r="O76" s="71"/>
      <c r="P76" s="71"/>
      <c r="Q76" s="70" t="s">
        <v>1855</v>
      </c>
      <c r="R76" s="71"/>
      <c r="S76" s="71"/>
      <c r="T76" s="70" t="s">
        <v>1855</v>
      </c>
      <c r="U76" s="68"/>
      <c r="V76" s="70"/>
      <c r="W76" s="71" t="str">
        <f>'SR-Site Influences'!N94</f>
        <v>No</v>
      </c>
      <c r="X76" s="71">
        <f>'SR-Site Influences'!N16</f>
        <v>0</v>
      </c>
      <c r="Y76" s="70" t="s">
        <v>1855</v>
      </c>
    </row>
    <row r="77" spans="1:25" x14ac:dyDescent="0.25">
      <c r="A77" s="68"/>
      <c r="B77" s="70"/>
      <c r="C77" s="69" t="str">
        <f>'Template (Inf)'!C39</f>
        <v>VarGe05</v>
      </c>
      <c r="D77" s="70" t="str">
        <f>'Template (Inf)'!D39</f>
        <v>Repository geometry</v>
      </c>
      <c r="E77" s="70"/>
      <c r="F77" s="71" t="str">
        <f t="shared" si="2"/>
        <v>No</v>
      </c>
      <c r="G77" s="71">
        <f t="shared" si="2"/>
        <v>0</v>
      </c>
      <c r="H77" s="73" t="str">
        <f t="shared" si="1"/>
        <v>Repository geometry</v>
      </c>
      <c r="I77" s="71"/>
      <c r="J77" s="71"/>
      <c r="K77" s="70" t="s">
        <v>1855</v>
      </c>
      <c r="L77" s="71"/>
      <c r="M77" s="71"/>
      <c r="N77" s="70" t="s">
        <v>1855</v>
      </c>
      <c r="O77" s="71"/>
      <c r="P77" s="71"/>
      <c r="Q77" s="70" t="s">
        <v>1855</v>
      </c>
      <c r="R77" s="71"/>
      <c r="S77" s="71"/>
      <c r="T77" s="70" t="s">
        <v>1855</v>
      </c>
      <c r="U77" s="68"/>
      <c r="V77" s="70"/>
      <c r="W77" s="71" t="str">
        <f>'SR-Site Influences'!N95</f>
        <v>No</v>
      </c>
      <c r="X77" s="71">
        <f>'SR-Site Influences'!N17</f>
        <v>0</v>
      </c>
      <c r="Y77" s="70" t="s">
        <v>1855</v>
      </c>
    </row>
    <row r="78" spans="1:25" x14ac:dyDescent="0.25">
      <c r="A78" s="68"/>
      <c r="B78" s="70"/>
      <c r="C78" s="69" t="str">
        <f>'Template (Inf)'!C40</f>
        <v>VarGe06</v>
      </c>
      <c r="D78" s="70" t="str">
        <f>'Template (Inf)'!D40</f>
        <v>Fracture geometry</v>
      </c>
      <c r="E78" s="70"/>
      <c r="F78" s="71" t="str">
        <f t="shared" si="2"/>
        <v>No</v>
      </c>
      <c r="G78" s="71">
        <f t="shared" si="2"/>
        <v>0</v>
      </c>
      <c r="H78" s="73" t="str">
        <f t="shared" si="1"/>
        <v>Fracture geometry</v>
      </c>
      <c r="I78" s="71"/>
      <c r="J78" s="71"/>
      <c r="K78" s="70" t="s">
        <v>1855</v>
      </c>
      <c r="L78" s="71"/>
      <c r="M78" s="71"/>
      <c r="N78" s="70" t="s">
        <v>1855</v>
      </c>
      <c r="O78" s="71"/>
      <c r="P78" s="71"/>
      <c r="Q78" s="70" t="s">
        <v>1855</v>
      </c>
      <c r="R78" s="71"/>
      <c r="S78" s="71"/>
      <c r="T78" s="70" t="s">
        <v>1855</v>
      </c>
      <c r="U78" s="68"/>
      <c r="V78" s="70"/>
      <c r="W78" s="71" t="str">
        <f>'SR-Site Influences'!N96</f>
        <v>No</v>
      </c>
      <c r="X78" s="71">
        <f>'SR-Site Influences'!N18</f>
        <v>0</v>
      </c>
      <c r="Y78" s="70" t="s">
        <v>1855</v>
      </c>
    </row>
    <row r="79" spans="1:25" x14ac:dyDescent="0.25">
      <c r="A79" s="68"/>
      <c r="B79" s="70"/>
      <c r="C79" s="69" t="str">
        <f>'Template (Inf)'!C41</f>
        <v>VarGe07</v>
      </c>
      <c r="D79" s="70" t="str">
        <f>'Template (Inf)'!D41</f>
        <v>Rock stresses</v>
      </c>
      <c r="E79" s="70"/>
      <c r="F79" s="71" t="str">
        <f t="shared" si="2"/>
        <v>No</v>
      </c>
      <c r="G79" s="71">
        <f t="shared" si="2"/>
        <v>0</v>
      </c>
      <c r="H79" s="73" t="str">
        <f t="shared" si="1"/>
        <v>Rock stresses</v>
      </c>
      <c r="I79" s="71"/>
      <c r="J79" s="71"/>
      <c r="K79" s="70" t="s">
        <v>1855</v>
      </c>
      <c r="L79" s="71"/>
      <c r="M79" s="71"/>
      <c r="N79" s="70" t="s">
        <v>1855</v>
      </c>
      <c r="O79" s="71"/>
      <c r="P79" s="71"/>
      <c r="Q79" s="70" t="s">
        <v>1855</v>
      </c>
      <c r="R79" s="71"/>
      <c r="S79" s="71"/>
      <c r="T79" s="70" t="s">
        <v>1855</v>
      </c>
      <c r="U79" s="68"/>
      <c r="V79" s="70"/>
      <c r="W79" s="71" t="str">
        <f>'SR-Site Influences'!N97</f>
        <v>No</v>
      </c>
      <c r="X79" s="71">
        <f>'SR-Site Influences'!N19</f>
        <v>0</v>
      </c>
      <c r="Y79" s="70" t="s">
        <v>1855</v>
      </c>
    </row>
    <row r="80" spans="1:25" x14ac:dyDescent="0.25">
      <c r="A80" s="68"/>
      <c r="B80" s="70"/>
      <c r="C80" s="69" t="str">
        <f>'Template (Inf)'!C42</f>
        <v>VarGe08</v>
      </c>
      <c r="D80" s="70" t="str">
        <f>'Template (Inf)'!D42</f>
        <v>Matrix minerals</v>
      </c>
      <c r="E80" s="70"/>
      <c r="F80" s="71" t="str">
        <f t="shared" si="2"/>
        <v>No</v>
      </c>
      <c r="G80" s="71">
        <f t="shared" si="2"/>
        <v>0</v>
      </c>
      <c r="H80" s="73" t="str">
        <f t="shared" si="1"/>
        <v>Matrix minerals</v>
      </c>
      <c r="I80" s="71"/>
      <c r="J80" s="71"/>
      <c r="K80" s="70" t="s">
        <v>1855</v>
      </c>
      <c r="L80" s="71"/>
      <c r="M80" s="71"/>
      <c r="N80" s="70" t="s">
        <v>1855</v>
      </c>
      <c r="O80" s="71"/>
      <c r="P80" s="71"/>
      <c r="Q80" s="70" t="s">
        <v>1855</v>
      </c>
      <c r="R80" s="71"/>
      <c r="S80" s="71"/>
      <c r="T80" s="70" t="s">
        <v>1855</v>
      </c>
      <c r="U80" s="68"/>
      <c r="V80" s="70"/>
      <c r="W80" s="71" t="str">
        <f>'SR-Site Influences'!N98</f>
        <v>No</v>
      </c>
      <c r="X80" s="71">
        <f>'SR-Site Influences'!N20</f>
        <v>0</v>
      </c>
      <c r="Y80" s="70" t="s">
        <v>1855</v>
      </c>
    </row>
    <row r="81" spans="1:25" x14ac:dyDescent="0.25">
      <c r="A81" s="68"/>
      <c r="B81" s="70"/>
      <c r="C81" s="69" t="str">
        <f>'Template (Inf)'!C43</f>
        <v>VarGe09</v>
      </c>
      <c r="D81" s="70" t="str">
        <f>'Template (Inf)'!D43</f>
        <v>Fracture minerals</v>
      </c>
      <c r="E81" s="70"/>
      <c r="F81" s="71" t="str">
        <f t="shared" si="2"/>
        <v>No</v>
      </c>
      <c r="G81" s="71">
        <f t="shared" si="2"/>
        <v>0</v>
      </c>
      <c r="H81" s="73" t="str">
        <f t="shared" si="1"/>
        <v>Fracture minerals</v>
      </c>
      <c r="I81" s="71"/>
      <c r="J81" s="71"/>
      <c r="K81" s="70" t="s">
        <v>1855</v>
      </c>
      <c r="L81" s="71"/>
      <c r="M81" s="71"/>
      <c r="N81" s="70" t="s">
        <v>1855</v>
      </c>
      <c r="O81" s="71"/>
      <c r="P81" s="71"/>
      <c r="Q81" s="70" t="s">
        <v>1855</v>
      </c>
      <c r="R81" s="71"/>
      <c r="S81" s="71"/>
      <c r="T81" s="70" t="s">
        <v>1855</v>
      </c>
      <c r="U81" s="68"/>
      <c r="V81" s="70"/>
      <c r="W81" s="71" t="str">
        <f>'SR-Site Influences'!N99</f>
        <v>No</v>
      </c>
      <c r="X81" s="71">
        <f>'SR-Site Influences'!N21</f>
        <v>0</v>
      </c>
      <c r="Y81" s="70" t="s">
        <v>1855</v>
      </c>
    </row>
    <row r="82" spans="1:25" x14ac:dyDescent="0.25">
      <c r="A82" s="68"/>
      <c r="B82" s="70"/>
      <c r="C82" s="69" t="str">
        <f>'Template (Inf)'!C44</f>
        <v>VarGe10</v>
      </c>
      <c r="D82" s="70" t="str">
        <f>'Template (Inf)'!D44</f>
        <v>Groundwater composition</v>
      </c>
      <c r="E82" s="70"/>
      <c r="F82" s="71" t="str">
        <f t="shared" si="2"/>
        <v>No</v>
      </c>
      <c r="G82" s="71">
        <f t="shared" si="2"/>
        <v>0</v>
      </c>
      <c r="H82" s="73" t="str">
        <f t="shared" si="1"/>
        <v>Groundwater composition</v>
      </c>
      <c r="I82" s="71"/>
      <c r="J82" s="71"/>
      <c r="K82" s="70" t="s">
        <v>1855</v>
      </c>
      <c r="L82" s="71"/>
      <c r="M82" s="71"/>
      <c r="N82" s="70" t="s">
        <v>1855</v>
      </c>
      <c r="O82" s="71"/>
      <c r="P82" s="71"/>
      <c r="Q82" s="70" t="s">
        <v>1855</v>
      </c>
      <c r="R82" s="71"/>
      <c r="S82" s="71"/>
      <c r="T82" s="70" t="s">
        <v>1855</v>
      </c>
      <c r="U82" s="68"/>
      <c r="V82" s="70"/>
      <c r="W82" s="71" t="str">
        <f>'SR-Site Influences'!N100</f>
        <v>No</v>
      </c>
      <c r="X82" s="71">
        <f>'SR-Site Influences'!N22</f>
        <v>0</v>
      </c>
      <c r="Y82" s="70" t="s">
        <v>1855</v>
      </c>
    </row>
    <row r="83" spans="1:25" x14ac:dyDescent="0.25">
      <c r="A83" s="68"/>
      <c r="B83" s="70"/>
      <c r="C83" s="69" t="str">
        <f>'Template (Inf)'!C45</f>
        <v>VarGe11</v>
      </c>
      <c r="D83" s="70" t="str">
        <f>'Template (Inf)'!D45</f>
        <v>Gas composition</v>
      </c>
      <c r="E83" s="70"/>
      <c r="F83" s="71" t="str">
        <f t="shared" si="2"/>
        <v>No</v>
      </c>
      <c r="G83" s="71">
        <f t="shared" si="2"/>
        <v>0</v>
      </c>
      <c r="H83" s="73" t="str">
        <f t="shared" si="1"/>
        <v>Gas composition</v>
      </c>
      <c r="I83" s="71"/>
      <c r="J83" s="71"/>
      <c r="K83" s="70" t="s">
        <v>1855</v>
      </c>
      <c r="L83" s="71"/>
      <c r="M83" s="71"/>
      <c r="N83" s="70" t="s">
        <v>1855</v>
      </c>
      <c r="O83" s="71"/>
      <c r="P83" s="71"/>
      <c r="Q83" s="70" t="s">
        <v>1855</v>
      </c>
      <c r="R83" s="71"/>
      <c r="S83" s="71"/>
      <c r="T83" s="70" t="s">
        <v>1855</v>
      </c>
      <c r="U83" s="68"/>
      <c r="V83" s="70"/>
      <c r="W83" s="71" t="str">
        <f>'SR-Site Influences'!N101</f>
        <v>No</v>
      </c>
      <c r="X83" s="71">
        <f>'SR-Site Influences'!N23</f>
        <v>0</v>
      </c>
      <c r="Y83" s="70" t="s">
        <v>1855</v>
      </c>
    </row>
    <row r="84" spans="1:25" x14ac:dyDescent="0.25">
      <c r="A84" s="68"/>
      <c r="B84" s="70"/>
      <c r="C84" s="69" t="str">
        <f>'Template (Inf)'!C46</f>
        <v>VarGe12</v>
      </c>
      <c r="D84" s="70" t="str">
        <f>'Template (Inf)'!D46</f>
        <v>Structural and stray materials</v>
      </c>
      <c r="E84" s="70"/>
      <c r="F84" s="71" t="str">
        <f t="shared" si="2"/>
        <v>No</v>
      </c>
      <c r="G84" s="71">
        <f t="shared" si="2"/>
        <v>0</v>
      </c>
      <c r="H84" s="73" t="str">
        <f t="shared" si="1"/>
        <v>Structural and stray materials</v>
      </c>
      <c r="I84" s="71"/>
      <c r="J84" s="71"/>
      <c r="K84" s="70" t="s">
        <v>1855</v>
      </c>
      <c r="L84" s="71"/>
      <c r="M84" s="71"/>
      <c r="N84" s="70" t="s">
        <v>1855</v>
      </c>
      <c r="O84" s="71"/>
      <c r="P84" s="71"/>
      <c r="Q84" s="70" t="s">
        <v>1855</v>
      </c>
      <c r="R84" s="71"/>
      <c r="S84" s="71"/>
      <c r="T84" s="70" t="s">
        <v>1855</v>
      </c>
      <c r="U84" s="68"/>
      <c r="V84" s="70"/>
      <c r="W84" s="71" t="str">
        <f>'SR-Site Influences'!N102</f>
        <v>No</v>
      </c>
      <c r="X84" s="71">
        <f>'SR-Site Influences'!N24</f>
        <v>0</v>
      </c>
      <c r="Y84" s="70" t="s">
        <v>1855</v>
      </c>
    </row>
    <row r="85" spans="1:25" x14ac:dyDescent="0.25">
      <c r="A85" s="68"/>
      <c r="B85" s="70"/>
      <c r="C85" s="69" t="str">
        <f>'Template (Inf)'!C47</f>
        <v>VarGe13</v>
      </c>
      <c r="D85" s="70" t="str">
        <f>'Template (Inf)'!D47</f>
        <v>Saturation</v>
      </c>
      <c r="E85" s="70"/>
      <c r="F85" s="71" t="str">
        <f t="shared" si="2"/>
        <v>No</v>
      </c>
      <c r="G85" s="71">
        <f t="shared" si="2"/>
        <v>0</v>
      </c>
      <c r="H85" s="73" t="str">
        <f t="shared" si="1"/>
        <v>Saturation</v>
      </c>
      <c r="I85" s="71"/>
      <c r="J85" s="71"/>
      <c r="K85" s="70" t="s">
        <v>1855</v>
      </c>
      <c r="L85" s="71"/>
      <c r="M85" s="71"/>
      <c r="N85" s="70" t="s">
        <v>1855</v>
      </c>
      <c r="O85" s="71"/>
      <c r="P85" s="71"/>
      <c r="Q85" s="70" t="s">
        <v>1855</v>
      </c>
      <c r="R85" s="71"/>
      <c r="S85" s="71"/>
      <c r="T85" s="70" t="s">
        <v>1855</v>
      </c>
      <c r="U85" s="68"/>
      <c r="V85" s="70"/>
      <c r="W85" s="71" t="str">
        <f>'SR-Site Influences'!N103</f>
        <v>No</v>
      </c>
      <c r="X85" s="71">
        <f>'SR-Site Influences'!N25</f>
        <v>0</v>
      </c>
      <c r="Y85" s="70" t="s">
        <v>1855</v>
      </c>
    </row>
    <row r="86" spans="1:25" x14ac:dyDescent="0.25">
      <c r="A86" s="68"/>
      <c r="B86" s="69"/>
      <c r="C86" s="69"/>
      <c r="D86" s="69"/>
      <c r="E86" s="69"/>
      <c r="F86" s="69"/>
      <c r="G86" s="69"/>
      <c r="H86" s="69"/>
      <c r="I86" s="69"/>
      <c r="J86" s="69"/>
      <c r="K86" s="70"/>
      <c r="L86" s="69"/>
      <c r="M86" s="69"/>
      <c r="N86" s="70"/>
      <c r="O86" s="69"/>
      <c r="P86" s="69"/>
      <c r="Q86" s="70"/>
      <c r="R86" s="69"/>
      <c r="S86" s="69"/>
      <c r="T86" s="70"/>
      <c r="U86" s="68"/>
      <c r="V86" s="70"/>
      <c r="W86" s="72" t="str">
        <f>'SR-Site Influences'!N5</f>
        <v>Surface weathering and erosion</v>
      </c>
      <c r="X86" s="70"/>
      <c r="Y86" s="70"/>
    </row>
  </sheetData>
  <mergeCells count="13">
    <mergeCell ref="F11:G11"/>
    <mergeCell ref="I11:J11"/>
    <mergeCell ref="F12:G12"/>
    <mergeCell ref="I12:J12"/>
    <mergeCell ref="F13:G13"/>
    <mergeCell ref="I13:J13"/>
    <mergeCell ref="F10:G10"/>
    <mergeCell ref="I10:J10"/>
    <mergeCell ref="C6:D6"/>
    <mergeCell ref="F6:G6"/>
    <mergeCell ref="I6:J6"/>
    <mergeCell ref="F7:G7"/>
    <mergeCell ref="I7:J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5EB5-F539-4DB5-99CE-97F0226EBB0C}">
  <dimension ref="A1:N40"/>
  <sheetViews>
    <sheetView workbookViewId="0">
      <selection sqref="A1:XFD1048576"/>
    </sheetView>
  </sheetViews>
  <sheetFormatPr defaultRowHeight="15" x14ac:dyDescent="0.25"/>
  <cols>
    <col min="2" max="2" customWidth="true" width="4.0"/>
    <col min="3" max="3" customWidth="true" width="21.42578125"/>
    <col min="4" max="4" customWidth="true" width="6.5703125"/>
    <col min="5" max="5" bestFit="true" customWidth="true" width="32.42578125"/>
    <col min="7" max="8" customWidth="true" width="3.7109375"/>
    <col min="10" max="10" customWidth="true" width="3.28515625"/>
    <col min="12" max="12" customWidth="true" width="21.0"/>
  </cols>
  <sheetData>
    <row r="1" spans="1:14" x14ac:dyDescent="0.25">
      <c r="B1" s="27"/>
      <c r="C1" s="27"/>
      <c r="D1" s="27"/>
      <c r="E1" s="27"/>
      <c r="F1" s="27"/>
      <c r="G1" s="27"/>
      <c r="H1" s="27"/>
      <c r="I1" s="27"/>
      <c r="J1" s="27"/>
      <c r="L1" s="28" t="s">
        <v>101</v>
      </c>
      <c r="M1" s="29"/>
      <c r="N1" s="29"/>
    </row>
    <row r="2" spans="1:14" x14ac:dyDescent="0.25">
      <c r="B2" s="27"/>
      <c r="C2" s="30" t="str">
        <f>'Template (Var)'!C2</f>
        <v>FEP ID</v>
      </c>
      <c r="D2" s="27"/>
      <c r="E2" s="30" t="str">
        <f>'Template (Var)'!E2</f>
        <v>FEP Name</v>
      </c>
      <c r="F2" s="27"/>
      <c r="G2" s="30" t="str">
        <f>'Template (Var)'!G2</f>
        <v>FEP</v>
      </c>
      <c r="H2" s="27"/>
      <c r="I2" s="30" t="str">
        <f>'Template (Var)'!I2</f>
        <v>Expert(s)</v>
      </c>
      <c r="J2" s="27"/>
    </row>
    <row r="3" spans="1:14" x14ac:dyDescent="0.25">
      <c r="B3" s="27"/>
      <c r="C3" s="31" t="str">
        <f>'PSAR SFK FEP list'!B37</f>
        <v>VarGe03</v>
      </c>
      <c r="D3" s="27"/>
      <c r="E3" s="31" t="str">
        <f>'PSAR SFK FEP list'!C37</f>
        <v>Groundwater pressure</v>
      </c>
      <c r="F3" s="27"/>
      <c r="G3" s="32" t="s">
        <v>124</v>
      </c>
      <c r="H3" s="27"/>
      <c r="I3" s="32" t="s">
        <v>268</v>
      </c>
      <c r="J3" s="27"/>
    </row>
    <row r="4" spans="1:14" x14ac:dyDescent="0.25">
      <c r="B4" s="27"/>
      <c r="C4" s="27"/>
      <c r="D4" s="27"/>
      <c r="E4" s="27"/>
      <c r="F4" s="27"/>
      <c r="G4" s="27"/>
      <c r="H4" s="27"/>
      <c r="I4" s="32"/>
      <c r="J4" s="27"/>
    </row>
    <row r="5" spans="1:14" x14ac:dyDescent="0.25">
      <c r="B5" s="27"/>
      <c r="C5" s="30" t="str">
        <f>'Template (Var)'!C5</f>
        <v>Main Category</v>
      </c>
      <c r="D5" s="27"/>
      <c r="E5" s="30" t="str">
        <f>'Template (Var)'!E5</f>
        <v>System Component</v>
      </c>
      <c r="F5" s="27"/>
      <c r="G5" s="27"/>
      <c r="H5" s="27"/>
      <c r="I5" s="32"/>
      <c r="J5" s="27"/>
      <c r="L5" s="10" t="s">
        <v>1843</v>
      </c>
      <c r="M5" t="s">
        <v>1845</v>
      </c>
    </row>
    <row r="6" spans="1:14" x14ac:dyDescent="0.25">
      <c r="B6" s="27"/>
      <c r="C6" s="33" t="str">
        <f>'PSAR SFK FEP list'!F37</f>
        <v>System variable</v>
      </c>
      <c r="D6" s="27"/>
      <c r="E6" s="33" t="str">
        <f>'PSAR SFK FEP list'!G37</f>
        <v>Geosphere</v>
      </c>
      <c r="F6" s="27"/>
      <c r="G6" s="27"/>
      <c r="H6" s="27"/>
      <c r="I6" s="27"/>
      <c r="J6" s="27"/>
    </row>
    <row r="7" spans="1:14" x14ac:dyDescent="0.25">
      <c r="B7" s="27"/>
      <c r="C7" s="27"/>
      <c r="D7" s="27"/>
      <c r="E7" s="27"/>
      <c r="F7" s="27"/>
      <c r="G7" s="27"/>
      <c r="H7" s="27"/>
      <c r="I7" s="27"/>
      <c r="J7" s="27"/>
      <c r="L7" s="10" t="s">
        <v>236</v>
      </c>
      <c r="M7" t="s">
        <v>427</v>
      </c>
    </row>
    <row r="8" spans="1:14" x14ac:dyDescent="0.25">
      <c r="B8" s="27"/>
      <c r="C8" s="30" t="str">
        <f>'Template (Var)'!C8</f>
        <v>Sub Category 1</v>
      </c>
      <c r="D8" s="27"/>
      <c r="E8" s="30" t="str">
        <f>'Template (Var)'!E8</f>
        <v>Sub Category 2</v>
      </c>
      <c r="F8" s="27"/>
      <c r="G8" s="27"/>
      <c r="H8" s="27"/>
      <c r="I8" s="27"/>
      <c r="J8" s="27"/>
    </row>
    <row r="9" spans="1:14" x14ac:dyDescent="0.25">
      <c r="B9" s="27"/>
      <c r="C9" s="33">
        <f>'PSAR SFK FEP list'!H37</f>
        <v>0</v>
      </c>
      <c r="D9" s="27"/>
      <c r="E9" s="33">
        <f>'PSAR SFK FEP list'!I37</f>
        <v>0</v>
      </c>
      <c r="F9" s="27"/>
      <c r="G9" s="27"/>
      <c r="H9" s="27"/>
      <c r="I9" s="27"/>
      <c r="J9" s="27"/>
      <c r="L9" s="10" t="s">
        <v>237</v>
      </c>
      <c r="M9" t="s">
        <v>427</v>
      </c>
    </row>
    <row r="10" spans="1:14" x14ac:dyDescent="0.25">
      <c r="B10" s="27"/>
      <c r="C10" s="27"/>
      <c r="D10" s="27"/>
      <c r="E10" s="27"/>
      <c r="F10" s="27"/>
      <c r="G10" s="27"/>
      <c r="H10" s="27"/>
      <c r="I10" s="27"/>
      <c r="J10" s="27"/>
    </row>
    <row r="11" spans="1:14" x14ac:dyDescent="0.25">
      <c r="B11" s="34"/>
      <c r="C11" s="34"/>
      <c r="D11" s="34"/>
      <c r="E11" s="34"/>
      <c r="F11" s="34"/>
      <c r="G11" s="34"/>
      <c r="H11" s="34"/>
      <c r="I11" s="34"/>
      <c r="J11" s="34"/>
      <c r="L11" s="10" t="s">
        <v>238</v>
      </c>
      <c r="M11" s="51" t="s">
        <v>242</v>
      </c>
    </row>
    <row r="12" spans="1:14" x14ac:dyDescent="0.25">
      <c r="B12" s="27"/>
      <c r="C12" s="48" t="str">
        <f>'Template (Var)'!C12</f>
        <v>Description</v>
      </c>
      <c r="D12" s="27"/>
      <c r="E12" s="27"/>
      <c r="F12" s="27"/>
      <c r="G12" s="27"/>
      <c r="H12" s="27"/>
      <c r="I12" s="27"/>
      <c r="J12" s="27"/>
      <c r="L12" s="10"/>
    </row>
    <row r="13" spans="1:14" x14ac:dyDescent="0.25">
      <c r="A13" s="9" t="s">
        <v>102</v>
      </c>
      <c r="B13" s="34"/>
      <c r="C13" s="35"/>
      <c r="D13" s="34"/>
      <c r="E13" s="34"/>
      <c r="F13" s="34"/>
      <c r="G13" s="34"/>
      <c r="H13" s="34"/>
      <c r="I13" s="34"/>
      <c r="J13" s="34"/>
    </row>
    <row r="14" spans="1:14" ht="30" customHeight="1" x14ac:dyDescent="0.25">
      <c r="A14" s="9">
        <f>LEN(TRIM(C14))-LEN(SUBSTITUTE(C14," ",""))+1</f>
        <v>1</v>
      </c>
      <c r="B14" s="34"/>
      <c r="C14" s="90" t="s">
        <v>120</v>
      </c>
      <c r="D14" s="91"/>
      <c r="E14" s="91"/>
      <c r="F14" s="91"/>
      <c r="G14" s="91"/>
      <c r="H14" s="91"/>
      <c r="I14" s="92"/>
      <c r="J14" s="34"/>
    </row>
    <row r="15" spans="1:14" x14ac:dyDescent="0.25">
      <c r="B15" s="34"/>
      <c r="C15" s="34"/>
      <c r="D15" s="34"/>
      <c r="E15" s="34"/>
      <c r="F15" s="34"/>
      <c r="G15" s="34"/>
      <c r="H15" s="34"/>
      <c r="I15" s="34"/>
      <c r="J15" s="34"/>
    </row>
    <row r="16" spans="1:14" x14ac:dyDescent="0.25">
      <c r="B16" s="27"/>
      <c r="C16" s="48" t="str">
        <f>'Template (Var)'!C16</f>
        <v>Handling in the assessment</v>
      </c>
      <c r="D16" s="27"/>
      <c r="E16" s="27"/>
      <c r="F16" s="27"/>
      <c r="G16" s="27"/>
      <c r="H16" s="27"/>
      <c r="I16" s="27"/>
      <c r="J16" s="27"/>
      <c r="L16" s="10" t="s">
        <v>239</v>
      </c>
      <c r="M16" t="s">
        <v>128</v>
      </c>
    </row>
    <row r="17" spans="2:13" x14ac:dyDescent="0.25">
      <c r="B17" s="34"/>
      <c r="C17" s="35"/>
      <c r="D17" s="34"/>
      <c r="E17" s="34"/>
      <c r="F17" s="34"/>
      <c r="G17" s="34"/>
      <c r="H17" s="34"/>
      <c r="I17" s="34"/>
      <c r="J17" s="34"/>
    </row>
    <row r="18" spans="2:13" x14ac:dyDescent="0.25">
      <c r="B18" s="34"/>
      <c r="C18" s="35" t="str">
        <f>'Template (Var)'!C18</f>
        <v>Considered</v>
      </c>
      <c r="D18" s="49"/>
      <c r="E18" s="50" t="b">
        <v>1</v>
      </c>
      <c r="F18" s="34"/>
      <c r="G18" s="34"/>
      <c r="H18" s="34"/>
      <c r="I18" s="34"/>
      <c r="J18" s="34"/>
      <c r="L18" s="10" t="s">
        <v>240</v>
      </c>
    </row>
    <row r="19" spans="2:13" x14ac:dyDescent="0.25">
      <c r="B19" s="34"/>
      <c r="C19" s="35" t="str">
        <f>'Template (Var)'!C19</f>
        <v>Neglected</v>
      </c>
      <c r="D19" s="49"/>
      <c r="E19" s="50" t="b">
        <v>0</v>
      </c>
      <c r="F19" s="34"/>
      <c r="G19" s="34"/>
      <c r="H19" s="34"/>
      <c r="I19" s="34"/>
      <c r="J19" s="34"/>
    </row>
    <row r="20" spans="2:13" x14ac:dyDescent="0.25">
      <c r="B20" s="34"/>
      <c r="C20" s="35"/>
      <c r="D20" s="34"/>
      <c r="E20" s="34"/>
      <c r="F20" s="34"/>
      <c r="G20" s="34"/>
      <c r="H20" s="34"/>
      <c r="I20" s="34"/>
      <c r="J20" s="34"/>
      <c r="L20" s="10" t="s">
        <v>241</v>
      </c>
      <c r="M20" s="51"/>
    </row>
    <row r="21" spans="2:13" x14ac:dyDescent="0.25">
      <c r="B21" s="34"/>
      <c r="C21" s="35" t="str">
        <f>'Template (Var)'!C21</f>
        <v>General</v>
      </c>
      <c r="D21" s="34"/>
      <c r="E21" s="34"/>
      <c r="F21" s="34"/>
      <c r="G21" s="34"/>
      <c r="H21" s="34"/>
      <c r="I21" s="34"/>
      <c r="J21" s="34"/>
    </row>
    <row r="22" spans="2:13" ht="30" customHeight="1" x14ac:dyDescent="0.25">
      <c r="B22" s="34"/>
      <c r="C22" s="90" t="s">
        <v>120</v>
      </c>
      <c r="D22" s="91"/>
      <c r="E22" s="91"/>
      <c r="F22" s="91"/>
      <c r="G22" s="91"/>
      <c r="H22" s="91"/>
      <c r="I22" s="92"/>
      <c r="J22" s="34"/>
    </row>
    <row r="23" spans="2:13" x14ac:dyDescent="0.25">
      <c r="B23" s="34"/>
      <c r="C23" s="34"/>
      <c r="D23" s="34"/>
      <c r="E23" s="34"/>
      <c r="F23" s="34"/>
      <c r="G23" s="34"/>
      <c r="H23" s="34"/>
      <c r="I23" s="34"/>
      <c r="J23" s="34"/>
    </row>
    <row r="24" spans="2:13" x14ac:dyDescent="0.25">
      <c r="B24" s="34"/>
      <c r="C24" s="35" t="str">
        <f>'Template (Var)'!C24</f>
        <v>Reasoning - if neglected</v>
      </c>
      <c r="D24" s="34"/>
      <c r="E24" s="34"/>
      <c r="F24" s="34"/>
      <c r="G24" s="34"/>
      <c r="H24" s="34"/>
      <c r="I24" s="34"/>
      <c r="J24" s="34"/>
    </row>
    <row r="25" spans="2:13" ht="15" customHeight="1" x14ac:dyDescent="0.25">
      <c r="B25" s="34"/>
      <c r="C25" s="90"/>
      <c r="D25" s="91"/>
      <c r="E25" s="91"/>
      <c r="F25" s="91"/>
      <c r="G25" s="91"/>
      <c r="H25" s="91"/>
      <c r="I25" s="92"/>
      <c r="J25" s="34"/>
    </row>
    <row r="26" spans="2:13" x14ac:dyDescent="0.25">
      <c r="B26" s="34"/>
      <c r="C26" s="34"/>
      <c r="D26" s="34"/>
      <c r="E26" s="34"/>
      <c r="F26" s="34"/>
      <c r="G26" s="34"/>
      <c r="H26" s="34"/>
      <c r="I26" s="34"/>
      <c r="J26" s="34"/>
    </row>
    <row r="27" spans="2:13" x14ac:dyDescent="0.25">
      <c r="B27" s="27"/>
      <c r="C27" s="48" t="str">
        <f>'Template (Var)'!C27</f>
        <v>References</v>
      </c>
      <c r="D27" s="27"/>
      <c r="E27" s="27"/>
      <c r="F27" s="27"/>
      <c r="G27" s="27"/>
      <c r="H27" s="48"/>
      <c r="I27" s="27"/>
      <c r="J27" s="27"/>
    </row>
    <row r="28" spans="2:13" x14ac:dyDescent="0.25">
      <c r="B28" s="34"/>
      <c r="C28" s="34" t="str">
        <f>'Template (Var)'!C28</f>
        <v>Main report</v>
      </c>
      <c r="D28" s="34"/>
      <c r="E28" s="34"/>
      <c r="F28" s="34"/>
      <c r="G28" s="34"/>
      <c r="H28" s="34" t="str">
        <f>'Template (Var)'!H28</f>
        <v>Section number</v>
      </c>
      <c r="I28" s="34"/>
      <c r="J28" s="34"/>
    </row>
    <row r="29" spans="2:13" x14ac:dyDescent="0.25">
      <c r="B29" s="34"/>
      <c r="C29" s="93"/>
      <c r="D29" s="95"/>
      <c r="E29" s="95"/>
      <c r="F29" s="94"/>
      <c r="G29" s="34"/>
      <c r="H29" s="93"/>
      <c r="I29" s="94"/>
      <c r="J29" s="34"/>
    </row>
    <row r="30" spans="2:13" x14ac:dyDescent="0.25">
      <c r="B30" s="34"/>
      <c r="C30" s="34" t="str">
        <f>'Template (Var)'!C30</f>
        <v>Main references</v>
      </c>
      <c r="D30" s="34"/>
      <c r="E30" s="34"/>
      <c r="F30" s="34"/>
      <c r="G30" s="34"/>
      <c r="H30" s="34"/>
      <c r="I30" s="34"/>
      <c r="J30" s="34"/>
    </row>
    <row r="31" spans="2:13" x14ac:dyDescent="0.25">
      <c r="B31" s="34"/>
      <c r="C31" s="93"/>
      <c r="D31" s="95"/>
      <c r="E31" s="95"/>
      <c r="F31" s="94"/>
      <c r="G31" s="34"/>
      <c r="H31" s="93"/>
      <c r="I31" s="94"/>
      <c r="J31" s="34"/>
    </row>
    <row r="32" spans="2:13" x14ac:dyDescent="0.25">
      <c r="B32" s="34"/>
      <c r="C32" s="34" t="str">
        <f>'Template (Var)'!C32</f>
        <v>Supporting report</v>
      </c>
      <c r="D32" s="34"/>
      <c r="E32" s="34"/>
      <c r="F32" s="34"/>
      <c r="G32" s="34"/>
      <c r="H32" s="34"/>
      <c r="I32" s="34"/>
      <c r="J32" s="34"/>
    </row>
    <row r="33" spans="2:10" x14ac:dyDescent="0.25">
      <c r="B33" s="34"/>
      <c r="C33" s="87"/>
      <c r="D33" s="88"/>
      <c r="E33" s="88"/>
      <c r="F33" s="89"/>
      <c r="G33" s="34"/>
      <c r="H33" s="87"/>
      <c r="I33" s="89"/>
      <c r="J33" s="34"/>
    </row>
    <row r="34" spans="2:10" x14ac:dyDescent="0.25">
      <c r="B34" s="34"/>
      <c r="C34" s="34"/>
      <c r="D34" s="34"/>
      <c r="E34" s="34"/>
      <c r="F34" s="34"/>
      <c r="G34" s="34"/>
      <c r="H34" s="34"/>
      <c r="I34" s="34"/>
      <c r="J34" s="34"/>
    </row>
    <row r="35" spans="2:10" x14ac:dyDescent="0.25">
      <c r="B35" s="36"/>
      <c r="C35" s="37" t="str">
        <f>'Template (Var)'!C35</f>
        <v>NEA FEPs mapped to this SR-Site FEP</v>
      </c>
      <c r="D35" s="36"/>
      <c r="E35" s="36"/>
      <c r="F35" s="36"/>
      <c r="G35" s="36"/>
      <c r="H35" s="36"/>
      <c r="I35" s="36"/>
      <c r="J35" s="36"/>
    </row>
    <row r="36" spans="2:10" x14ac:dyDescent="0.25">
      <c r="B36" s="37"/>
      <c r="C36" s="36"/>
      <c r="D36" s="36"/>
      <c r="E36" s="36"/>
      <c r="F36" s="36"/>
      <c r="G36" s="36"/>
      <c r="H36" s="36"/>
      <c r="I36" s="36"/>
      <c r="J36" s="36"/>
    </row>
    <row r="37" spans="2:10" x14ac:dyDescent="0.25">
      <c r="B37" s="36"/>
      <c r="C37" s="37" t="str">
        <f>'Template (Var)'!C37</f>
        <v>NEA Project FEP ID</v>
      </c>
      <c r="D37" s="37"/>
      <c r="E37" s="37" t="str">
        <f>'Template (Var)'!E37</f>
        <v>NEA Project FEP Name</v>
      </c>
      <c r="F37" s="36"/>
      <c r="G37" s="36"/>
      <c r="H37" s="36"/>
      <c r="I37" s="36"/>
      <c r="J37" s="36"/>
    </row>
    <row r="38" spans="2:10" x14ac:dyDescent="0.25">
      <c r="B38" s="36"/>
      <c r="C38" s="38"/>
      <c r="D38" s="39"/>
      <c r="E38" s="39"/>
      <c r="F38" s="40"/>
      <c r="G38" s="36"/>
      <c r="H38" s="36"/>
      <c r="I38" s="36"/>
      <c r="J38" s="36"/>
    </row>
    <row r="39" spans="2:10" x14ac:dyDescent="0.25">
      <c r="B39" s="36"/>
      <c r="C39" s="44"/>
      <c r="D39" s="45"/>
      <c r="E39" s="45"/>
      <c r="F39" s="46"/>
      <c r="G39" s="36"/>
      <c r="H39" s="36"/>
      <c r="I39" s="36"/>
      <c r="J39" s="36"/>
    </row>
    <row r="40" spans="2:10" x14ac:dyDescent="0.25">
      <c r="B40" s="36"/>
      <c r="C40" s="36"/>
      <c r="D40" s="36"/>
      <c r="E40" s="36"/>
      <c r="F40" s="36"/>
      <c r="G40" s="36"/>
      <c r="H40" s="36"/>
      <c r="I40" s="36"/>
      <c r="J40" s="36"/>
    </row>
  </sheetData>
  <mergeCells count="9">
    <mergeCell ref="C33:F33"/>
    <mergeCell ref="H33:I33"/>
    <mergeCell ref="C14:I14"/>
    <mergeCell ref="C22:I22"/>
    <mergeCell ref="C25:I25"/>
    <mergeCell ref="C29:F29"/>
    <mergeCell ref="H29:I29"/>
    <mergeCell ref="C31:F31"/>
    <mergeCell ref="H31:I31"/>
  </mergeCells>
  <dataValidations count="6">
    <dataValidation allowBlank="1" showInputMessage="1" showErrorMessage="1" promptTitle="Description in SR-Site" prompt="Groundwater pressure as a function of time and space in the geosphere's fracture system." sqref="L7" xr:uid="{6FC6ED70-05E3-4374-8417-13249A4ED843}"/>
    <dataValidation allowBlank="1" showInputMessage="1" showErrorMessage="1" promptTitle="Handling in SR-Site" prompt="Included in description of repository evolution." sqref="L16" xr:uid="{BD4C120A-B2B0-433D-8D0A-A3580D4FD1CD}"/>
    <dataValidation allowBlank="1" showInputMessage="1" showErrorMessage="1" promptTitle="Description in SE-SFL" sqref="L11" xr:uid="{A0BDF49E-B12F-478C-BD35-FDF266E02AE3}"/>
    <dataValidation allowBlank="1" showInputMessage="1" showErrorMessage="1" promptTitle="Handling in SE-SFL" sqref="L20 L5" xr:uid="{50DFFA86-EFA6-4558-B824-21F9CAB6609D}"/>
    <dataValidation allowBlank="1" showInputMessage="1" showErrorMessage="1" promptTitle="Description in SR-PSU" prompt="Groundwater pressure as a function of time and space in the geosphere's fracture system." sqref="L9" xr:uid="{795E7ABD-53E1-40A9-A4DA-E9857D726B46}"/>
    <dataValidation allowBlank="1" showInputMessage="1" showErrorMessage="1" promptTitle="Handling in SR-PSU" sqref="L18" xr:uid="{9BD8FAE6-E670-4A8A-A674-E9F51DCCBE8C}"/>
  </dataValidations>
  <pageMargins left="0.7" right="0.7" top="0.75" bottom="0.75" header="0.3" footer="0.3"/>
  <drawing r:id="rId1"/>
  <legacyDrawing r:id="rId2"/>
  <mc:AlternateContent>
    <mc:Choice Requires="x14">
      <controls>
        <mc:AlternateContent>
          <mc:Choice Requires="x14">
            <control shapeId="19457" r:id="rId3" name="Check Box 1">
              <controlPr defaultSize="0" autoFill="0" autoLine="0" autoPict="0">
                <anchor moveWithCells="1">
                  <from>
                    <xdr:col>3</xdr:col>
                    <xdr:colOff>28575</xdr:colOff>
                    <xdr:row>17</xdr:row>
                    <xdr:rowOff>0</xdr:rowOff>
                  </from>
                  <to>
                    <xdr:col>4</xdr:col>
                    <xdr:colOff>409575</xdr:colOff>
                    <xdr:row>18</xdr:row>
                    <xdr:rowOff>28575</xdr:rowOff>
                  </to>
                </anchor>
              </controlPr>
            </control>
          </mc:Choice>
        </mc:AlternateContent>
        <mc:AlternateContent>
          <mc:Choice Requires="x14">
            <control shapeId="19458" r:id="rId4" name="Check Box 2">
              <controlPr defaultSize="0" autoFill="0" autoLine="0" autoPict="0">
                <anchor moveWithCells="1">
                  <from>
                    <xdr:col>3</xdr:col>
                    <xdr:colOff>28575</xdr:colOff>
                    <xdr:row>18</xdr:row>
                    <xdr:rowOff>0</xdr:rowOff>
                  </from>
                  <to>
                    <xdr:col>4</xdr:col>
                    <xdr:colOff>323850</xdr:colOff>
                    <xdr:row>19</xdr:row>
                    <xdr:rowOff>19050</xdr:rowOff>
                  </to>
                </anchor>
              </controlPr>
            </control>
          </mc:Choice>
        </mc:AlternateContent>
      </controls>
    </mc:Choice>
  </mc:AlternateConten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79FB8-D8CB-4648-8F64-6534220D141F}">
  <dimension ref="A1:Y86"/>
  <sheetViews>
    <sheetView zoomScaleNormal="100" workbookViewId="0">
      <selection activeCell="C3" sqref="C3"/>
    </sheetView>
  </sheetViews>
  <sheetFormatPr defaultColWidth="9.140625"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list'!B18</f>
        <v>Ge10</v>
      </c>
      <c r="D3" s="31" t="str">
        <f>'PSAR SFK FEP list'!C18</f>
        <v>Erosion/sedimentation in fractures</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Influences'!O6</f>
        <v>Geosphere</v>
      </c>
      <c r="D6" s="97"/>
      <c r="E6" s="53" t="str">
        <f>'Template (Inf)'!E6</f>
        <v>Inner 1</v>
      </c>
      <c r="F6" s="96" t="str">
        <f>'SR-Site Influences'!O7</f>
        <v>Buffer</v>
      </c>
      <c r="G6" s="97"/>
      <c r="H6" s="53" t="str">
        <f>'Template (Inf)'!H6</f>
        <v>Outer 1</v>
      </c>
      <c r="I6" s="96" t="str">
        <f>'SR-Site Influences'!O8</f>
        <v>Biosphere</v>
      </c>
      <c r="J6" s="97"/>
      <c r="K6" s="27"/>
    </row>
    <row r="7" spans="2:20" x14ac:dyDescent="0.25">
      <c r="B7" s="27"/>
      <c r="C7" s="27"/>
      <c r="D7" s="27"/>
      <c r="E7" s="53" t="str">
        <f>'Template (Inf)'!E7</f>
        <v>Inner 2</v>
      </c>
      <c r="F7" s="96" t="str">
        <f>'SR-Site Influences'!O9</f>
        <v>Backfill in tunnels</v>
      </c>
      <c r="G7" s="97"/>
      <c r="H7" s="53" t="str">
        <f>'Template (Inf)'!H7</f>
        <v>Outer 2</v>
      </c>
      <c r="I7" s="96" t="str">
        <f>'SR-Site Influences'!O10</f>
        <v>Surroundings</v>
      </c>
      <c r="J7" s="97"/>
      <c r="K7" s="27"/>
      <c r="M7" s="68"/>
      <c r="N7" s="68"/>
      <c r="O7" s="68"/>
      <c r="P7" s="68"/>
      <c r="Q7" s="68"/>
      <c r="R7" s="68"/>
      <c r="S7" s="68"/>
      <c r="T7" s="68"/>
    </row>
    <row r="8" spans="2:20" x14ac:dyDescent="0.25">
      <c r="B8" s="27"/>
      <c r="C8" s="27"/>
      <c r="D8" s="27"/>
      <c r="E8" s="27"/>
      <c r="F8" s="27"/>
      <c r="G8" s="27"/>
      <c r="H8" s="27"/>
      <c r="I8" s="27"/>
      <c r="J8" s="27"/>
      <c r="K8" s="27"/>
      <c r="M8" s="67" t="s">
        <v>287</v>
      </c>
      <c r="N8" s="68"/>
      <c r="O8" s="68"/>
      <c r="P8" s="68"/>
      <c r="Q8" s="68"/>
      <c r="R8" s="68"/>
      <c r="S8" s="68"/>
      <c r="T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c r="T9" s="68"/>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c r="T10" s="68"/>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c r="O11" s="76" t="str">
        <f>C6</f>
        <v>Geosphere</v>
      </c>
      <c r="P11" s="70"/>
      <c r="Q11" s="70"/>
      <c r="R11" s="70"/>
      <c r="S11" s="70"/>
      <c r="T11" s="68"/>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c r="T12" s="68"/>
    </row>
    <row r="13" spans="2:20" x14ac:dyDescent="0.25">
      <c r="B13" s="27"/>
      <c r="C13" s="27"/>
      <c r="D13" s="27"/>
      <c r="E13" s="53" t="str">
        <f>'Template (Inf)'!E13</f>
        <v>From inner 2</v>
      </c>
      <c r="F13" s="87"/>
      <c r="G13" s="89"/>
      <c r="H13" s="53" t="str">
        <f>'Template (Inf)'!H13</f>
        <v>From outer 2</v>
      </c>
      <c r="I13" s="87"/>
      <c r="J13" s="89"/>
      <c r="K13" s="27"/>
      <c r="M13" s="76" t="str">
        <f>C6</f>
        <v>Geosphere</v>
      </c>
      <c r="N13" s="75"/>
      <c r="O13" s="70" t="str">
        <f>CONCATENATE(I6," ",I7)</f>
        <v>Biosphere Surroundings</v>
      </c>
      <c r="P13" s="76"/>
      <c r="Q13" s="70"/>
      <c r="R13" s="70"/>
      <c r="S13" s="70"/>
      <c r="T13" s="68"/>
    </row>
    <row r="14" spans="2:20" x14ac:dyDescent="0.25">
      <c r="B14" s="27"/>
      <c r="C14" s="27"/>
      <c r="D14" s="27"/>
      <c r="E14" s="27"/>
      <c r="F14" s="27"/>
      <c r="G14" s="27"/>
      <c r="H14" s="27"/>
      <c r="I14" s="27"/>
      <c r="J14" s="27"/>
      <c r="K14" s="27"/>
      <c r="M14" s="68"/>
      <c r="N14" s="68"/>
      <c r="O14" s="68"/>
      <c r="P14" s="68"/>
      <c r="Q14" s="68"/>
      <c r="R14" s="68"/>
      <c r="S14" s="68"/>
      <c r="T14" s="68"/>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1:25" x14ac:dyDescent="0.25">
      <c r="B49" s="35"/>
      <c r="C49" s="35"/>
      <c r="D49" s="35"/>
      <c r="E49" s="35"/>
      <c r="F49" s="35"/>
      <c r="G49" s="35"/>
      <c r="H49" s="35"/>
      <c r="I49" s="35"/>
      <c r="J49" s="35"/>
      <c r="K49" s="34"/>
      <c r="L49" s="35"/>
      <c r="M49" s="35"/>
      <c r="N49" s="34"/>
      <c r="O49" s="35"/>
      <c r="P49" s="35"/>
      <c r="Q49" s="34"/>
      <c r="R49" s="35"/>
      <c r="S49" s="35"/>
      <c r="T49" s="34"/>
    </row>
    <row r="51" spans="1:25" x14ac:dyDescent="0.25">
      <c r="A51" s="68"/>
      <c r="B51" s="67"/>
      <c r="C51" s="68"/>
      <c r="D51" s="68"/>
      <c r="E51" s="68"/>
      <c r="F51" s="67" t="s">
        <v>1947</v>
      </c>
      <c r="G51" s="68"/>
      <c r="H51" s="68"/>
      <c r="I51" s="67" t="s">
        <v>1861</v>
      </c>
      <c r="J51" s="68"/>
      <c r="K51" s="68"/>
      <c r="L51" s="68"/>
      <c r="M51" s="68"/>
      <c r="N51" s="68"/>
      <c r="O51" s="68"/>
      <c r="P51" s="68"/>
      <c r="Q51" s="68"/>
      <c r="R51" s="68"/>
      <c r="S51" s="68"/>
      <c r="T51" s="68"/>
      <c r="U51" s="68"/>
      <c r="V51" s="67" t="s">
        <v>287</v>
      </c>
      <c r="W51" s="68"/>
      <c r="X51" s="68"/>
      <c r="Y51" s="68"/>
    </row>
    <row r="52" spans="1:25" x14ac:dyDescent="0.25">
      <c r="A52" s="68"/>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1:25" x14ac:dyDescent="0.25">
      <c r="A53" s="68"/>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69"/>
    </row>
    <row r="54" spans="1:25" x14ac:dyDescent="0.25">
      <c r="A54" s="68"/>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69"/>
    </row>
    <row r="55" spans="1:25" x14ac:dyDescent="0.25">
      <c r="A55" s="68"/>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69"/>
    </row>
    <row r="56" spans="1:25" x14ac:dyDescent="0.25">
      <c r="A56" s="68"/>
      <c r="B56" s="70"/>
      <c r="C56" s="69" t="str">
        <f>'Template (Inf)'!C19</f>
        <v>VarGe01</v>
      </c>
      <c r="D56" s="70" t="str">
        <f>'Template (Inf)'!D19</f>
        <v>Temperature in bedrock</v>
      </c>
      <c r="E56" s="70"/>
      <c r="F56" s="71" t="str">
        <f>W56</f>
        <v>No</v>
      </c>
      <c r="G56" s="71">
        <f>X56</f>
        <v>0</v>
      </c>
      <c r="H56" s="70" t="s">
        <v>1855</v>
      </c>
      <c r="I56" s="71"/>
      <c r="J56" s="71"/>
      <c r="K56" s="70" t="s">
        <v>1855</v>
      </c>
      <c r="L56" s="71"/>
      <c r="M56" s="71"/>
      <c r="N56" s="70" t="s">
        <v>1855</v>
      </c>
      <c r="O56" s="71"/>
      <c r="P56" s="71"/>
      <c r="Q56" s="70" t="s">
        <v>1855</v>
      </c>
      <c r="R56" s="71"/>
      <c r="S56" s="71"/>
      <c r="T56" s="70" t="s">
        <v>1855</v>
      </c>
      <c r="U56" s="68"/>
      <c r="V56" s="70"/>
      <c r="W56" s="71" t="str">
        <f>'SR-Site Influences'!O104</f>
        <v>No</v>
      </c>
      <c r="X56" s="71">
        <f>'SR-Site Influences'!O26</f>
        <v>0</v>
      </c>
      <c r="Y56" s="70" t="s">
        <v>1855</v>
      </c>
    </row>
    <row r="57" spans="1:25" x14ac:dyDescent="0.25">
      <c r="A57" s="68"/>
      <c r="B57" s="70"/>
      <c r="C57" s="69" t="str">
        <f>'Template (Inf)'!C20</f>
        <v>VarGe02</v>
      </c>
      <c r="D57" s="70" t="str">
        <f>'Template (Inf)'!D20</f>
        <v>Groundwater flow</v>
      </c>
      <c r="E57" s="70"/>
      <c r="F57" s="71" t="str">
        <f t="shared" ref="F57:G68" si="0">W57</f>
        <v>Yes</v>
      </c>
      <c r="G57" s="71">
        <f t="shared" si="0"/>
        <v>0</v>
      </c>
      <c r="H57" s="70" t="s">
        <v>1855</v>
      </c>
      <c r="I57" s="71" t="s">
        <v>117</v>
      </c>
      <c r="J57" s="71" t="s">
        <v>2039</v>
      </c>
      <c r="K57" s="70" t="s">
        <v>1855</v>
      </c>
      <c r="L57" s="71" t="s">
        <v>117</v>
      </c>
      <c r="M57" s="71" t="s">
        <v>2039</v>
      </c>
      <c r="N57" s="70" t="s">
        <v>1855</v>
      </c>
      <c r="O57" s="71" t="s">
        <v>117</v>
      </c>
      <c r="P57" s="71" t="s">
        <v>2039</v>
      </c>
      <c r="Q57" s="70" t="s">
        <v>1855</v>
      </c>
      <c r="R57" s="71" t="s">
        <v>117</v>
      </c>
      <c r="S57" s="71" t="s">
        <v>2039</v>
      </c>
      <c r="T57" s="70" t="s">
        <v>1855</v>
      </c>
      <c r="U57" s="68"/>
      <c r="V57" s="70"/>
      <c r="W57" s="71" t="str">
        <f>'SR-Site Influences'!O105</f>
        <v>Yes</v>
      </c>
      <c r="X57" s="71">
        <f>'SR-Site Influences'!O27</f>
        <v>0</v>
      </c>
      <c r="Y57" s="70" t="s">
        <v>1855</v>
      </c>
    </row>
    <row r="58" spans="1:25" x14ac:dyDescent="0.25">
      <c r="A58" s="68"/>
      <c r="B58" s="70"/>
      <c r="C58" s="69" t="str">
        <f>'Template (Inf)'!C21</f>
        <v>VarGe03</v>
      </c>
      <c r="D58" s="70" t="str">
        <f>'Template (Inf)'!D21</f>
        <v>Groundwater pressure</v>
      </c>
      <c r="E58" s="70"/>
      <c r="F58" s="71" t="str">
        <f t="shared" si="0"/>
        <v>Yes</v>
      </c>
      <c r="G58" s="71" t="str">
        <f t="shared" si="0"/>
        <v>Strong coupling to flow</v>
      </c>
      <c r="H58" s="70" t="s">
        <v>1855</v>
      </c>
      <c r="I58" s="71" t="s">
        <v>117</v>
      </c>
      <c r="J58" s="71" t="s">
        <v>2039</v>
      </c>
      <c r="K58" s="70" t="s">
        <v>1855</v>
      </c>
      <c r="L58" s="71" t="s">
        <v>117</v>
      </c>
      <c r="M58" s="71" t="s">
        <v>2039</v>
      </c>
      <c r="N58" s="70" t="s">
        <v>1855</v>
      </c>
      <c r="O58" s="71" t="s">
        <v>117</v>
      </c>
      <c r="P58" s="71" t="s">
        <v>2039</v>
      </c>
      <c r="Q58" s="70" t="s">
        <v>1855</v>
      </c>
      <c r="R58" s="71" t="s">
        <v>117</v>
      </c>
      <c r="S58" s="71" t="s">
        <v>2039</v>
      </c>
      <c r="T58" s="70" t="s">
        <v>1855</v>
      </c>
      <c r="U58" s="68"/>
      <c r="V58" s="70"/>
      <c r="W58" s="71" t="str">
        <f>'SR-Site Influences'!O106</f>
        <v>Yes</v>
      </c>
      <c r="X58" s="71" t="str">
        <f>'SR-Site Influences'!O28</f>
        <v>Strong coupling to flow</v>
      </c>
      <c r="Y58" s="70" t="s">
        <v>1855</v>
      </c>
    </row>
    <row r="59" spans="1:25" x14ac:dyDescent="0.25">
      <c r="A59" s="68"/>
      <c r="B59" s="70"/>
      <c r="C59" s="69" t="str">
        <f>'Template (Inf)'!C22</f>
        <v>VarGe04</v>
      </c>
      <c r="D59" s="70" t="str">
        <f>'Template (Inf)'!D22</f>
        <v>Gas phase flow</v>
      </c>
      <c r="E59" s="70"/>
      <c r="F59" s="71" t="str">
        <f t="shared" si="0"/>
        <v>Yes</v>
      </c>
      <c r="G59" s="71" t="str">
        <f t="shared" si="0"/>
        <v>But expected gas flow is too low to accomplish erosion.</v>
      </c>
      <c r="H59" s="70" t="s">
        <v>1855</v>
      </c>
      <c r="I59" s="71" t="s">
        <v>117</v>
      </c>
      <c r="J59" s="71" t="s">
        <v>2040</v>
      </c>
      <c r="K59" s="70" t="s">
        <v>1855</v>
      </c>
      <c r="L59" s="71" t="s">
        <v>117</v>
      </c>
      <c r="M59" s="71" t="s">
        <v>2040</v>
      </c>
      <c r="N59" s="70" t="s">
        <v>1855</v>
      </c>
      <c r="O59" s="71" t="s">
        <v>117</v>
      </c>
      <c r="P59" s="71" t="s">
        <v>2040</v>
      </c>
      <c r="Q59" s="70" t="s">
        <v>1855</v>
      </c>
      <c r="R59" s="71" t="s">
        <v>117</v>
      </c>
      <c r="S59" s="71" t="s">
        <v>2040</v>
      </c>
      <c r="T59" s="70" t="s">
        <v>1855</v>
      </c>
      <c r="U59" s="68"/>
      <c r="V59" s="70"/>
      <c r="W59" s="71" t="str">
        <f>'SR-Site Influences'!O107</f>
        <v>Yes</v>
      </c>
      <c r="X59" s="71" t="str">
        <f>'SR-Site Influences'!O29</f>
        <v>But expected gas flow is too low to accomplish erosion.</v>
      </c>
      <c r="Y59" s="70" t="s">
        <v>1855</v>
      </c>
    </row>
    <row r="60" spans="1:25" x14ac:dyDescent="0.25">
      <c r="A60" s="68"/>
      <c r="B60" s="70"/>
      <c r="C60" s="69" t="str">
        <f>'Template (Inf)'!C23</f>
        <v>VarGe05</v>
      </c>
      <c r="D60" s="70" t="str">
        <f>'Template (Inf)'!D23</f>
        <v>Repository geometry</v>
      </c>
      <c r="E60" s="70"/>
      <c r="F60" s="71" t="str">
        <f t="shared" si="0"/>
        <v>No</v>
      </c>
      <c r="G60" s="71" t="str">
        <f t="shared" si="0"/>
        <v>As long as the design
aims at avoiding
larger zones at great
depths where erosion
can be an issue.</v>
      </c>
      <c r="H60" s="70" t="s">
        <v>1855</v>
      </c>
      <c r="I60" s="71"/>
      <c r="J60" s="71"/>
      <c r="K60" s="70" t="s">
        <v>1855</v>
      </c>
      <c r="L60" s="71"/>
      <c r="M60" s="71"/>
      <c r="N60" s="70" t="s">
        <v>1855</v>
      </c>
      <c r="O60" s="71"/>
      <c r="P60" s="71"/>
      <c r="Q60" s="70" t="s">
        <v>1855</v>
      </c>
      <c r="R60" s="71"/>
      <c r="S60" s="71"/>
      <c r="T60" s="70" t="s">
        <v>1855</v>
      </c>
      <c r="U60" s="68"/>
      <c r="V60" s="70"/>
      <c r="W60" s="71" t="str">
        <f>'SR-Site Influences'!O108</f>
        <v>No</v>
      </c>
      <c r="X60" s="71" t="str">
        <f>'SR-Site Influences'!O30</f>
        <v>As long as the design
aims at avoiding
larger zones at great
depths where erosion
can be an issue.</v>
      </c>
      <c r="Y60" s="70" t="s">
        <v>1855</v>
      </c>
    </row>
    <row r="61" spans="1:25" x14ac:dyDescent="0.25">
      <c r="A61" s="68"/>
      <c r="B61" s="70"/>
      <c r="C61" s="69" t="str">
        <f>'Template (Inf)'!C24</f>
        <v>VarGe06</v>
      </c>
      <c r="D61" s="70" t="str">
        <f>'Template (Inf)'!D24</f>
        <v>Fracture geometry</v>
      </c>
      <c r="E61" s="70"/>
      <c r="F61" s="71" t="str">
        <f t="shared" si="0"/>
        <v>Yes</v>
      </c>
      <c r="G61" s="71">
        <f t="shared" si="0"/>
        <v>0</v>
      </c>
      <c r="H61" s="70" t="s">
        <v>1855</v>
      </c>
      <c r="I61" s="71" t="s">
        <v>117</v>
      </c>
      <c r="J61" s="71" t="s">
        <v>2039</v>
      </c>
      <c r="K61" s="70" t="s">
        <v>1855</v>
      </c>
      <c r="L61" s="71" t="s">
        <v>117</v>
      </c>
      <c r="M61" s="71" t="s">
        <v>2039</v>
      </c>
      <c r="N61" s="70" t="s">
        <v>1855</v>
      </c>
      <c r="O61" s="71" t="s">
        <v>117</v>
      </c>
      <c r="P61" s="71" t="s">
        <v>2039</v>
      </c>
      <c r="Q61" s="70" t="s">
        <v>1855</v>
      </c>
      <c r="R61" s="71" t="s">
        <v>117</v>
      </c>
      <c r="S61" s="71" t="s">
        <v>2039</v>
      </c>
      <c r="T61" s="70" t="s">
        <v>1855</v>
      </c>
      <c r="U61" s="68"/>
      <c r="V61" s="70"/>
      <c r="W61" s="71" t="str">
        <f>'SR-Site Influences'!O109</f>
        <v>Yes</v>
      </c>
      <c r="X61" s="71">
        <f>'SR-Site Influences'!O31</f>
        <v>0</v>
      </c>
      <c r="Y61" s="70" t="s">
        <v>1855</v>
      </c>
    </row>
    <row r="62" spans="1:25" x14ac:dyDescent="0.25">
      <c r="A62" s="68"/>
      <c r="B62" s="70"/>
      <c r="C62" s="69" t="str">
        <f>'Template (Inf)'!C25</f>
        <v>VarGe07</v>
      </c>
      <c r="D62" s="70" t="str">
        <f>'Template (Inf)'!D25</f>
        <v>Rock stresses</v>
      </c>
      <c r="E62" s="70"/>
      <c r="F62" s="71" t="str">
        <f t="shared" si="0"/>
        <v>No</v>
      </c>
      <c r="G62" s="71">
        <f t="shared" si="0"/>
        <v>0</v>
      </c>
      <c r="H62" s="70" t="s">
        <v>1855</v>
      </c>
      <c r="I62" s="71"/>
      <c r="J62" s="71"/>
      <c r="K62" s="70" t="s">
        <v>1855</v>
      </c>
      <c r="L62" s="71"/>
      <c r="M62" s="71"/>
      <c r="N62" s="70" t="s">
        <v>1855</v>
      </c>
      <c r="O62" s="71"/>
      <c r="P62" s="71"/>
      <c r="Q62" s="70" t="s">
        <v>1855</v>
      </c>
      <c r="R62" s="71"/>
      <c r="S62" s="71"/>
      <c r="T62" s="70" t="s">
        <v>1855</v>
      </c>
      <c r="U62" s="68"/>
      <c r="V62" s="70"/>
      <c r="W62" s="71" t="str">
        <f>'SR-Site Influences'!O110</f>
        <v>No</v>
      </c>
      <c r="X62" s="71">
        <f>'SR-Site Influences'!O32</f>
        <v>0</v>
      </c>
      <c r="Y62" s="70" t="s">
        <v>1855</v>
      </c>
    </row>
    <row r="63" spans="1:25" x14ac:dyDescent="0.25">
      <c r="A63" s="68"/>
      <c r="B63" s="70"/>
      <c r="C63" s="69" t="str">
        <f>'Template (Inf)'!C26</f>
        <v>VarGe08</v>
      </c>
      <c r="D63" s="70" t="str">
        <f>'Template (Inf)'!D26</f>
        <v>Matrix minerals</v>
      </c>
      <c r="E63" s="70"/>
      <c r="F63" s="71" t="str">
        <f t="shared" si="0"/>
        <v>Yes</v>
      </c>
      <c r="G63" s="71" t="str">
        <f t="shared" si="0"/>
        <v>Bonding with fracture fillings depends on the matrix minerals.</v>
      </c>
      <c r="H63" s="70" t="s">
        <v>1855</v>
      </c>
      <c r="I63" s="71" t="s">
        <v>117</v>
      </c>
      <c r="J63" s="71" t="s">
        <v>2041</v>
      </c>
      <c r="K63" s="70" t="s">
        <v>1855</v>
      </c>
      <c r="L63" s="71" t="s">
        <v>117</v>
      </c>
      <c r="M63" s="71" t="s">
        <v>2041</v>
      </c>
      <c r="N63" s="70" t="s">
        <v>1855</v>
      </c>
      <c r="O63" s="71" t="s">
        <v>117</v>
      </c>
      <c r="P63" s="71" t="s">
        <v>2041</v>
      </c>
      <c r="Q63" s="70" t="s">
        <v>1855</v>
      </c>
      <c r="R63" s="71" t="s">
        <v>117</v>
      </c>
      <c r="S63" s="71" t="s">
        <v>2041</v>
      </c>
      <c r="T63" s="70" t="s">
        <v>1855</v>
      </c>
      <c r="U63" s="68"/>
      <c r="V63" s="70"/>
      <c r="W63" s="71" t="str">
        <f>'SR-Site Influences'!O111</f>
        <v>Yes</v>
      </c>
      <c r="X63" s="71" t="str">
        <f>'SR-Site Influences'!O33</f>
        <v>Bonding with fracture fillings depends on the matrix minerals.</v>
      </c>
      <c r="Y63" s="70" t="s">
        <v>1855</v>
      </c>
    </row>
    <row r="64" spans="1:25" x14ac:dyDescent="0.25">
      <c r="A64" s="68"/>
      <c r="B64" s="70"/>
      <c r="C64" s="69" t="str">
        <f>'Template (Inf)'!C27</f>
        <v>VarGe09</v>
      </c>
      <c r="D64" s="70" t="str">
        <f>'Template (Inf)'!D27</f>
        <v>Fracture minerals</v>
      </c>
      <c r="E64" s="70"/>
      <c r="F64" s="71" t="str">
        <f t="shared" si="0"/>
        <v>Yes</v>
      </c>
      <c r="G64" s="71" t="str">
        <f t="shared" si="0"/>
        <v>They are potentially eroded away. Their nature will influence the process.</v>
      </c>
      <c r="H64" s="70" t="s">
        <v>1855</v>
      </c>
      <c r="I64" s="71" t="s">
        <v>117</v>
      </c>
      <c r="J64" s="71" t="s">
        <v>2039</v>
      </c>
      <c r="K64" s="70" t="s">
        <v>1855</v>
      </c>
      <c r="L64" s="71" t="s">
        <v>117</v>
      </c>
      <c r="M64" s="71" t="s">
        <v>2039</v>
      </c>
      <c r="N64" s="70" t="s">
        <v>1855</v>
      </c>
      <c r="O64" s="71" t="s">
        <v>117</v>
      </c>
      <c r="P64" s="71" t="s">
        <v>2039</v>
      </c>
      <c r="Q64" s="70" t="s">
        <v>1855</v>
      </c>
      <c r="R64" s="71" t="s">
        <v>117</v>
      </c>
      <c r="S64" s="71" t="s">
        <v>2039</v>
      </c>
      <c r="T64" s="70" t="s">
        <v>1855</v>
      </c>
      <c r="U64" s="68"/>
      <c r="V64" s="70"/>
      <c r="W64" s="71" t="str">
        <f>'SR-Site Influences'!O112</f>
        <v>Yes</v>
      </c>
      <c r="X64" s="71" t="str">
        <f>'SR-Site Influences'!O34</f>
        <v>They are potentially eroded away. Their nature will influence the process.</v>
      </c>
      <c r="Y64" s="70" t="s">
        <v>1855</v>
      </c>
    </row>
    <row r="65" spans="1:25" x14ac:dyDescent="0.25">
      <c r="A65" s="68"/>
      <c r="B65" s="70"/>
      <c r="C65" s="69" t="str">
        <f>'Template (Inf)'!C28</f>
        <v>VarGe10</v>
      </c>
      <c r="D65" s="70" t="str">
        <f>'Template (Inf)'!D28</f>
        <v>Groundwater composition</v>
      </c>
      <c r="E65" s="70"/>
      <c r="F65" s="71" t="str">
        <f t="shared" si="0"/>
        <v>Yes</v>
      </c>
      <c r="G65" s="71" t="str">
        <f t="shared" si="0"/>
        <v>Very diluted waters will favour the re-suspension (erosion) of colloidal-sized materials in fractures</v>
      </c>
      <c r="H65" s="70" t="s">
        <v>1855</v>
      </c>
      <c r="I65" s="71" t="s">
        <v>117</v>
      </c>
      <c r="J65" s="71" t="s">
        <v>2039</v>
      </c>
      <c r="K65" s="70" t="s">
        <v>1855</v>
      </c>
      <c r="L65" s="71" t="s">
        <v>117</v>
      </c>
      <c r="M65" s="71" t="s">
        <v>2039</v>
      </c>
      <c r="N65" s="70" t="s">
        <v>1855</v>
      </c>
      <c r="O65" s="71" t="s">
        <v>117</v>
      </c>
      <c r="P65" s="71" t="s">
        <v>2039</v>
      </c>
      <c r="Q65" s="70" t="s">
        <v>1855</v>
      </c>
      <c r="R65" s="71" t="s">
        <v>117</v>
      </c>
      <c r="S65" s="71" t="s">
        <v>2039</v>
      </c>
      <c r="T65" s="70" t="s">
        <v>1855</v>
      </c>
      <c r="U65" s="68"/>
      <c r="V65" s="70"/>
      <c r="W65" s="71" t="str">
        <f>'SR-Site Influences'!O113</f>
        <v>Yes</v>
      </c>
      <c r="X65" s="71" t="str">
        <f>'SR-Site Influences'!O35</f>
        <v>Very diluted waters will favour the re-suspension (erosion) of colloidal-sized materials in fractures</v>
      </c>
      <c r="Y65" s="70" t="s">
        <v>1855</v>
      </c>
    </row>
    <row r="66" spans="1:25" x14ac:dyDescent="0.25">
      <c r="A66" s="68"/>
      <c r="B66" s="70"/>
      <c r="C66" s="69" t="str">
        <f>'Template (Inf)'!C29</f>
        <v>VarGe11</v>
      </c>
      <c r="D66" s="70" t="str">
        <f>'Template (Inf)'!D29</f>
        <v>Gas composition</v>
      </c>
      <c r="E66" s="70"/>
      <c r="F66" s="71" t="str">
        <f t="shared" si="0"/>
        <v>No</v>
      </c>
      <c r="G66" s="71">
        <f t="shared" si="0"/>
        <v>0</v>
      </c>
      <c r="H66" s="70" t="s">
        <v>1855</v>
      </c>
      <c r="I66" s="71"/>
      <c r="J66" s="71"/>
      <c r="K66" s="70" t="s">
        <v>1855</v>
      </c>
      <c r="L66" s="71"/>
      <c r="M66" s="71"/>
      <c r="N66" s="70" t="s">
        <v>1855</v>
      </c>
      <c r="O66" s="71"/>
      <c r="P66" s="71"/>
      <c r="Q66" s="70" t="s">
        <v>1855</v>
      </c>
      <c r="R66" s="71"/>
      <c r="S66" s="71"/>
      <c r="T66" s="70" t="s">
        <v>1855</v>
      </c>
      <c r="U66" s="68"/>
      <c r="V66" s="70"/>
      <c r="W66" s="71" t="str">
        <f>'SR-Site Influences'!O114</f>
        <v>No</v>
      </c>
      <c r="X66" s="71">
        <f>'SR-Site Influences'!O36</f>
        <v>0</v>
      </c>
      <c r="Y66" s="70" t="s">
        <v>1855</v>
      </c>
    </row>
    <row r="67" spans="1:25" x14ac:dyDescent="0.25">
      <c r="A67" s="68"/>
      <c r="B67" s="70"/>
      <c r="C67" s="69" t="str">
        <f>'Template (Inf)'!C30</f>
        <v>VarGe12</v>
      </c>
      <c r="D67" s="70" t="str">
        <f>'Template (Inf)'!D30</f>
        <v>Structural and stray materials</v>
      </c>
      <c r="E67" s="70"/>
      <c r="F67" s="71" t="str">
        <f t="shared" si="0"/>
        <v>Yes</v>
      </c>
      <c r="G67" s="71" t="str">
        <f t="shared" si="0"/>
        <v>Grouting is potentially eroded away. Its nature will influence the process.</v>
      </c>
      <c r="H67" s="70" t="s">
        <v>1855</v>
      </c>
      <c r="I67" s="71" t="s">
        <v>117</v>
      </c>
      <c r="J67" s="71" t="s">
        <v>2039</v>
      </c>
      <c r="K67" s="70" t="s">
        <v>1855</v>
      </c>
      <c r="L67" s="71" t="s">
        <v>117</v>
      </c>
      <c r="M67" s="71" t="s">
        <v>2039</v>
      </c>
      <c r="N67" s="70" t="s">
        <v>1855</v>
      </c>
      <c r="O67" s="71" t="s">
        <v>117</v>
      </c>
      <c r="P67" s="71" t="s">
        <v>2039</v>
      </c>
      <c r="Q67" s="70" t="s">
        <v>1855</v>
      </c>
      <c r="R67" s="71" t="s">
        <v>117</v>
      </c>
      <c r="S67" s="71" t="s">
        <v>2039</v>
      </c>
      <c r="T67" s="70" t="s">
        <v>1855</v>
      </c>
      <c r="U67" s="68"/>
      <c r="V67" s="70"/>
      <c r="W67" s="71" t="str">
        <f>'SR-Site Influences'!O115</f>
        <v>Yes</v>
      </c>
      <c r="X67" s="71" t="str">
        <f>'SR-Site Influences'!O37</f>
        <v>Grouting is potentially eroded away. Its nature will influence the process.</v>
      </c>
      <c r="Y67" s="70" t="s">
        <v>1855</v>
      </c>
    </row>
    <row r="68" spans="1:25" x14ac:dyDescent="0.25">
      <c r="A68" s="68"/>
      <c r="B68" s="70"/>
      <c r="C68" s="69" t="str">
        <f>'Template (Inf)'!C31</f>
        <v>VarGe13</v>
      </c>
      <c r="D68" s="70" t="str">
        <f>'Template (Inf)'!D31</f>
        <v>Saturation</v>
      </c>
      <c r="E68" s="70"/>
      <c r="F68" s="71" t="str">
        <f t="shared" si="0"/>
        <v>Yes</v>
      </c>
      <c r="G68" s="71">
        <f t="shared" si="0"/>
        <v>0</v>
      </c>
      <c r="H68" s="70" t="s">
        <v>1855</v>
      </c>
      <c r="I68" s="71" t="s">
        <v>117</v>
      </c>
      <c r="J68" s="71" t="s">
        <v>2042</v>
      </c>
      <c r="K68" s="70" t="s">
        <v>1855</v>
      </c>
      <c r="L68" s="71" t="s">
        <v>117</v>
      </c>
      <c r="M68" s="71" t="s">
        <v>2042</v>
      </c>
      <c r="N68" s="70" t="s">
        <v>1855</v>
      </c>
      <c r="O68" s="71" t="s">
        <v>117</v>
      </c>
      <c r="P68" s="71" t="s">
        <v>2042</v>
      </c>
      <c r="Q68" s="70" t="s">
        <v>1855</v>
      </c>
      <c r="R68" s="71" t="s">
        <v>117</v>
      </c>
      <c r="S68" s="71" t="s">
        <v>2042</v>
      </c>
      <c r="T68" s="70" t="s">
        <v>1855</v>
      </c>
      <c r="U68" s="68"/>
      <c r="V68" s="70"/>
      <c r="W68" s="71" t="str">
        <f>'SR-Site Influences'!O116</f>
        <v>Yes</v>
      </c>
      <c r="X68" s="71">
        <f>'SR-Site Influences'!O38</f>
        <v>0</v>
      </c>
      <c r="Y68" s="70" t="s">
        <v>1855</v>
      </c>
    </row>
    <row r="69" spans="1:25" x14ac:dyDescent="0.25">
      <c r="A69" s="68"/>
      <c r="B69" s="70"/>
      <c r="C69" s="69"/>
      <c r="D69" s="70"/>
      <c r="E69" s="70"/>
      <c r="F69" s="70"/>
      <c r="G69" s="70"/>
      <c r="H69" s="70" t="s">
        <v>1855</v>
      </c>
      <c r="I69" s="70"/>
      <c r="J69" s="70"/>
      <c r="K69" s="70" t="s">
        <v>1855</v>
      </c>
      <c r="L69" s="70"/>
      <c r="M69" s="70"/>
      <c r="N69" s="70" t="s">
        <v>1855</v>
      </c>
      <c r="O69" s="70"/>
      <c r="P69" s="70"/>
      <c r="Q69" s="70" t="s">
        <v>1855</v>
      </c>
      <c r="R69" s="70"/>
      <c r="S69" s="70"/>
      <c r="T69" s="70" t="s">
        <v>1855</v>
      </c>
      <c r="U69" s="68"/>
      <c r="V69" s="70"/>
      <c r="W69" s="70"/>
      <c r="X69" s="70"/>
      <c r="Y69" s="70" t="s">
        <v>1855</v>
      </c>
    </row>
    <row r="70" spans="1:25" x14ac:dyDescent="0.25">
      <c r="A70" s="68"/>
      <c r="B70" s="70"/>
      <c r="C70" s="69"/>
      <c r="D70" s="70"/>
      <c r="E70" s="70"/>
      <c r="F70" s="69" t="str">
        <f>'Template (Inf)'!F33</f>
        <v xml:space="preserve">Process influence on variable </v>
      </c>
      <c r="G70" s="69"/>
      <c r="H70" s="70" t="s">
        <v>1855</v>
      </c>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70" t="s">
        <v>1855</v>
      </c>
    </row>
    <row r="71" spans="1:25" x14ac:dyDescent="0.25">
      <c r="A71" s="68"/>
      <c r="B71" s="70"/>
      <c r="C71" s="69"/>
      <c r="D71" s="70"/>
      <c r="E71" s="70"/>
      <c r="F71" s="69" t="str">
        <f>'Template (Inf)'!F34</f>
        <v>Influence present?</v>
      </c>
      <c r="G71" s="69"/>
      <c r="H71" s="70" t="s">
        <v>1855</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70" t="s">
        <v>1855</v>
      </c>
    </row>
    <row r="72" spans="1:25" x14ac:dyDescent="0.25">
      <c r="A72" s="68"/>
      <c r="B72" s="70"/>
      <c r="C72" s="69"/>
      <c r="D72" s="70"/>
      <c r="E72" s="70"/>
      <c r="F72" s="69" t="str">
        <f>'Template (Inf)'!F35</f>
        <v>Yes/No</v>
      </c>
      <c r="G72" s="69" t="str">
        <f>'Template (Inf)'!G35</f>
        <v>Description</v>
      </c>
      <c r="H72" s="70" t="s">
        <v>1855</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70" t="s">
        <v>1855</v>
      </c>
    </row>
    <row r="73" spans="1:25" x14ac:dyDescent="0.25">
      <c r="A73" s="68"/>
      <c r="B73" s="70"/>
      <c r="C73" s="69" t="str">
        <f>'Template (Inf)'!C35</f>
        <v>VarGe01</v>
      </c>
      <c r="D73" s="70" t="str">
        <f>'Template (Inf)'!D35</f>
        <v>Temperature in bedrock</v>
      </c>
      <c r="E73" s="70"/>
      <c r="F73" s="71" t="str">
        <f>W73</f>
        <v>No</v>
      </c>
      <c r="G73" s="71">
        <f>X73</f>
        <v>0</v>
      </c>
      <c r="H73" s="70" t="s">
        <v>1855</v>
      </c>
      <c r="I73" s="71"/>
      <c r="J73" s="71"/>
      <c r="K73" s="70" t="s">
        <v>1855</v>
      </c>
      <c r="L73" s="71"/>
      <c r="M73" s="71"/>
      <c r="N73" s="70" t="s">
        <v>1855</v>
      </c>
      <c r="O73" s="71"/>
      <c r="P73" s="71"/>
      <c r="Q73" s="70" t="s">
        <v>1855</v>
      </c>
      <c r="R73" s="71"/>
      <c r="S73" s="71"/>
      <c r="T73" s="70" t="s">
        <v>1855</v>
      </c>
      <c r="U73" s="68"/>
      <c r="V73" s="70"/>
      <c r="W73" s="71" t="str">
        <f>'SR-Site Influences'!O91</f>
        <v>No</v>
      </c>
      <c r="X73" s="71">
        <f>'SR-Site Influences'!O13</f>
        <v>0</v>
      </c>
      <c r="Y73" s="70" t="s">
        <v>1855</v>
      </c>
    </row>
    <row r="74" spans="1:25" x14ac:dyDescent="0.25">
      <c r="A74" s="68"/>
      <c r="B74" s="70"/>
      <c r="C74" s="69" t="str">
        <f>'Template (Inf)'!C36</f>
        <v>VarGe02</v>
      </c>
      <c r="D74" s="70" t="str">
        <f>'Template (Inf)'!D36</f>
        <v>Groundwater flow</v>
      </c>
      <c r="E74" s="70"/>
      <c r="F74" s="71" t="str">
        <f t="shared" ref="F74:G85" si="1">W74</f>
        <v>No</v>
      </c>
      <c r="G74" s="71" t="str">
        <f t="shared" si="1"/>
        <v>But, indirectly by rearrangement of material in fractures changing the fracture geometry.</v>
      </c>
      <c r="H74" s="70" t="s">
        <v>1855</v>
      </c>
      <c r="I74" s="71"/>
      <c r="J74" s="71"/>
      <c r="K74" s="70" t="s">
        <v>1855</v>
      </c>
      <c r="L74" s="71"/>
      <c r="M74" s="71"/>
      <c r="N74" s="70" t="s">
        <v>1855</v>
      </c>
      <c r="O74" s="71"/>
      <c r="P74" s="71"/>
      <c r="Q74" s="70" t="s">
        <v>1855</v>
      </c>
      <c r="R74" s="71"/>
      <c r="S74" s="71"/>
      <c r="T74" s="70" t="s">
        <v>1855</v>
      </c>
      <c r="U74" s="68"/>
      <c r="V74" s="70"/>
      <c r="W74" s="71" t="str">
        <f>'SR-Site Influences'!O92</f>
        <v>No</v>
      </c>
      <c r="X74" s="71" t="str">
        <f>'SR-Site Influences'!O14</f>
        <v>But, indirectly by rearrangement of material in fractures changing the fracture geometry.</v>
      </c>
      <c r="Y74" s="70" t="s">
        <v>1855</v>
      </c>
    </row>
    <row r="75" spans="1:25" x14ac:dyDescent="0.25">
      <c r="A75" s="68"/>
      <c r="B75" s="70"/>
      <c r="C75" s="69" t="str">
        <f>'Template (Inf)'!C37</f>
        <v>VarGe03</v>
      </c>
      <c r="D75" s="70" t="str">
        <f>'Template (Inf)'!D37</f>
        <v>Groundwater pressure</v>
      </c>
      <c r="E75" s="70"/>
      <c r="F75" s="71" t="str">
        <f t="shared" si="1"/>
        <v>No</v>
      </c>
      <c r="G75" s="71" t="str">
        <f t="shared" si="1"/>
        <v>See row Groundwater flow above.</v>
      </c>
      <c r="H75" s="70" t="s">
        <v>1855</v>
      </c>
      <c r="I75" s="71"/>
      <c r="J75" s="71"/>
      <c r="K75" s="70" t="s">
        <v>1855</v>
      </c>
      <c r="L75" s="71"/>
      <c r="M75" s="71"/>
      <c r="N75" s="70" t="s">
        <v>1855</v>
      </c>
      <c r="O75" s="71"/>
      <c r="P75" s="71"/>
      <c r="Q75" s="70" t="s">
        <v>1855</v>
      </c>
      <c r="R75" s="71"/>
      <c r="S75" s="71"/>
      <c r="T75" s="70" t="s">
        <v>1855</v>
      </c>
      <c r="U75" s="68"/>
      <c r="V75" s="70"/>
      <c r="W75" s="71" t="str">
        <f>'SR-Site Influences'!O93</f>
        <v>No</v>
      </c>
      <c r="X75" s="71" t="str">
        <f>'SR-Site Influences'!O15</f>
        <v>See row Groundwater flow above.</v>
      </c>
      <c r="Y75" s="70" t="s">
        <v>1855</v>
      </c>
    </row>
    <row r="76" spans="1:25" x14ac:dyDescent="0.25">
      <c r="A76" s="68"/>
      <c r="B76" s="70"/>
      <c r="C76" s="69" t="str">
        <f>'Template (Inf)'!C38</f>
        <v>VarGe04</v>
      </c>
      <c r="D76" s="70" t="str">
        <f>'Template (Inf)'!D38</f>
        <v>Gas phase flow</v>
      </c>
      <c r="E76" s="70"/>
      <c r="F76" s="71" t="str">
        <f t="shared" si="1"/>
        <v>No</v>
      </c>
      <c r="G76" s="71" t="str">
        <f t="shared" si="1"/>
        <v>But, indirectly by changing the fracture geometry.</v>
      </c>
      <c r="H76" s="70" t="s">
        <v>1855</v>
      </c>
      <c r="I76" s="71"/>
      <c r="J76" s="71"/>
      <c r="K76" s="70" t="s">
        <v>1855</v>
      </c>
      <c r="L76" s="71"/>
      <c r="M76" s="71"/>
      <c r="N76" s="70" t="s">
        <v>1855</v>
      </c>
      <c r="O76" s="71"/>
      <c r="P76" s="71"/>
      <c r="Q76" s="70" t="s">
        <v>1855</v>
      </c>
      <c r="R76" s="71"/>
      <c r="S76" s="71"/>
      <c r="T76" s="70" t="s">
        <v>1855</v>
      </c>
      <c r="U76" s="68"/>
      <c r="V76" s="70"/>
      <c r="W76" s="71" t="str">
        <f>'SR-Site Influences'!O94</f>
        <v>No</v>
      </c>
      <c r="X76" s="71" t="str">
        <f>'SR-Site Influences'!O16</f>
        <v>But, indirectly by changing the fracture geometry.</v>
      </c>
      <c r="Y76" s="70" t="s">
        <v>1855</v>
      </c>
    </row>
    <row r="77" spans="1:25" x14ac:dyDescent="0.25">
      <c r="A77" s="68"/>
      <c r="B77" s="70"/>
      <c r="C77" s="69" t="str">
        <f>'Template (Inf)'!C39</f>
        <v>VarGe05</v>
      </c>
      <c r="D77" s="70" t="str">
        <f>'Template (Inf)'!D39</f>
        <v>Repository geometry</v>
      </c>
      <c r="E77" s="70"/>
      <c r="F77" s="71" t="str">
        <f t="shared" si="1"/>
        <v>No</v>
      </c>
      <c r="G77" s="71">
        <f t="shared" si="1"/>
        <v>0</v>
      </c>
      <c r="H77" s="70" t="s">
        <v>1855</v>
      </c>
      <c r="I77" s="71"/>
      <c r="J77" s="71"/>
      <c r="K77" s="70" t="s">
        <v>1855</v>
      </c>
      <c r="L77" s="71"/>
      <c r="M77" s="71"/>
      <c r="N77" s="70" t="s">
        <v>1855</v>
      </c>
      <c r="O77" s="71"/>
      <c r="P77" s="71"/>
      <c r="Q77" s="70" t="s">
        <v>1855</v>
      </c>
      <c r="R77" s="71"/>
      <c r="S77" s="71"/>
      <c r="T77" s="70" t="s">
        <v>1855</v>
      </c>
      <c r="U77" s="68"/>
      <c r="V77" s="70"/>
      <c r="W77" s="71" t="str">
        <f>'SR-Site Influences'!O95</f>
        <v>No</v>
      </c>
      <c r="X77" s="71">
        <f>'SR-Site Influences'!O17</f>
        <v>0</v>
      </c>
      <c r="Y77" s="70" t="s">
        <v>1855</v>
      </c>
    </row>
    <row r="78" spans="1:25" x14ac:dyDescent="0.25">
      <c r="A78" s="68"/>
      <c r="B78" s="70"/>
      <c r="C78" s="69" t="str">
        <f>'Template (Inf)'!C40</f>
        <v>VarGe06</v>
      </c>
      <c r="D78" s="70" t="str">
        <f>'Template (Inf)'!D40</f>
        <v>Fracture geometry</v>
      </c>
      <c r="E78" s="70"/>
      <c r="F78" s="71" t="str">
        <f t="shared" si="1"/>
        <v>Yes</v>
      </c>
      <c r="G78" s="71">
        <f t="shared" si="1"/>
        <v>0</v>
      </c>
      <c r="H78" s="70" t="s">
        <v>1855</v>
      </c>
      <c r="I78" s="71" t="s">
        <v>117</v>
      </c>
      <c r="J78" s="71" t="s">
        <v>2043</v>
      </c>
      <c r="K78" s="70" t="s">
        <v>1855</v>
      </c>
      <c r="L78" s="71" t="s">
        <v>117</v>
      </c>
      <c r="M78" s="71" t="s">
        <v>2043</v>
      </c>
      <c r="N78" s="70" t="s">
        <v>1855</v>
      </c>
      <c r="O78" s="71" t="s">
        <v>117</v>
      </c>
      <c r="P78" s="71" t="s">
        <v>2043</v>
      </c>
      <c r="Q78" s="70" t="s">
        <v>1855</v>
      </c>
      <c r="R78" s="71" t="s">
        <v>117</v>
      </c>
      <c r="S78" s="71" t="s">
        <v>2043</v>
      </c>
      <c r="T78" s="70" t="s">
        <v>1855</v>
      </c>
      <c r="U78" s="68"/>
      <c r="V78" s="70"/>
      <c r="W78" s="71" t="str">
        <f>'SR-Site Influences'!O96</f>
        <v>Yes</v>
      </c>
      <c r="X78" s="71">
        <f>'SR-Site Influences'!O18</f>
        <v>0</v>
      </c>
      <c r="Y78" s="70" t="s">
        <v>1855</v>
      </c>
    </row>
    <row r="79" spans="1:25" x14ac:dyDescent="0.25">
      <c r="A79" s="68"/>
      <c r="B79" s="70"/>
      <c r="C79" s="69" t="str">
        <f>'Template (Inf)'!C41</f>
        <v>VarGe07</v>
      </c>
      <c r="D79" s="70" t="str">
        <f>'Template (Inf)'!D41</f>
        <v>Rock stresses</v>
      </c>
      <c r="E79" s="70"/>
      <c r="F79" s="71" t="str">
        <f t="shared" si="1"/>
        <v>No</v>
      </c>
      <c r="G79" s="71">
        <f t="shared" si="1"/>
        <v>0</v>
      </c>
      <c r="H79" s="70" t="s">
        <v>1855</v>
      </c>
      <c r="I79" s="71"/>
      <c r="J79" s="71"/>
      <c r="K79" s="70" t="s">
        <v>1855</v>
      </c>
      <c r="L79" s="71"/>
      <c r="M79" s="71"/>
      <c r="N79" s="70" t="s">
        <v>1855</v>
      </c>
      <c r="O79" s="71"/>
      <c r="P79" s="71"/>
      <c r="Q79" s="70" t="s">
        <v>1855</v>
      </c>
      <c r="R79" s="71"/>
      <c r="S79" s="71"/>
      <c r="T79" s="70" t="s">
        <v>1855</v>
      </c>
      <c r="U79" s="68"/>
      <c r="V79" s="70"/>
      <c r="W79" s="71" t="str">
        <f>'SR-Site Influences'!O97</f>
        <v>No</v>
      </c>
      <c r="X79" s="71">
        <f>'SR-Site Influences'!O19</f>
        <v>0</v>
      </c>
      <c r="Y79" s="70" t="s">
        <v>1855</v>
      </c>
    </row>
    <row r="80" spans="1:25" x14ac:dyDescent="0.25">
      <c r="A80" s="68"/>
      <c r="B80" s="70"/>
      <c r="C80" s="69" t="str">
        <f>'Template (Inf)'!C42</f>
        <v>VarGe08</v>
      </c>
      <c r="D80" s="70" t="str">
        <f>'Template (Inf)'!D42</f>
        <v>Matrix minerals</v>
      </c>
      <c r="E80" s="70"/>
      <c r="F80" s="71" t="str">
        <f t="shared" si="1"/>
        <v>No</v>
      </c>
      <c r="G80" s="71">
        <f t="shared" si="1"/>
        <v>0</v>
      </c>
      <c r="H80" s="70" t="s">
        <v>1855</v>
      </c>
      <c r="I80" s="71"/>
      <c r="J80" s="71"/>
      <c r="K80" s="70" t="s">
        <v>1855</v>
      </c>
      <c r="L80" s="71"/>
      <c r="M80" s="71"/>
      <c r="N80" s="70" t="s">
        <v>1855</v>
      </c>
      <c r="O80" s="71"/>
      <c r="P80" s="71"/>
      <c r="Q80" s="70" t="s">
        <v>1855</v>
      </c>
      <c r="R80" s="71"/>
      <c r="S80" s="71"/>
      <c r="T80" s="70" t="s">
        <v>1855</v>
      </c>
      <c r="U80" s="68"/>
      <c r="V80" s="70"/>
      <c r="W80" s="71" t="str">
        <f>'SR-Site Influences'!O98</f>
        <v>No</v>
      </c>
      <c r="X80" s="71">
        <f>'SR-Site Influences'!O20</f>
        <v>0</v>
      </c>
      <c r="Y80" s="70" t="s">
        <v>1855</v>
      </c>
    </row>
    <row r="81" spans="1:25" x14ac:dyDescent="0.25">
      <c r="A81" s="68"/>
      <c r="B81" s="70"/>
      <c r="C81" s="69" t="str">
        <f>'Template (Inf)'!C43</f>
        <v>VarGe09</v>
      </c>
      <c r="D81" s="70" t="str">
        <f>'Template (Inf)'!D43</f>
        <v>Fracture minerals</v>
      </c>
      <c r="E81" s="70"/>
      <c r="F81" s="71" t="str">
        <f t="shared" si="1"/>
        <v>Yes</v>
      </c>
      <c r="G81" s="71">
        <f t="shared" si="1"/>
        <v>0</v>
      </c>
      <c r="H81" s="70" t="s">
        <v>1855</v>
      </c>
      <c r="I81" s="71" t="s">
        <v>117</v>
      </c>
      <c r="J81" s="71" t="s">
        <v>2043</v>
      </c>
      <c r="K81" s="70" t="s">
        <v>1855</v>
      </c>
      <c r="L81" s="71" t="s">
        <v>117</v>
      </c>
      <c r="M81" s="71" t="s">
        <v>2043</v>
      </c>
      <c r="N81" s="70" t="s">
        <v>1855</v>
      </c>
      <c r="O81" s="71" t="s">
        <v>117</v>
      </c>
      <c r="P81" s="71" t="s">
        <v>2043</v>
      </c>
      <c r="Q81" s="70" t="s">
        <v>1855</v>
      </c>
      <c r="R81" s="71" t="s">
        <v>117</v>
      </c>
      <c r="S81" s="71" t="s">
        <v>2043</v>
      </c>
      <c r="T81" s="70" t="s">
        <v>1855</v>
      </c>
      <c r="U81" s="68"/>
      <c r="V81" s="70"/>
      <c r="W81" s="71" t="str">
        <f>'SR-Site Influences'!O99</f>
        <v>Yes</v>
      </c>
      <c r="X81" s="71">
        <f>'SR-Site Influences'!O21</f>
        <v>0</v>
      </c>
      <c r="Y81" s="70" t="s">
        <v>1855</v>
      </c>
    </row>
    <row r="82" spans="1:25" x14ac:dyDescent="0.25">
      <c r="A82" s="68"/>
      <c r="B82" s="70"/>
      <c r="C82" s="69" t="str">
        <f>'Template (Inf)'!C44</f>
        <v>VarGe10</v>
      </c>
      <c r="D82" s="70" t="str">
        <f>'Template (Inf)'!D44</f>
        <v>Groundwater composition</v>
      </c>
      <c r="E82" s="70"/>
      <c r="F82" s="71" t="str">
        <f t="shared" si="1"/>
        <v>Yes</v>
      </c>
      <c r="G82" s="71" t="str">
        <f t="shared" si="1"/>
        <v>Mechanical erosion may increase the concentration of colloids. Indirectly the exposure of new mineral surfaces will induce reactions between groundwater and minerals.</v>
      </c>
      <c r="H82" s="70" t="s">
        <v>1855</v>
      </c>
      <c r="I82" s="71" t="s">
        <v>117</v>
      </c>
      <c r="J82" s="71" t="s">
        <v>2043</v>
      </c>
      <c r="K82" s="70" t="s">
        <v>1855</v>
      </c>
      <c r="L82" s="71" t="s">
        <v>117</v>
      </c>
      <c r="M82" s="71" t="s">
        <v>2043</v>
      </c>
      <c r="N82" s="70" t="s">
        <v>1855</v>
      </c>
      <c r="O82" s="71" t="s">
        <v>117</v>
      </c>
      <c r="P82" s="71" t="s">
        <v>2043</v>
      </c>
      <c r="Q82" s="70" t="s">
        <v>1855</v>
      </c>
      <c r="R82" s="71" t="s">
        <v>117</v>
      </c>
      <c r="S82" s="71" t="s">
        <v>2043</v>
      </c>
      <c r="T82" s="70" t="s">
        <v>1855</v>
      </c>
      <c r="U82" s="68"/>
      <c r="V82" s="70"/>
      <c r="W82" s="71" t="str">
        <f>'SR-Site Influences'!O100</f>
        <v>Yes</v>
      </c>
      <c r="X82" s="71" t="str">
        <f>'SR-Site Influences'!O22</f>
        <v>Mechanical erosion may increase the concentration of colloids. Indirectly the exposure of new mineral surfaces will induce reactions between groundwater and minerals.</v>
      </c>
      <c r="Y82" s="70" t="s">
        <v>1855</v>
      </c>
    </row>
    <row r="83" spans="1:25" x14ac:dyDescent="0.25">
      <c r="A83" s="68"/>
      <c r="B83" s="70"/>
      <c r="C83" s="69" t="str">
        <f>'Template (Inf)'!C45</f>
        <v>VarGe11</v>
      </c>
      <c r="D83" s="70" t="str">
        <f>'Template (Inf)'!D45</f>
        <v>Gas composition</v>
      </c>
      <c r="E83" s="70"/>
      <c r="F83" s="71" t="str">
        <f t="shared" si="1"/>
        <v>No</v>
      </c>
      <c r="G83" s="71">
        <f t="shared" si="1"/>
        <v>0</v>
      </c>
      <c r="H83" s="70" t="s">
        <v>1855</v>
      </c>
      <c r="I83" s="71"/>
      <c r="J83" s="71"/>
      <c r="K83" s="70" t="s">
        <v>1855</v>
      </c>
      <c r="L83" s="71"/>
      <c r="M83" s="71"/>
      <c r="N83" s="70" t="s">
        <v>1855</v>
      </c>
      <c r="O83" s="71"/>
      <c r="P83" s="71"/>
      <c r="Q83" s="70" t="s">
        <v>1855</v>
      </c>
      <c r="R83" s="71"/>
      <c r="S83" s="71"/>
      <c r="T83" s="70" t="s">
        <v>1855</v>
      </c>
      <c r="U83" s="68"/>
      <c r="V83" s="70"/>
      <c r="W83" s="71" t="str">
        <f>'SR-Site Influences'!O101</f>
        <v>No</v>
      </c>
      <c r="X83" s="71">
        <f>'SR-Site Influences'!O23</f>
        <v>0</v>
      </c>
      <c r="Y83" s="70" t="s">
        <v>1855</v>
      </c>
    </row>
    <row r="84" spans="1:25" x14ac:dyDescent="0.25">
      <c r="A84" s="68"/>
      <c r="B84" s="70"/>
      <c r="C84" s="69" t="str">
        <f>'Template (Inf)'!C46</f>
        <v>VarGe12</v>
      </c>
      <c r="D84" s="70" t="str">
        <f>'Template (Inf)'!D46</f>
        <v>Structural and stray materials</v>
      </c>
      <c r="E84" s="70"/>
      <c r="F84" s="71" t="str">
        <f t="shared" si="1"/>
        <v>Yes</v>
      </c>
      <c r="G84" s="71" t="str">
        <f t="shared" si="1"/>
        <v>Redistribution through erosion-sedimentation.</v>
      </c>
      <c r="H84" s="70" t="s">
        <v>1855</v>
      </c>
      <c r="I84" s="71" t="s">
        <v>117</v>
      </c>
      <c r="J84" s="71" t="s">
        <v>2043</v>
      </c>
      <c r="K84" s="70" t="s">
        <v>1855</v>
      </c>
      <c r="L84" s="71" t="s">
        <v>117</v>
      </c>
      <c r="M84" s="71" t="s">
        <v>2043</v>
      </c>
      <c r="N84" s="70" t="s">
        <v>1855</v>
      </c>
      <c r="O84" s="71" t="s">
        <v>117</v>
      </c>
      <c r="P84" s="71" t="s">
        <v>2043</v>
      </c>
      <c r="Q84" s="70" t="s">
        <v>1855</v>
      </c>
      <c r="R84" s="71" t="s">
        <v>117</v>
      </c>
      <c r="S84" s="71" t="s">
        <v>2043</v>
      </c>
      <c r="T84" s="70" t="s">
        <v>1855</v>
      </c>
      <c r="U84" s="68"/>
      <c r="V84" s="70"/>
      <c r="W84" s="71" t="str">
        <f>'SR-Site Influences'!O102</f>
        <v>Yes</v>
      </c>
      <c r="X84" s="71" t="str">
        <f>'SR-Site Influences'!O24</f>
        <v>Redistribution through erosion-sedimentation.</v>
      </c>
      <c r="Y84" s="70" t="s">
        <v>1855</v>
      </c>
    </row>
    <row r="85" spans="1:25" x14ac:dyDescent="0.25">
      <c r="A85" s="68"/>
      <c r="B85" s="70"/>
      <c r="C85" s="69" t="str">
        <f>'Template (Inf)'!C47</f>
        <v>VarGe13</v>
      </c>
      <c r="D85" s="70" t="str">
        <f>'Template (Inf)'!D47</f>
        <v>Saturation</v>
      </c>
      <c r="E85" s="70"/>
      <c r="F85" s="71" t="str">
        <f t="shared" si="1"/>
        <v>No</v>
      </c>
      <c r="G85" s="71">
        <f t="shared" si="1"/>
        <v>0</v>
      </c>
      <c r="H85" s="70" t="s">
        <v>1855</v>
      </c>
      <c r="I85" s="71"/>
      <c r="J85" s="71"/>
      <c r="K85" s="70" t="s">
        <v>1855</v>
      </c>
      <c r="L85" s="71"/>
      <c r="M85" s="71"/>
      <c r="N85" s="70" t="s">
        <v>1855</v>
      </c>
      <c r="O85" s="71"/>
      <c r="P85" s="71"/>
      <c r="Q85" s="70" t="s">
        <v>1855</v>
      </c>
      <c r="R85" s="71"/>
      <c r="S85" s="71"/>
      <c r="T85" s="70" t="s">
        <v>1855</v>
      </c>
      <c r="U85" s="68"/>
      <c r="V85" s="70"/>
      <c r="W85" s="71" t="str">
        <f>'SR-Site Influences'!O103</f>
        <v>No</v>
      </c>
      <c r="X85" s="71">
        <f>'SR-Site Influences'!O25</f>
        <v>0</v>
      </c>
      <c r="Y85" s="70" t="s">
        <v>1855</v>
      </c>
    </row>
    <row r="86" spans="1:25" x14ac:dyDescent="0.25">
      <c r="A86" s="68"/>
      <c r="B86" s="69"/>
      <c r="C86" s="69"/>
      <c r="D86" s="69"/>
      <c r="E86" s="69"/>
      <c r="F86" s="69"/>
      <c r="G86" s="69"/>
      <c r="H86" s="69"/>
      <c r="I86" s="69"/>
      <c r="J86" s="69"/>
      <c r="K86" s="70"/>
      <c r="L86" s="69"/>
      <c r="M86" s="69"/>
      <c r="N86" s="70"/>
      <c r="O86" s="69"/>
      <c r="P86" s="69"/>
      <c r="Q86" s="70"/>
      <c r="R86" s="69"/>
      <c r="S86" s="69"/>
      <c r="T86" s="70"/>
      <c r="U86" s="68"/>
      <c r="V86" s="70"/>
      <c r="W86" s="72" t="str">
        <f>'SR-Site Influences'!O5</f>
        <v>Erosion/sedimentation in fractures</v>
      </c>
      <c r="X86" s="70"/>
      <c r="Y86" s="70"/>
    </row>
  </sheetData>
  <mergeCells count="13">
    <mergeCell ref="F11:G11"/>
    <mergeCell ref="I11:J11"/>
    <mergeCell ref="F12:G12"/>
    <mergeCell ref="I12:J12"/>
    <mergeCell ref="F13:G13"/>
    <mergeCell ref="I13:J13"/>
    <mergeCell ref="F10:G10"/>
    <mergeCell ref="I10:J10"/>
    <mergeCell ref="C6:D6"/>
    <mergeCell ref="F6:G6"/>
    <mergeCell ref="I6:J6"/>
    <mergeCell ref="F7:G7"/>
    <mergeCell ref="I7:J7"/>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7E6AC-15A1-4351-9631-5A7E44BDAB22}">
  <dimension ref="A1:Y86"/>
  <sheetViews>
    <sheetView zoomScaleNormal="100" workbookViewId="0">
      <selection activeCell="D4" sqref="D4"/>
    </sheetView>
  </sheetViews>
  <sheetFormatPr defaultColWidth="9.140625"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list'!B19</f>
        <v>Ge11</v>
      </c>
      <c r="D3" s="31" t="str">
        <f>'PSAR SFK FEP list'!C19</f>
        <v>Advective transport/mixing of dissolved species</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Influences'!P6</f>
        <v>Geosphere</v>
      </c>
      <c r="D6" s="97"/>
      <c r="E6" s="53" t="str">
        <f>'Template (Inf)'!E6</f>
        <v>Inner 1</v>
      </c>
      <c r="F6" s="96" t="str">
        <f>'SR-Site Influences'!P7</f>
        <v>Buffer</v>
      </c>
      <c r="G6" s="97"/>
      <c r="H6" s="53" t="str">
        <f>'Template (Inf)'!H6</f>
        <v>Outer 1</v>
      </c>
      <c r="I6" s="96" t="str">
        <f>'SR-Site Influences'!P8</f>
        <v>Biosphere</v>
      </c>
      <c r="J6" s="97"/>
      <c r="K6" s="27"/>
    </row>
    <row r="7" spans="2:20" x14ac:dyDescent="0.25">
      <c r="B7" s="27"/>
      <c r="C7" s="27"/>
      <c r="D7" s="27"/>
      <c r="E7" s="53" t="str">
        <f>'Template (Inf)'!E7</f>
        <v>Inner 2</v>
      </c>
      <c r="F7" s="96" t="str">
        <f>'SR-Site Influences'!P9</f>
        <v>Backfill in tunnels</v>
      </c>
      <c r="G7" s="97"/>
      <c r="H7" s="53" t="str">
        <f>'Template (Inf)'!H7</f>
        <v>Outer 2</v>
      </c>
      <c r="I7" s="96" t="str">
        <f>'SR-Site Influences'!P10</f>
        <v>Surroundings</v>
      </c>
      <c r="J7" s="97"/>
      <c r="K7" s="27"/>
      <c r="M7" s="68"/>
      <c r="N7" s="68"/>
      <c r="O7" s="68"/>
      <c r="P7" s="68"/>
      <c r="Q7" s="68"/>
      <c r="R7" s="68"/>
      <c r="S7" s="68"/>
      <c r="T7" s="68"/>
    </row>
    <row r="8" spans="2:20" x14ac:dyDescent="0.25">
      <c r="B8" s="27"/>
      <c r="C8" s="27"/>
      <c r="D8" s="27"/>
      <c r="E8" s="27"/>
      <c r="F8" s="27"/>
      <c r="G8" s="27"/>
      <c r="H8" s="27"/>
      <c r="I8" s="27"/>
      <c r="J8" s="27"/>
      <c r="K8" s="27"/>
      <c r="M8" s="67" t="s">
        <v>287</v>
      </c>
      <c r="N8" s="68"/>
      <c r="O8" s="68"/>
      <c r="P8" s="68"/>
      <c r="Q8" s="68"/>
      <c r="R8" s="68"/>
      <c r="S8" s="68"/>
      <c r="T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c r="T9" s="68"/>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c r="T10" s="68"/>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t="s">
        <v>1874</v>
      </c>
      <c r="O11" s="76" t="str">
        <f>C6</f>
        <v>Geosphere</v>
      </c>
      <c r="P11" s="70"/>
      <c r="Q11" s="70" t="s">
        <v>1949</v>
      </c>
      <c r="R11" s="70"/>
      <c r="S11" s="70"/>
      <c r="T11" s="68"/>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c r="T12" s="68"/>
    </row>
    <row r="13" spans="2:20" x14ac:dyDescent="0.25">
      <c r="B13" s="27"/>
      <c r="C13" s="27"/>
      <c r="D13" s="27"/>
      <c r="E13" s="53" t="str">
        <f>'Template (Inf)'!E13</f>
        <v>From inner 2</v>
      </c>
      <c r="F13" s="87"/>
      <c r="G13" s="89"/>
      <c r="H13" s="53" t="str">
        <f>'Template (Inf)'!H13</f>
        <v>From outer 2</v>
      </c>
      <c r="I13" s="87"/>
      <c r="J13" s="89"/>
      <c r="K13" s="27"/>
      <c r="M13" s="76" t="str">
        <f>C6</f>
        <v>Geosphere</v>
      </c>
      <c r="N13" s="75" t="s">
        <v>1874</v>
      </c>
      <c r="O13" s="70" t="str">
        <f>CONCATENATE(I6," ",I7)</f>
        <v>Biosphere Surroundings</v>
      </c>
      <c r="P13" s="76"/>
      <c r="Q13" s="70" t="s">
        <v>1949</v>
      </c>
      <c r="R13" s="70"/>
      <c r="S13" s="70"/>
      <c r="T13" s="68"/>
    </row>
    <row r="14" spans="2:20" x14ac:dyDescent="0.25">
      <c r="B14" s="27"/>
      <c r="C14" s="27"/>
      <c r="D14" s="27"/>
      <c r="E14" s="27"/>
      <c r="F14" s="27"/>
      <c r="G14" s="27"/>
      <c r="H14" s="27"/>
      <c r="I14" s="27"/>
      <c r="J14" s="27"/>
      <c r="K14" s="27"/>
      <c r="M14" s="68"/>
      <c r="N14" s="68"/>
      <c r="O14" s="68"/>
      <c r="P14" s="68"/>
      <c r="Q14" s="68"/>
      <c r="R14" s="68"/>
      <c r="S14" s="68"/>
      <c r="T14" s="68"/>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1:25" x14ac:dyDescent="0.25">
      <c r="B49" s="35"/>
      <c r="C49" s="35"/>
      <c r="D49" s="35"/>
      <c r="E49" s="35"/>
      <c r="F49" s="35"/>
      <c r="G49" s="35"/>
      <c r="H49" s="35"/>
      <c r="I49" s="35"/>
      <c r="J49" s="35"/>
      <c r="K49" s="34"/>
      <c r="L49" s="35"/>
      <c r="M49" s="35"/>
      <c r="N49" s="34"/>
      <c r="O49" s="35"/>
      <c r="P49" s="35"/>
      <c r="Q49" s="34"/>
      <c r="R49" s="35"/>
      <c r="S49" s="35"/>
      <c r="T49" s="34"/>
    </row>
    <row r="51" spans="1:25" x14ac:dyDescent="0.25">
      <c r="A51" s="68"/>
      <c r="B51" s="67"/>
      <c r="C51" s="68"/>
      <c r="D51" s="68"/>
      <c r="E51" s="68"/>
      <c r="F51" s="67" t="s">
        <v>1947</v>
      </c>
      <c r="G51" s="68"/>
      <c r="H51" s="68"/>
      <c r="I51" s="67" t="s">
        <v>1861</v>
      </c>
      <c r="J51" s="68"/>
      <c r="K51" s="68"/>
      <c r="L51" s="68"/>
      <c r="M51" s="68"/>
      <c r="N51" s="68"/>
      <c r="O51" s="68"/>
      <c r="P51" s="68"/>
      <c r="Q51" s="68"/>
      <c r="R51" s="68"/>
      <c r="S51" s="68"/>
      <c r="T51" s="68"/>
      <c r="U51" s="68"/>
      <c r="V51" s="67" t="s">
        <v>287</v>
      </c>
      <c r="W51" s="68"/>
      <c r="X51" s="68"/>
      <c r="Y51" s="68"/>
    </row>
    <row r="52" spans="1:25" x14ac:dyDescent="0.25">
      <c r="A52" s="68"/>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1:25" x14ac:dyDescent="0.25">
      <c r="A53" s="68"/>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69"/>
    </row>
    <row r="54" spans="1:25" x14ac:dyDescent="0.25">
      <c r="A54" s="68"/>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69"/>
    </row>
    <row r="55" spans="1:25" x14ac:dyDescent="0.25">
      <c r="A55" s="68"/>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69"/>
    </row>
    <row r="56" spans="1:25" x14ac:dyDescent="0.25">
      <c r="A56" s="68"/>
      <c r="B56" s="70"/>
      <c r="C56" s="69" t="str">
        <f>'Template (Inf)'!C19</f>
        <v>VarGe01</v>
      </c>
      <c r="D56" s="70" t="str">
        <f>'Template (Inf)'!D19</f>
        <v>Temperature in bedrock</v>
      </c>
      <c r="E56" s="70"/>
      <c r="F56" s="71" t="str">
        <f>W56</f>
        <v>No</v>
      </c>
      <c r="G56" s="71" t="str">
        <f>X56</f>
        <v>But indirectly through groundwater flow.</v>
      </c>
      <c r="H56" s="70" t="s">
        <v>1855</v>
      </c>
      <c r="I56" s="71"/>
      <c r="J56" s="71"/>
      <c r="K56" s="70" t="s">
        <v>1855</v>
      </c>
      <c r="L56" s="71"/>
      <c r="M56" s="71"/>
      <c r="N56" s="70" t="s">
        <v>1855</v>
      </c>
      <c r="O56" s="71"/>
      <c r="P56" s="71"/>
      <c r="Q56" s="70" t="s">
        <v>1855</v>
      </c>
      <c r="R56" s="71"/>
      <c r="S56" s="71"/>
      <c r="T56" s="70" t="s">
        <v>1855</v>
      </c>
      <c r="U56" s="68"/>
      <c r="V56" s="70"/>
      <c r="W56" s="71" t="str">
        <f>'SR-Site Influences'!P104</f>
        <v>No</v>
      </c>
      <c r="X56" s="71" t="str">
        <f>'SR-Site Influences'!P26</f>
        <v>But indirectly through groundwater flow.</v>
      </c>
      <c r="Y56" s="70" t="s">
        <v>1855</v>
      </c>
    </row>
    <row r="57" spans="1:25" x14ac:dyDescent="0.25">
      <c r="A57" s="68"/>
      <c r="B57" s="70"/>
      <c r="C57" s="69" t="str">
        <f>'Template (Inf)'!C20</f>
        <v>VarGe02</v>
      </c>
      <c r="D57" s="70" t="str">
        <f>'Template (Inf)'!D20</f>
        <v>Groundwater flow</v>
      </c>
      <c r="E57" s="70"/>
      <c r="F57" s="71" t="str">
        <f t="shared" ref="F57:G68" si="0">W57</f>
        <v>Yes</v>
      </c>
      <c r="G57" s="71">
        <f t="shared" si="0"/>
        <v>0</v>
      </c>
      <c r="H57" s="70" t="s">
        <v>1855</v>
      </c>
      <c r="I57" s="71" t="s">
        <v>174</v>
      </c>
      <c r="J57" s="71" t="s">
        <v>2044</v>
      </c>
      <c r="K57" s="70" t="s">
        <v>1855</v>
      </c>
      <c r="L57" s="71" t="s">
        <v>174</v>
      </c>
      <c r="M57" s="71" t="s">
        <v>2045</v>
      </c>
      <c r="N57" s="70" t="s">
        <v>1855</v>
      </c>
      <c r="O57" s="71" t="s">
        <v>174</v>
      </c>
      <c r="P57" s="71" t="s">
        <v>2046</v>
      </c>
      <c r="Q57" s="70" t="s">
        <v>1855</v>
      </c>
      <c r="R57" s="71" t="s">
        <v>174</v>
      </c>
      <c r="S57" s="71" t="s">
        <v>2046</v>
      </c>
      <c r="T57" s="70" t="s">
        <v>1855</v>
      </c>
      <c r="U57" s="68"/>
      <c r="V57" s="70"/>
      <c r="W57" s="71" t="str">
        <f>'SR-Site Influences'!P105</f>
        <v>Yes</v>
      </c>
      <c r="X57" s="71">
        <f>'SR-Site Influences'!P27</f>
        <v>0</v>
      </c>
      <c r="Y57" s="70" t="s">
        <v>1855</v>
      </c>
    </row>
    <row r="58" spans="1:25" x14ac:dyDescent="0.25">
      <c r="A58" s="68"/>
      <c r="B58" s="70"/>
      <c r="C58" s="69" t="str">
        <f>'Template (Inf)'!C21</f>
        <v>VarGe03</v>
      </c>
      <c r="D58" s="70" t="str">
        <f>'Template (Inf)'!D21</f>
        <v>Groundwater pressure</v>
      </c>
      <c r="E58" s="70"/>
      <c r="F58" s="71" t="str">
        <f t="shared" si="0"/>
        <v>No</v>
      </c>
      <c r="G58" s="71" t="str">
        <f t="shared" si="0"/>
        <v>But indirectly through groundwater flow.</v>
      </c>
      <c r="H58" s="70" t="s">
        <v>1855</v>
      </c>
      <c r="I58" s="71"/>
      <c r="J58" s="71"/>
      <c r="K58" s="70" t="s">
        <v>1855</v>
      </c>
      <c r="L58" s="71"/>
      <c r="M58" s="71"/>
      <c r="N58" s="70" t="s">
        <v>1855</v>
      </c>
      <c r="O58" s="71"/>
      <c r="P58" s="71"/>
      <c r="Q58" s="70" t="s">
        <v>1855</v>
      </c>
      <c r="R58" s="71"/>
      <c r="S58" s="71"/>
      <c r="T58" s="70" t="s">
        <v>1855</v>
      </c>
      <c r="U58" s="68"/>
      <c r="V58" s="70"/>
      <c r="W58" s="71" t="str">
        <f>'SR-Site Influences'!P106</f>
        <v>No</v>
      </c>
      <c r="X58" s="71" t="str">
        <f>'SR-Site Influences'!P28</f>
        <v>But indirectly through groundwater flow.</v>
      </c>
      <c r="Y58" s="70" t="s">
        <v>1855</v>
      </c>
    </row>
    <row r="59" spans="1:25" x14ac:dyDescent="0.25">
      <c r="A59" s="68"/>
      <c r="B59" s="70"/>
      <c r="C59" s="69" t="str">
        <f>'Template (Inf)'!C22</f>
        <v>VarGe04</v>
      </c>
      <c r="D59" s="70" t="str">
        <f>'Template (Inf)'!D22</f>
        <v>Gas phase flow</v>
      </c>
      <c r="E59" s="70"/>
      <c r="F59" s="71" t="str">
        <f t="shared" si="0"/>
        <v>No</v>
      </c>
      <c r="G59" s="71" t="str">
        <f t="shared" si="0"/>
        <v>But indirectly through groundwater flow.</v>
      </c>
      <c r="H59" s="70" t="s">
        <v>1855</v>
      </c>
      <c r="I59" s="71"/>
      <c r="J59" s="71"/>
      <c r="K59" s="70" t="s">
        <v>1855</v>
      </c>
      <c r="L59" s="71"/>
      <c r="M59" s="71"/>
      <c r="N59" s="70" t="s">
        <v>1855</v>
      </c>
      <c r="O59" s="71"/>
      <c r="P59" s="71"/>
      <c r="Q59" s="70" t="s">
        <v>1855</v>
      </c>
      <c r="R59" s="71"/>
      <c r="S59" s="71"/>
      <c r="T59" s="70" t="s">
        <v>1855</v>
      </c>
      <c r="U59" s="68"/>
      <c r="V59" s="70"/>
      <c r="W59" s="71" t="str">
        <f>'SR-Site Influences'!P107</f>
        <v>No</v>
      </c>
      <c r="X59" s="71" t="str">
        <f>'SR-Site Influences'!P29</f>
        <v>But indirectly through groundwater flow.</v>
      </c>
      <c r="Y59" s="70" t="s">
        <v>1855</v>
      </c>
    </row>
    <row r="60" spans="1:25" x14ac:dyDescent="0.25">
      <c r="A60" s="68"/>
      <c r="B60" s="70"/>
      <c r="C60" s="69" t="str">
        <f>'Template (Inf)'!C23</f>
        <v>VarGe05</v>
      </c>
      <c r="D60" s="70" t="str">
        <f>'Template (Inf)'!D23</f>
        <v>Repository geometry</v>
      </c>
      <c r="E60" s="70"/>
      <c r="F60" s="71" t="str">
        <f t="shared" si="0"/>
        <v>No</v>
      </c>
      <c r="G60" s="71" t="str">
        <f t="shared" si="0"/>
        <v>But indirectly through changes in groundwater flow induced by the repository geometry.</v>
      </c>
      <c r="H60" s="70" t="s">
        <v>1855</v>
      </c>
      <c r="I60" s="71"/>
      <c r="J60" s="71"/>
      <c r="K60" s="70" t="s">
        <v>1855</v>
      </c>
      <c r="L60" s="71"/>
      <c r="M60" s="71"/>
      <c r="N60" s="70" t="s">
        <v>1855</v>
      </c>
      <c r="O60" s="71"/>
      <c r="P60" s="71"/>
      <c r="Q60" s="70" t="s">
        <v>1855</v>
      </c>
      <c r="R60" s="71"/>
      <c r="S60" s="71"/>
      <c r="T60" s="70" t="s">
        <v>1855</v>
      </c>
      <c r="U60" s="68"/>
      <c r="V60" s="70"/>
      <c r="W60" s="71" t="str">
        <f>'SR-Site Influences'!P108</f>
        <v>No</v>
      </c>
      <c r="X60" s="71" t="str">
        <f>'SR-Site Influences'!P30</f>
        <v>But indirectly through changes in groundwater flow induced by the repository geometry.</v>
      </c>
      <c r="Y60" s="70" t="s">
        <v>1855</v>
      </c>
    </row>
    <row r="61" spans="1:25" x14ac:dyDescent="0.25">
      <c r="A61" s="68"/>
      <c r="B61" s="70"/>
      <c r="C61" s="69" t="str">
        <f>'Template (Inf)'!C24</f>
        <v>VarGe06</v>
      </c>
      <c r="D61" s="70" t="str">
        <f>'Template (Inf)'!D24</f>
        <v>Fracture geometry</v>
      </c>
      <c r="E61" s="70"/>
      <c r="F61" s="71" t="str">
        <f t="shared" si="0"/>
        <v>No</v>
      </c>
      <c r="G61" s="71" t="str">
        <f t="shared" si="0"/>
        <v>But indirectly through groundwater flow.</v>
      </c>
      <c r="H61" s="70" t="s">
        <v>1855</v>
      </c>
      <c r="I61" s="71"/>
      <c r="J61" s="71"/>
      <c r="K61" s="70" t="s">
        <v>1855</v>
      </c>
      <c r="L61" s="71"/>
      <c r="M61" s="71"/>
      <c r="N61" s="70" t="s">
        <v>1855</v>
      </c>
      <c r="O61" s="71"/>
      <c r="P61" s="71"/>
      <c r="Q61" s="70" t="s">
        <v>1855</v>
      </c>
      <c r="R61" s="71"/>
      <c r="S61" s="71"/>
      <c r="T61" s="70" t="s">
        <v>1855</v>
      </c>
      <c r="U61" s="68"/>
      <c r="V61" s="70"/>
      <c r="W61" s="71" t="str">
        <f>'SR-Site Influences'!P109</f>
        <v>No</v>
      </c>
      <c r="X61" s="71" t="str">
        <f>'SR-Site Influences'!P31</f>
        <v>But indirectly through groundwater flow.</v>
      </c>
      <c r="Y61" s="70" t="s">
        <v>1855</v>
      </c>
    </row>
    <row r="62" spans="1:25" x14ac:dyDescent="0.25">
      <c r="A62" s="68"/>
      <c r="B62" s="70"/>
      <c r="C62" s="69" t="str">
        <f>'Template (Inf)'!C25</f>
        <v>VarGe07</v>
      </c>
      <c r="D62" s="70" t="str">
        <f>'Template (Inf)'!D25</f>
        <v>Rock stresses</v>
      </c>
      <c r="E62" s="70"/>
      <c r="F62" s="71" t="str">
        <f t="shared" si="0"/>
        <v>No</v>
      </c>
      <c r="G62" s="71" t="str">
        <f t="shared" si="0"/>
        <v>But, indirectly if fracture apertures are affected.</v>
      </c>
      <c r="H62" s="70" t="s">
        <v>1855</v>
      </c>
      <c r="I62" s="71"/>
      <c r="J62" s="71"/>
      <c r="K62" s="70" t="s">
        <v>1855</v>
      </c>
      <c r="L62" s="71"/>
      <c r="M62" s="71"/>
      <c r="N62" s="70" t="s">
        <v>1855</v>
      </c>
      <c r="O62" s="71"/>
      <c r="P62" s="71"/>
      <c r="Q62" s="70" t="s">
        <v>1855</v>
      </c>
      <c r="R62" s="71"/>
      <c r="S62" s="71"/>
      <c r="T62" s="70" t="s">
        <v>1855</v>
      </c>
      <c r="U62" s="68"/>
      <c r="V62" s="70"/>
      <c r="W62" s="71" t="str">
        <f>'SR-Site Influences'!P110</f>
        <v>No</v>
      </c>
      <c r="X62" s="71" t="str">
        <f>'SR-Site Influences'!P32</f>
        <v>But, indirectly if fracture apertures are affected.</v>
      </c>
      <c r="Y62" s="70" t="s">
        <v>1855</v>
      </c>
    </row>
    <row r="63" spans="1:25" x14ac:dyDescent="0.25">
      <c r="A63" s="68"/>
      <c r="B63" s="70"/>
      <c r="C63" s="69" t="str">
        <f>'Template (Inf)'!C26</f>
        <v>VarGe08</v>
      </c>
      <c r="D63" s="70" t="str">
        <f>'Template (Inf)'!D26</f>
        <v>Matrix minerals</v>
      </c>
      <c r="E63" s="70"/>
      <c r="F63" s="71" t="str">
        <f t="shared" si="0"/>
        <v>No</v>
      </c>
      <c r="G63" s="71" t="str">
        <f t="shared" si="0"/>
        <v>Groundwater in the matrix is immobile.</v>
      </c>
      <c r="H63" s="70" t="s">
        <v>1855</v>
      </c>
      <c r="I63" s="71"/>
      <c r="J63" s="71"/>
      <c r="K63" s="70" t="s">
        <v>1855</v>
      </c>
      <c r="L63" s="71"/>
      <c r="M63" s="71"/>
      <c r="N63" s="70" t="s">
        <v>1855</v>
      </c>
      <c r="O63" s="71"/>
      <c r="P63" s="71"/>
      <c r="Q63" s="70" t="s">
        <v>1855</v>
      </c>
      <c r="R63" s="71"/>
      <c r="S63" s="71"/>
      <c r="T63" s="70" t="s">
        <v>1855</v>
      </c>
      <c r="U63" s="68"/>
      <c r="V63" s="70"/>
      <c r="W63" s="71" t="str">
        <f>'SR-Site Influences'!P111</f>
        <v>No</v>
      </c>
      <c r="X63" s="71" t="str">
        <f>'SR-Site Influences'!P33</f>
        <v>Groundwater in the matrix is immobile.</v>
      </c>
      <c r="Y63" s="70" t="s">
        <v>1855</v>
      </c>
    </row>
    <row r="64" spans="1:25" x14ac:dyDescent="0.25">
      <c r="A64" s="68"/>
      <c r="B64" s="70"/>
      <c r="C64" s="69" t="str">
        <f>'Template (Inf)'!C27</f>
        <v>VarGe09</v>
      </c>
      <c r="D64" s="70" t="str">
        <f>'Template (Inf)'!D27</f>
        <v>Fracture minerals</v>
      </c>
      <c r="E64" s="70"/>
      <c r="F64" s="71" t="str">
        <f t="shared" si="0"/>
        <v>No</v>
      </c>
      <c r="G64" s="71" t="str">
        <f t="shared" si="0"/>
        <v>But indirectly, precipitation of mineral phases (e.g. calcite) may cause clogging thus altering fracture aperture and groundwater flow.</v>
      </c>
      <c r="H64" s="70" t="s">
        <v>1855</v>
      </c>
      <c r="I64" s="71"/>
      <c r="J64" s="71"/>
      <c r="K64" s="70" t="s">
        <v>1855</v>
      </c>
      <c r="L64" s="71"/>
      <c r="M64" s="71"/>
      <c r="N64" s="70" t="s">
        <v>1855</v>
      </c>
      <c r="O64" s="71"/>
      <c r="P64" s="71"/>
      <c r="Q64" s="70" t="s">
        <v>1855</v>
      </c>
      <c r="R64" s="71"/>
      <c r="S64" s="71"/>
      <c r="T64" s="70" t="s">
        <v>1855</v>
      </c>
      <c r="U64" s="68"/>
      <c r="V64" s="70"/>
      <c r="W64" s="71" t="str">
        <f>'SR-Site Influences'!P112</f>
        <v>No</v>
      </c>
      <c r="X64" s="71" t="str">
        <f>'SR-Site Influences'!P34</f>
        <v>But indirectly, precipitation of mineral phases (e.g. calcite) may cause clogging thus altering fracture aperture and groundwater flow.</v>
      </c>
      <c r="Y64" s="70" t="s">
        <v>1855</v>
      </c>
    </row>
    <row r="65" spans="1:25" x14ac:dyDescent="0.25">
      <c r="A65" s="68"/>
      <c r="B65" s="70"/>
      <c r="C65" s="69" t="str">
        <f>'Template (Inf)'!C28</f>
        <v>VarGe10</v>
      </c>
      <c r="D65" s="70" t="str">
        <f>'Template (Inf)'!D28</f>
        <v>Groundwater composition</v>
      </c>
      <c r="E65" s="70"/>
      <c r="F65" s="71" t="str">
        <f t="shared" si="0"/>
        <v>No</v>
      </c>
      <c r="G65" s="71" t="str">
        <f t="shared" si="0"/>
        <v>But indirectly through groundwater flow (density gradients).</v>
      </c>
      <c r="H65" s="70" t="s">
        <v>1855</v>
      </c>
      <c r="I65" s="71"/>
      <c r="J65" s="71"/>
      <c r="K65" s="70" t="s">
        <v>1855</v>
      </c>
      <c r="L65" s="71"/>
      <c r="M65" s="71"/>
      <c r="N65" s="70" t="s">
        <v>1855</v>
      </c>
      <c r="O65" s="71"/>
      <c r="P65" s="71"/>
      <c r="Q65" s="70" t="s">
        <v>1855</v>
      </c>
      <c r="R65" s="71"/>
      <c r="S65" s="71"/>
      <c r="T65" s="70" t="s">
        <v>1855</v>
      </c>
      <c r="U65" s="68"/>
      <c r="V65" s="70"/>
      <c r="W65" s="71" t="str">
        <f>'SR-Site Influences'!P113</f>
        <v>No</v>
      </c>
      <c r="X65" s="71" t="str">
        <f>'SR-Site Influences'!P35</f>
        <v>But indirectly through groundwater flow (density gradients).</v>
      </c>
      <c r="Y65" s="70" t="s">
        <v>1855</v>
      </c>
    </row>
    <row r="66" spans="1:25" x14ac:dyDescent="0.25">
      <c r="A66" s="68"/>
      <c r="B66" s="70"/>
      <c r="C66" s="69" t="str">
        <f>'Template (Inf)'!C29</f>
        <v>VarGe11</v>
      </c>
      <c r="D66" s="70" t="str">
        <f>'Template (Inf)'!D29</f>
        <v>Gas composition</v>
      </c>
      <c r="E66" s="70"/>
      <c r="F66" s="71" t="str">
        <f t="shared" si="0"/>
        <v>No</v>
      </c>
      <c r="G66" s="71">
        <f t="shared" si="0"/>
        <v>0</v>
      </c>
      <c r="H66" s="70" t="s">
        <v>1855</v>
      </c>
      <c r="I66" s="71"/>
      <c r="J66" s="71"/>
      <c r="K66" s="70" t="s">
        <v>1855</v>
      </c>
      <c r="L66" s="71"/>
      <c r="M66" s="71"/>
      <c r="N66" s="70" t="s">
        <v>1855</v>
      </c>
      <c r="O66" s="71"/>
      <c r="P66" s="71"/>
      <c r="Q66" s="70" t="s">
        <v>1855</v>
      </c>
      <c r="R66" s="71"/>
      <c r="S66" s="71"/>
      <c r="T66" s="70" t="s">
        <v>1855</v>
      </c>
      <c r="U66" s="68"/>
      <c r="V66" s="70"/>
      <c r="W66" s="71" t="str">
        <f>'SR-Site Influences'!P114</f>
        <v>No</v>
      </c>
      <c r="X66" s="71">
        <f>'SR-Site Influences'!P36</f>
        <v>0</v>
      </c>
      <c r="Y66" s="70" t="s">
        <v>1855</v>
      </c>
    </row>
    <row r="67" spans="1:25" x14ac:dyDescent="0.25">
      <c r="A67" s="68"/>
      <c r="B67" s="70"/>
      <c r="C67" s="69" t="str">
        <f>'Template (Inf)'!C30</f>
        <v>VarGe12</v>
      </c>
      <c r="D67" s="70" t="str">
        <f>'Template (Inf)'!D30</f>
        <v>Structural and stray materials</v>
      </c>
      <c r="E67" s="70"/>
      <c r="F67" s="71" t="str">
        <f t="shared" si="0"/>
        <v>No</v>
      </c>
      <c r="G67" s="71" t="str">
        <f t="shared" si="0"/>
        <v>But indirectly as grouting alters groundwater flow and hence affects advection/mixing.</v>
      </c>
      <c r="H67" s="70" t="s">
        <v>1855</v>
      </c>
      <c r="I67" s="71"/>
      <c r="J67" s="71"/>
      <c r="K67" s="70" t="s">
        <v>1855</v>
      </c>
      <c r="L67" s="71"/>
      <c r="M67" s="71"/>
      <c r="N67" s="70" t="s">
        <v>1855</v>
      </c>
      <c r="O67" s="71"/>
      <c r="P67" s="71"/>
      <c r="Q67" s="70" t="s">
        <v>1855</v>
      </c>
      <c r="R67" s="71"/>
      <c r="S67" s="71"/>
      <c r="T67" s="70" t="s">
        <v>1855</v>
      </c>
      <c r="U67" s="68"/>
      <c r="V67" s="70"/>
      <c r="W67" s="71" t="str">
        <f>'SR-Site Influences'!P115</f>
        <v>No</v>
      </c>
      <c r="X67" s="71" t="str">
        <f>'SR-Site Influences'!P37</f>
        <v>But indirectly as grouting alters groundwater flow and hence affects advection/mixing.</v>
      </c>
      <c r="Y67" s="70" t="s">
        <v>1855</v>
      </c>
    </row>
    <row r="68" spans="1:25" x14ac:dyDescent="0.25">
      <c r="A68" s="68"/>
      <c r="B68" s="70"/>
      <c r="C68" s="69" t="str">
        <f>'Template (Inf)'!C31</f>
        <v>VarGe13</v>
      </c>
      <c r="D68" s="70" t="str">
        <f>'Template (Inf)'!D31</f>
        <v>Saturation</v>
      </c>
      <c r="E68" s="70"/>
      <c r="F68" s="71" t="str">
        <f t="shared" si="0"/>
        <v>No</v>
      </c>
      <c r="G68" s="71" t="str">
        <f t="shared" si="0"/>
        <v>But indirectly through groundwater flow.</v>
      </c>
      <c r="H68" s="70" t="s">
        <v>1855</v>
      </c>
      <c r="I68" s="71"/>
      <c r="J68" s="71"/>
      <c r="K68" s="70" t="s">
        <v>1855</v>
      </c>
      <c r="L68" s="71"/>
      <c r="M68" s="71"/>
      <c r="N68" s="70" t="s">
        <v>1855</v>
      </c>
      <c r="O68" s="71"/>
      <c r="P68" s="71"/>
      <c r="Q68" s="70" t="s">
        <v>1855</v>
      </c>
      <c r="R68" s="71"/>
      <c r="S68" s="71"/>
      <c r="T68" s="70" t="s">
        <v>1855</v>
      </c>
      <c r="U68" s="68"/>
      <c r="V68" s="70"/>
      <c r="W68" s="71" t="str">
        <f>'SR-Site Influences'!P116</f>
        <v>No</v>
      </c>
      <c r="X68" s="71" t="str">
        <f>'SR-Site Influences'!P38</f>
        <v>But indirectly through groundwater flow.</v>
      </c>
      <c r="Y68" s="70" t="s">
        <v>1855</v>
      </c>
    </row>
    <row r="69" spans="1:25" x14ac:dyDescent="0.25">
      <c r="A69" s="68"/>
      <c r="B69" s="70"/>
      <c r="C69" s="69"/>
      <c r="D69" s="70"/>
      <c r="E69" s="70"/>
      <c r="F69" s="70"/>
      <c r="G69" s="70"/>
      <c r="H69" s="70" t="s">
        <v>1855</v>
      </c>
      <c r="I69" s="70"/>
      <c r="J69" s="70"/>
      <c r="K69" s="70" t="s">
        <v>1855</v>
      </c>
      <c r="L69" s="70"/>
      <c r="M69" s="70"/>
      <c r="N69" s="70" t="s">
        <v>1855</v>
      </c>
      <c r="O69" s="70"/>
      <c r="P69" s="70"/>
      <c r="Q69" s="70" t="s">
        <v>1855</v>
      </c>
      <c r="R69" s="70"/>
      <c r="S69" s="70"/>
      <c r="T69" s="70" t="s">
        <v>1855</v>
      </c>
      <c r="U69" s="68"/>
      <c r="V69" s="70"/>
      <c r="W69" s="70"/>
      <c r="X69" s="70"/>
      <c r="Y69" s="70" t="s">
        <v>1855</v>
      </c>
    </row>
    <row r="70" spans="1:25" x14ac:dyDescent="0.25">
      <c r="A70" s="68"/>
      <c r="B70" s="70"/>
      <c r="C70" s="69"/>
      <c r="D70" s="70"/>
      <c r="E70" s="70"/>
      <c r="F70" s="69" t="str">
        <f>'Template (Inf)'!F33</f>
        <v xml:space="preserve">Process influence on variable </v>
      </c>
      <c r="G70" s="69"/>
      <c r="H70" s="70" t="s">
        <v>1855</v>
      </c>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70" t="s">
        <v>1855</v>
      </c>
    </row>
    <row r="71" spans="1:25" x14ac:dyDescent="0.25">
      <c r="A71" s="68"/>
      <c r="B71" s="70"/>
      <c r="C71" s="69"/>
      <c r="D71" s="70"/>
      <c r="E71" s="70"/>
      <c r="F71" s="69" t="str">
        <f>'Template (Inf)'!F34</f>
        <v>Influence present?</v>
      </c>
      <c r="G71" s="69"/>
      <c r="H71" s="70" t="s">
        <v>1855</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70" t="s">
        <v>1855</v>
      </c>
    </row>
    <row r="72" spans="1:25" x14ac:dyDescent="0.25">
      <c r="A72" s="68"/>
      <c r="B72" s="70"/>
      <c r="C72" s="69"/>
      <c r="D72" s="70"/>
      <c r="E72" s="70"/>
      <c r="F72" s="69" t="str">
        <f>'Template (Inf)'!F35</f>
        <v>Yes/No</v>
      </c>
      <c r="G72" s="69" t="str">
        <f>'Template (Inf)'!G35</f>
        <v>Description</v>
      </c>
      <c r="H72" s="70" t="s">
        <v>1855</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70" t="s">
        <v>1855</v>
      </c>
    </row>
    <row r="73" spans="1:25" x14ac:dyDescent="0.25">
      <c r="A73" s="68"/>
      <c r="B73" s="70"/>
      <c r="C73" s="69" t="str">
        <f>'Template (Inf)'!C35</f>
        <v>VarGe01</v>
      </c>
      <c r="D73" s="70" t="str">
        <f>'Template (Inf)'!D35</f>
        <v>Temperature in bedrock</v>
      </c>
      <c r="E73" s="70"/>
      <c r="F73" s="71" t="str">
        <f>W73</f>
        <v>No</v>
      </c>
      <c r="G73" s="71" t="str">
        <f>X73</f>
        <v>But indirectly minor influence through flow of groundwaters with different temperatures.</v>
      </c>
      <c r="H73" s="70" t="s">
        <v>1855</v>
      </c>
      <c r="I73" s="71"/>
      <c r="J73" s="71"/>
      <c r="K73" s="70" t="s">
        <v>1855</v>
      </c>
      <c r="L73" s="71"/>
      <c r="M73" s="71"/>
      <c r="N73" s="70" t="s">
        <v>1855</v>
      </c>
      <c r="O73" s="71"/>
      <c r="P73" s="71"/>
      <c r="Q73" s="70" t="s">
        <v>1855</v>
      </c>
      <c r="R73" s="71"/>
      <c r="S73" s="71"/>
      <c r="T73" s="70" t="s">
        <v>1855</v>
      </c>
      <c r="U73" s="68"/>
      <c r="V73" s="70"/>
      <c r="W73" s="71" t="str">
        <f>'SR-Site Influences'!P91</f>
        <v>No</v>
      </c>
      <c r="X73" s="71" t="str">
        <f>'SR-Site Influences'!P13</f>
        <v>But indirectly minor influence through flow of groundwaters with different temperatures.</v>
      </c>
      <c r="Y73" s="70" t="s">
        <v>1855</v>
      </c>
    </row>
    <row r="74" spans="1:25" x14ac:dyDescent="0.25">
      <c r="A74" s="68"/>
      <c r="B74" s="70"/>
      <c r="C74" s="69" t="str">
        <f>'Template (Inf)'!C36</f>
        <v>VarGe02</v>
      </c>
      <c r="D74" s="70" t="str">
        <f>'Template (Inf)'!D36</f>
        <v>Groundwater flow</v>
      </c>
      <c r="E74" s="70"/>
      <c r="F74" s="71" t="str">
        <f t="shared" ref="F74:G85" si="1">W74</f>
        <v>No</v>
      </c>
      <c r="G74" s="71" t="str">
        <f t="shared" si="1"/>
        <v>But indirectly by affecting groundwater composition (salinity).</v>
      </c>
      <c r="H74" s="70" t="s">
        <v>1855</v>
      </c>
      <c r="I74" s="71"/>
      <c r="J74" s="71"/>
      <c r="K74" s="70" t="s">
        <v>1855</v>
      </c>
      <c r="L74" s="71"/>
      <c r="M74" s="71"/>
      <c r="N74" s="70" t="s">
        <v>1855</v>
      </c>
      <c r="O74" s="71"/>
      <c r="P74" s="71"/>
      <c r="Q74" s="70" t="s">
        <v>1855</v>
      </c>
      <c r="R74" s="71"/>
      <c r="S74" s="71"/>
      <c r="T74" s="70" t="s">
        <v>1855</v>
      </c>
      <c r="U74" s="68"/>
      <c r="V74" s="70"/>
      <c r="W74" s="71" t="str">
        <f>'SR-Site Influences'!P92</f>
        <v>No</v>
      </c>
      <c r="X74" s="71" t="str">
        <f>'SR-Site Influences'!P14</f>
        <v>But indirectly by affecting groundwater composition (salinity).</v>
      </c>
      <c r="Y74" s="70" t="s">
        <v>1855</v>
      </c>
    </row>
    <row r="75" spans="1:25" x14ac:dyDescent="0.25">
      <c r="A75" s="68"/>
      <c r="B75" s="70"/>
      <c r="C75" s="69" t="str">
        <f>'Template (Inf)'!C37</f>
        <v>VarGe03</v>
      </c>
      <c r="D75" s="70" t="str">
        <f>'Template (Inf)'!D37</f>
        <v>Groundwater pressure</v>
      </c>
      <c r="E75" s="70"/>
      <c r="F75" s="71" t="str">
        <f t="shared" si="1"/>
        <v>No</v>
      </c>
      <c r="G75" s="71">
        <f t="shared" si="1"/>
        <v>0</v>
      </c>
      <c r="H75" s="70" t="s">
        <v>1855</v>
      </c>
      <c r="I75" s="71"/>
      <c r="J75" s="71"/>
      <c r="K75" s="70" t="s">
        <v>1855</v>
      </c>
      <c r="L75" s="71"/>
      <c r="M75" s="71"/>
      <c r="N75" s="70" t="s">
        <v>1855</v>
      </c>
      <c r="O75" s="71"/>
      <c r="P75" s="71"/>
      <c r="Q75" s="70" t="s">
        <v>1855</v>
      </c>
      <c r="R75" s="71"/>
      <c r="S75" s="71"/>
      <c r="T75" s="70" t="s">
        <v>1855</v>
      </c>
      <c r="U75" s="68"/>
      <c r="V75" s="70"/>
      <c r="W75" s="71" t="str">
        <f>'SR-Site Influences'!P93</f>
        <v>No</v>
      </c>
      <c r="X75" s="71">
        <f>'SR-Site Influences'!P15</f>
        <v>0</v>
      </c>
      <c r="Y75" s="70" t="s">
        <v>1855</v>
      </c>
    </row>
    <row r="76" spans="1:25" x14ac:dyDescent="0.25">
      <c r="A76" s="68"/>
      <c r="B76" s="70"/>
      <c r="C76" s="69" t="str">
        <f>'Template (Inf)'!C38</f>
        <v>VarGe04</v>
      </c>
      <c r="D76" s="70" t="str">
        <f>'Template (Inf)'!D38</f>
        <v>Gas phase flow</v>
      </c>
      <c r="E76" s="70"/>
      <c r="F76" s="71" t="str">
        <f t="shared" si="1"/>
        <v>No</v>
      </c>
      <c r="G76" s="71" t="str">
        <f t="shared" si="1"/>
        <v>But indirectly by changing groundwater composition (dissolved gas which may subsequently come out of solution).</v>
      </c>
      <c r="H76" s="70" t="s">
        <v>1855</v>
      </c>
      <c r="I76" s="71"/>
      <c r="J76" s="71"/>
      <c r="K76" s="70" t="s">
        <v>1855</v>
      </c>
      <c r="L76" s="71"/>
      <c r="M76" s="71"/>
      <c r="N76" s="70" t="s">
        <v>1855</v>
      </c>
      <c r="O76" s="71"/>
      <c r="P76" s="71"/>
      <c r="Q76" s="70" t="s">
        <v>1855</v>
      </c>
      <c r="R76" s="71"/>
      <c r="S76" s="71"/>
      <c r="T76" s="70" t="s">
        <v>1855</v>
      </c>
      <c r="U76" s="68"/>
      <c r="V76" s="70"/>
      <c r="W76" s="71" t="str">
        <f>'SR-Site Influences'!P94</f>
        <v>No</v>
      </c>
      <c r="X76" s="71" t="str">
        <f>'SR-Site Influences'!P16</f>
        <v>But indirectly by changing groundwater composition (dissolved gas which may subsequently come out of solution).</v>
      </c>
      <c r="Y76" s="70" t="s">
        <v>1855</v>
      </c>
    </row>
    <row r="77" spans="1:25" x14ac:dyDescent="0.25">
      <c r="A77" s="68"/>
      <c r="B77" s="70"/>
      <c r="C77" s="69" t="str">
        <f>'Template (Inf)'!C39</f>
        <v>VarGe05</v>
      </c>
      <c r="D77" s="70" t="str">
        <f>'Template (Inf)'!D39</f>
        <v>Repository geometry</v>
      </c>
      <c r="E77" s="70"/>
      <c r="F77" s="71" t="str">
        <f t="shared" si="1"/>
        <v>No</v>
      </c>
      <c r="G77" s="71">
        <f t="shared" si="1"/>
        <v>0</v>
      </c>
      <c r="H77" s="70" t="s">
        <v>1855</v>
      </c>
      <c r="I77" s="71"/>
      <c r="J77" s="71"/>
      <c r="K77" s="70" t="s">
        <v>1855</v>
      </c>
      <c r="L77" s="71"/>
      <c r="M77" s="71"/>
      <c r="N77" s="70" t="s">
        <v>1855</v>
      </c>
      <c r="O77" s="71"/>
      <c r="P77" s="71"/>
      <c r="Q77" s="70" t="s">
        <v>1855</v>
      </c>
      <c r="R77" s="71"/>
      <c r="S77" s="71"/>
      <c r="T77" s="70" t="s">
        <v>1855</v>
      </c>
      <c r="U77" s="68"/>
      <c r="V77" s="70"/>
      <c r="W77" s="71" t="str">
        <f>'SR-Site Influences'!P95</f>
        <v>No</v>
      </c>
      <c r="X77" s="71">
        <f>'SR-Site Influences'!P17</f>
        <v>0</v>
      </c>
      <c r="Y77" s="70" t="s">
        <v>1855</v>
      </c>
    </row>
    <row r="78" spans="1:25" x14ac:dyDescent="0.25">
      <c r="A78" s="68"/>
      <c r="B78" s="70"/>
      <c r="C78" s="69" t="str">
        <f>'Template (Inf)'!C40</f>
        <v>VarGe06</v>
      </c>
      <c r="D78" s="70" t="str">
        <f>'Template (Inf)'!D40</f>
        <v>Fracture geometry</v>
      </c>
      <c r="E78" s="70"/>
      <c r="F78" s="71" t="str">
        <f t="shared" si="1"/>
        <v>No</v>
      </c>
      <c r="G78" s="71">
        <f t="shared" si="1"/>
        <v>0</v>
      </c>
      <c r="H78" s="70" t="s">
        <v>1855</v>
      </c>
      <c r="I78" s="71"/>
      <c r="J78" s="71"/>
      <c r="K78" s="70" t="s">
        <v>1855</v>
      </c>
      <c r="L78" s="71"/>
      <c r="M78" s="71"/>
      <c r="N78" s="70" t="s">
        <v>1855</v>
      </c>
      <c r="O78" s="71"/>
      <c r="P78" s="71"/>
      <c r="Q78" s="70" t="s">
        <v>1855</v>
      </c>
      <c r="R78" s="71"/>
      <c r="S78" s="71"/>
      <c r="T78" s="70" t="s">
        <v>1855</v>
      </c>
      <c r="U78" s="68"/>
      <c r="V78" s="70"/>
      <c r="W78" s="71" t="str">
        <f>'SR-Site Influences'!P96</f>
        <v>No</v>
      </c>
      <c r="X78" s="71">
        <f>'SR-Site Influences'!P18</f>
        <v>0</v>
      </c>
      <c r="Y78" s="70" t="s">
        <v>1855</v>
      </c>
    </row>
    <row r="79" spans="1:25" x14ac:dyDescent="0.25">
      <c r="A79" s="68"/>
      <c r="B79" s="70"/>
      <c r="C79" s="69" t="str">
        <f>'Template (Inf)'!C41</f>
        <v>VarGe07</v>
      </c>
      <c r="D79" s="70" t="str">
        <f>'Template (Inf)'!D41</f>
        <v>Rock stresses</v>
      </c>
      <c r="E79" s="70"/>
      <c r="F79" s="71" t="str">
        <f t="shared" si="1"/>
        <v>No</v>
      </c>
      <c r="G79" s="71">
        <f t="shared" si="1"/>
        <v>0</v>
      </c>
      <c r="H79" s="70" t="s">
        <v>1855</v>
      </c>
      <c r="I79" s="71"/>
      <c r="J79" s="71"/>
      <c r="K79" s="70" t="s">
        <v>1855</v>
      </c>
      <c r="L79" s="71"/>
      <c r="M79" s="71"/>
      <c r="N79" s="70" t="s">
        <v>1855</v>
      </c>
      <c r="O79" s="71"/>
      <c r="P79" s="71"/>
      <c r="Q79" s="70" t="s">
        <v>1855</v>
      </c>
      <c r="R79" s="71"/>
      <c r="S79" s="71"/>
      <c r="T79" s="70" t="s">
        <v>1855</v>
      </c>
      <c r="U79" s="68"/>
      <c r="V79" s="70"/>
      <c r="W79" s="71" t="str">
        <f>'SR-Site Influences'!P97</f>
        <v>No</v>
      </c>
      <c r="X79" s="71">
        <f>'SR-Site Influences'!P19</f>
        <v>0</v>
      </c>
      <c r="Y79" s="70" t="s">
        <v>1855</v>
      </c>
    </row>
    <row r="80" spans="1:25" x14ac:dyDescent="0.25">
      <c r="A80" s="68"/>
      <c r="B80" s="70"/>
      <c r="C80" s="69" t="str">
        <f>'Template (Inf)'!C42</f>
        <v>VarGe08</v>
      </c>
      <c r="D80" s="70" t="str">
        <f>'Template (Inf)'!D42</f>
        <v>Matrix minerals</v>
      </c>
      <c r="E80" s="70"/>
      <c r="F80" s="71" t="str">
        <f t="shared" si="1"/>
        <v>No</v>
      </c>
      <c r="G80" s="71" t="str">
        <f t="shared" si="1"/>
        <v>Groundwater in the matrix is immobile.</v>
      </c>
      <c r="H80" s="70" t="s">
        <v>1855</v>
      </c>
      <c r="I80" s="71"/>
      <c r="J80" s="71"/>
      <c r="K80" s="70" t="s">
        <v>1855</v>
      </c>
      <c r="L80" s="71"/>
      <c r="M80" s="71"/>
      <c r="N80" s="70" t="s">
        <v>1855</v>
      </c>
      <c r="O80" s="71"/>
      <c r="P80" s="71"/>
      <c r="Q80" s="70" t="s">
        <v>1855</v>
      </c>
      <c r="R80" s="71"/>
      <c r="S80" s="71"/>
      <c r="T80" s="70" t="s">
        <v>1855</v>
      </c>
      <c r="U80" s="68"/>
      <c r="V80" s="70"/>
      <c r="W80" s="71" t="str">
        <f>'SR-Site Influences'!P98</f>
        <v>No</v>
      </c>
      <c r="X80" s="71" t="str">
        <f>'SR-Site Influences'!P20</f>
        <v>Groundwater in the matrix is immobile.</v>
      </c>
      <c r="Y80" s="70" t="s">
        <v>1855</v>
      </c>
    </row>
    <row r="81" spans="1:25" x14ac:dyDescent="0.25">
      <c r="A81" s="68"/>
      <c r="B81" s="70"/>
      <c r="C81" s="69" t="str">
        <f>'Template (Inf)'!C43</f>
        <v>VarGe09</v>
      </c>
      <c r="D81" s="70" t="str">
        <f>'Template (Inf)'!D43</f>
        <v>Fracture minerals</v>
      </c>
      <c r="E81" s="70"/>
      <c r="F81" s="71" t="str">
        <f t="shared" si="1"/>
        <v>No</v>
      </c>
      <c r="G81" s="71" t="str">
        <f t="shared" si="1"/>
        <v>But indirectly through reactions between constituents of flowing groundwater.</v>
      </c>
      <c r="H81" s="70" t="s">
        <v>1855</v>
      </c>
      <c r="I81" s="71"/>
      <c r="J81" s="71"/>
      <c r="K81" s="70" t="s">
        <v>1855</v>
      </c>
      <c r="L81" s="71"/>
      <c r="M81" s="71"/>
      <c r="N81" s="70" t="s">
        <v>1855</v>
      </c>
      <c r="O81" s="71"/>
      <c r="P81" s="71"/>
      <c r="Q81" s="70" t="s">
        <v>1855</v>
      </c>
      <c r="R81" s="71"/>
      <c r="S81" s="71"/>
      <c r="T81" s="70" t="s">
        <v>1855</v>
      </c>
      <c r="U81" s="68"/>
      <c r="V81" s="70"/>
      <c r="W81" s="71" t="str">
        <f>'SR-Site Influences'!P99</f>
        <v>No</v>
      </c>
      <c r="X81" s="71" t="str">
        <f>'SR-Site Influences'!P21</f>
        <v>But indirectly through reactions between constituents of flowing groundwater.</v>
      </c>
      <c r="Y81" s="70" t="s">
        <v>1855</v>
      </c>
    </row>
    <row r="82" spans="1:25" x14ac:dyDescent="0.25">
      <c r="A82" s="68"/>
      <c r="B82" s="70"/>
      <c r="C82" s="69" t="str">
        <f>'Template (Inf)'!C44</f>
        <v>VarGe10</v>
      </c>
      <c r="D82" s="70" t="str">
        <f>'Template (Inf)'!D44</f>
        <v>Groundwater composition</v>
      </c>
      <c r="E82" s="70"/>
      <c r="F82" s="71" t="str">
        <f t="shared" si="1"/>
        <v>Yes</v>
      </c>
      <c r="G82" s="71" t="str">
        <f t="shared" si="1"/>
        <v>Groundwater composition depends on advection and mixing of different constituents.</v>
      </c>
      <c r="H82" s="70" t="s">
        <v>1855</v>
      </c>
      <c r="I82" s="71" t="s">
        <v>174</v>
      </c>
      <c r="J82" s="71" t="s">
        <v>2047</v>
      </c>
      <c r="K82" s="70" t="s">
        <v>1855</v>
      </c>
      <c r="L82" s="71" t="s">
        <v>174</v>
      </c>
      <c r="M82" s="71" t="s">
        <v>2048</v>
      </c>
      <c r="N82" s="70" t="s">
        <v>1855</v>
      </c>
      <c r="O82" s="71" t="s">
        <v>174</v>
      </c>
      <c r="P82" s="71" t="s">
        <v>2048</v>
      </c>
      <c r="Q82" s="70" t="s">
        <v>1855</v>
      </c>
      <c r="R82" s="71" t="s">
        <v>174</v>
      </c>
      <c r="S82" s="71" t="s">
        <v>2048</v>
      </c>
      <c r="T82" s="70" t="s">
        <v>1855</v>
      </c>
      <c r="U82" s="68"/>
      <c r="V82" s="70"/>
      <c r="W82" s="71" t="str">
        <f>'SR-Site Influences'!P100</f>
        <v>Yes</v>
      </c>
      <c r="X82" s="71" t="str">
        <f>'SR-Site Influences'!P22</f>
        <v>Groundwater composition depends on advection and mixing of different constituents.</v>
      </c>
      <c r="Y82" s="70" t="s">
        <v>1855</v>
      </c>
    </row>
    <row r="83" spans="1:25" x14ac:dyDescent="0.25">
      <c r="A83" s="68"/>
      <c r="B83" s="70"/>
      <c r="C83" s="69" t="str">
        <f>'Template (Inf)'!C45</f>
        <v>VarGe11</v>
      </c>
      <c r="D83" s="70" t="str">
        <f>'Template (Inf)'!D45</f>
        <v>Gas composition</v>
      </c>
      <c r="E83" s="70"/>
      <c r="F83" s="71" t="str">
        <f t="shared" si="1"/>
        <v>No</v>
      </c>
      <c r="G83" s="71" t="str">
        <f t="shared" si="1"/>
        <v>But indirectly through groundwater composition by affecting concentration of dissolved gases.</v>
      </c>
      <c r="H83" s="70" t="s">
        <v>1855</v>
      </c>
      <c r="I83" s="71"/>
      <c r="J83" s="71"/>
      <c r="K83" s="70" t="s">
        <v>1855</v>
      </c>
      <c r="L83" s="71"/>
      <c r="M83" s="71"/>
      <c r="N83" s="70" t="s">
        <v>1855</v>
      </c>
      <c r="O83" s="71"/>
      <c r="P83" s="71"/>
      <c r="Q83" s="70" t="s">
        <v>1855</v>
      </c>
      <c r="R83" s="71"/>
      <c r="S83" s="71"/>
      <c r="T83" s="70" t="s">
        <v>1855</v>
      </c>
      <c r="U83" s="68"/>
      <c r="V83" s="70"/>
      <c r="W83" s="71" t="str">
        <f>'SR-Site Influences'!P101</f>
        <v>No</v>
      </c>
      <c r="X83" s="71" t="str">
        <f>'SR-Site Influences'!P23</f>
        <v>But indirectly through groundwater composition by affecting concentration of dissolved gases.</v>
      </c>
      <c r="Y83" s="70" t="s">
        <v>1855</v>
      </c>
    </row>
    <row r="84" spans="1:25" x14ac:dyDescent="0.25">
      <c r="A84" s="68"/>
      <c r="B84" s="70"/>
      <c r="C84" s="69" t="str">
        <f>'Template (Inf)'!C46</f>
        <v>VarGe12</v>
      </c>
      <c r="D84" s="70" t="str">
        <f>'Template (Inf)'!D46</f>
        <v>Structural and stray materials</v>
      </c>
      <c r="E84" s="70"/>
      <c r="F84" s="71" t="str">
        <f t="shared" si="1"/>
        <v>No</v>
      </c>
      <c r="G84" s="71" t="str">
        <f t="shared" si="1"/>
        <v>But indirectly through water composition since advection may transport constituents that will enhance corrosion of metals and degradation of cement.</v>
      </c>
      <c r="H84" s="70" t="s">
        <v>1855</v>
      </c>
      <c r="I84" s="71"/>
      <c r="J84" s="71"/>
      <c r="K84" s="70" t="s">
        <v>1855</v>
      </c>
      <c r="L84" s="71"/>
      <c r="M84" s="71"/>
      <c r="N84" s="70" t="s">
        <v>1855</v>
      </c>
      <c r="O84" s="71"/>
      <c r="P84" s="71"/>
      <c r="Q84" s="70" t="s">
        <v>1855</v>
      </c>
      <c r="R84" s="71"/>
      <c r="S84" s="71"/>
      <c r="T84" s="70" t="s">
        <v>1855</v>
      </c>
      <c r="U84" s="68"/>
      <c r="V84" s="70"/>
      <c r="W84" s="71" t="str">
        <f>'SR-Site Influences'!P102</f>
        <v>No</v>
      </c>
      <c r="X84" s="71" t="str">
        <f>'SR-Site Influences'!P24</f>
        <v>But indirectly through water composition since advection may transport constituents that will enhance corrosion of metals and degradation of cement.</v>
      </c>
      <c r="Y84" s="70" t="s">
        <v>1855</v>
      </c>
    </row>
    <row r="85" spans="1:25" x14ac:dyDescent="0.25">
      <c r="A85" s="68"/>
      <c r="B85" s="70"/>
      <c r="C85" s="69" t="str">
        <f>'Template (Inf)'!C47</f>
        <v>VarGe13</v>
      </c>
      <c r="D85" s="70" t="str">
        <f>'Template (Inf)'!D47</f>
        <v>Saturation</v>
      </c>
      <c r="E85" s="70"/>
      <c r="F85" s="71" t="str">
        <f t="shared" si="1"/>
        <v>No</v>
      </c>
      <c r="G85" s="71">
        <f t="shared" si="1"/>
        <v>0</v>
      </c>
      <c r="H85" s="70" t="s">
        <v>1855</v>
      </c>
      <c r="I85" s="71"/>
      <c r="J85" s="71"/>
      <c r="K85" s="70" t="s">
        <v>1855</v>
      </c>
      <c r="L85" s="71"/>
      <c r="M85" s="71"/>
      <c r="N85" s="70" t="s">
        <v>1855</v>
      </c>
      <c r="O85" s="71"/>
      <c r="P85" s="71"/>
      <c r="Q85" s="70" t="s">
        <v>1855</v>
      </c>
      <c r="R85" s="71"/>
      <c r="S85" s="71"/>
      <c r="T85" s="70" t="s">
        <v>1855</v>
      </c>
      <c r="U85" s="68"/>
      <c r="V85" s="70"/>
      <c r="W85" s="71" t="str">
        <f>'SR-Site Influences'!P103</f>
        <v>No</v>
      </c>
      <c r="X85" s="71">
        <f>'SR-Site Influences'!P25</f>
        <v>0</v>
      </c>
      <c r="Y85" s="70" t="s">
        <v>1855</v>
      </c>
    </row>
    <row r="86" spans="1:25" x14ac:dyDescent="0.25">
      <c r="A86" s="68"/>
      <c r="B86" s="69"/>
      <c r="C86" s="69"/>
      <c r="D86" s="69"/>
      <c r="E86" s="69"/>
      <c r="F86" s="69"/>
      <c r="G86" s="69"/>
      <c r="H86" s="69"/>
      <c r="I86" s="69"/>
      <c r="J86" s="69"/>
      <c r="K86" s="70"/>
      <c r="L86" s="69"/>
      <c r="M86" s="69"/>
      <c r="N86" s="70"/>
      <c r="O86" s="69"/>
      <c r="P86" s="69"/>
      <c r="Q86" s="70"/>
      <c r="R86" s="69"/>
      <c r="S86" s="69"/>
      <c r="T86" s="70"/>
      <c r="U86" s="68"/>
      <c r="V86" s="70"/>
      <c r="W86" s="72" t="str">
        <f>'SR-Site Influences'!P5</f>
        <v>Advective transport/mixing of dissolved species</v>
      </c>
      <c r="X86" s="70"/>
      <c r="Y86" s="70"/>
    </row>
  </sheetData>
  <mergeCells count="13">
    <mergeCell ref="F11:G11"/>
    <mergeCell ref="I11:J11"/>
    <mergeCell ref="F12:G12"/>
    <mergeCell ref="I12:J12"/>
    <mergeCell ref="F13:G13"/>
    <mergeCell ref="I13:J13"/>
    <mergeCell ref="F10:G10"/>
    <mergeCell ref="I10:J10"/>
    <mergeCell ref="C6:D6"/>
    <mergeCell ref="F6:G6"/>
    <mergeCell ref="I6:J6"/>
    <mergeCell ref="F7:G7"/>
    <mergeCell ref="I7:J7"/>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64D28-D16B-4E61-B5E1-E85796FE6148}">
  <dimension ref="A1:Y86"/>
  <sheetViews>
    <sheetView zoomScaleNormal="100" workbookViewId="0">
      <selection activeCell="I13" sqref="I13:J13"/>
    </sheetView>
  </sheetViews>
  <sheetFormatPr defaultColWidth="9.140625"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9.0"/>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list'!B20</f>
        <v>Ge12</v>
      </c>
      <c r="D3" s="31" t="str">
        <f>'PSAR SFK FEP list'!C20</f>
        <v>Diffusive transport of dissolved species in fractures and rock matrix</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Influences'!Q6</f>
        <v>Geosphere</v>
      </c>
      <c r="D6" s="97"/>
      <c r="E6" s="53" t="str">
        <f>'Template (Inf)'!E6</f>
        <v>Inner 1</v>
      </c>
      <c r="F6" s="96" t="str">
        <f>'SR-Site Influences'!Q7</f>
        <v>Buffer</v>
      </c>
      <c r="G6" s="97"/>
      <c r="H6" s="53" t="str">
        <f>'Template (Inf)'!H6</f>
        <v>Outer 1</v>
      </c>
      <c r="I6" s="96" t="str">
        <f>'SR-Site Influences'!Q8</f>
        <v>Biosphere</v>
      </c>
      <c r="J6" s="97"/>
      <c r="K6" s="27"/>
    </row>
    <row r="7" spans="2:20" x14ac:dyDescent="0.25">
      <c r="B7" s="27"/>
      <c r="C7" s="27"/>
      <c r="D7" s="27"/>
      <c r="E7" s="53" t="str">
        <f>'Template (Inf)'!E7</f>
        <v>Inner 2</v>
      </c>
      <c r="F7" s="96" t="str">
        <f>'SR-Site Influences'!Q9</f>
        <v>Backfill in tunnels</v>
      </c>
      <c r="G7" s="97"/>
      <c r="H7" s="53" t="str">
        <f>'Template (Inf)'!H7</f>
        <v>Outer 2</v>
      </c>
      <c r="I7" s="96" t="str">
        <f>'SR-Site Influences'!Q10</f>
        <v>Surroundings</v>
      </c>
      <c r="J7" s="97"/>
      <c r="K7" s="27"/>
      <c r="M7" s="68"/>
      <c r="N7" s="68"/>
      <c r="O7" s="68"/>
      <c r="P7" s="68"/>
      <c r="Q7" s="68"/>
      <c r="R7" s="68"/>
      <c r="S7" s="68"/>
      <c r="T7" s="68"/>
    </row>
    <row r="8" spans="2:20" x14ac:dyDescent="0.25">
      <c r="B8" s="27"/>
      <c r="C8" s="27"/>
      <c r="D8" s="27"/>
      <c r="E8" s="27"/>
      <c r="F8" s="27"/>
      <c r="G8" s="27"/>
      <c r="H8" s="27"/>
      <c r="I8" s="27"/>
      <c r="J8" s="27"/>
      <c r="K8" s="27"/>
      <c r="M8" s="67" t="s">
        <v>287</v>
      </c>
      <c r="N8" s="68"/>
      <c r="O8" s="68"/>
      <c r="P8" s="68"/>
      <c r="Q8" s="68"/>
      <c r="R8" s="68"/>
      <c r="S8" s="68"/>
      <c r="T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c r="T9" s="68"/>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c r="T10" s="68"/>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c r="O11" s="76" t="str">
        <f>C6</f>
        <v>Geosphere</v>
      </c>
      <c r="P11" s="70"/>
      <c r="Q11" s="70"/>
      <c r="R11" s="70"/>
      <c r="S11" s="70"/>
      <c r="T11" s="68"/>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c r="T12" s="68"/>
    </row>
    <row r="13" spans="2:20" x14ac:dyDescent="0.25">
      <c r="B13" s="27"/>
      <c r="C13" s="27"/>
      <c r="D13" s="27"/>
      <c r="E13" s="53" t="str">
        <f>'Template (Inf)'!E13</f>
        <v>From inner 2</v>
      </c>
      <c r="F13" s="87"/>
      <c r="G13" s="89"/>
      <c r="H13" s="53" t="str">
        <f>'Template (Inf)'!H13</f>
        <v>From outer 2</v>
      </c>
      <c r="I13" s="87"/>
      <c r="J13" s="89"/>
      <c r="K13" s="27"/>
      <c r="M13" s="76" t="str">
        <f>C6</f>
        <v>Geosphere</v>
      </c>
      <c r="N13" s="75"/>
      <c r="O13" s="70" t="str">
        <f>CONCATENATE(I6," ",I7)</f>
        <v>Biosphere Surroundings</v>
      </c>
      <c r="P13" s="76"/>
      <c r="Q13" s="70"/>
      <c r="R13" s="70"/>
      <c r="S13" s="70"/>
      <c r="T13" s="68"/>
    </row>
    <row r="14" spans="2:20" x14ac:dyDescent="0.25">
      <c r="B14" s="27"/>
      <c r="C14" s="27"/>
      <c r="D14" s="27"/>
      <c r="E14" s="27"/>
      <c r="F14" s="27"/>
      <c r="G14" s="27"/>
      <c r="H14" s="27"/>
      <c r="I14" s="27"/>
      <c r="J14" s="27"/>
      <c r="K14" s="27"/>
      <c r="M14" s="68"/>
      <c r="N14" s="68"/>
      <c r="O14" s="68"/>
      <c r="P14" s="68"/>
      <c r="Q14" s="68"/>
      <c r="R14" s="68"/>
      <c r="S14" s="68"/>
      <c r="T14" s="68"/>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1:25" x14ac:dyDescent="0.25">
      <c r="B49" s="35"/>
      <c r="C49" s="35"/>
      <c r="D49" s="35"/>
      <c r="E49" s="35"/>
      <c r="F49" s="35"/>
      <c r="G49" s="35"/>
      <c r="H49" s="35"/>
      <c r="I49" s="35"/>
      <c r="J49" s="35"/>
      <c r="K49" s="34"/>
      <c r="L49" s="35"/>
      <c r="M49" s="35"/>
      <c r="N49" s="34"/>
      <c r="O49" s="35"/>
      <c r="P49" s="35"/>
      <c r="Q49" s="34"/>
      <c r="R49" s="35"/>
      <c r="S49" s="35"/>
      <c r="T49" s="34"/>
    </row>
    <row r="51" spans="1:25" x14ac:dyDescent="0.25">
      <c r="A51" s="68"/>
      <c r="B51" s="67"/>
      <c r="C51" s="68"/>
      <c r="D51" s="68"/>
      <c r="E51" s="68"/>
      <c r="F51" s="67" t="s">
        <v>1947</v>
      </c>
      <c r="G51" s="68"/>
      <c r="H51" s="68"/>
      <c r="I51" s="67" t="s">
        <v>1861</v>
      </c>
      <c r="J51" s="68"/>
      <c r="K51" s="68"/>
      <c r="L51" s="68"/>
      <c r="M51" s="68"/>
      <c r="N51" s="68"/>
      <c r="O51" s="68"/>
      <c r="P51" s="68"/>
      <c r="Q51" s="68"/>
      <c r="R51" s="68"/>
      <c r="S51" s="68"/>
      <c r="T51" s="68"/>
      <c r="U51" s="68"/>
      <c r="V51" s="67" t="s">
        <v>287</v>
      </c>
      <c r="W51" s="68"/>
      <c r="X51" s="68"/>
      <c r="Y51" s="68"/>
    </row>
    <row r="52" spans="1:25" x14ac:dyDescent="0.25">
      <c r="A52" s="68"/>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1:25" x14ac:dyDescent="0.25">
      <c r="A53" s="68"/>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69"/>
    </row>
    <row r="54" spans="1:25" x14ac:dyDescent="0.25">
      <c r="A54" s="68"/>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69"/>
    </row>
    <row r="55" spans="1:25" x14ac:dyDescent="0.25">
      <c r="A55" s="68"/>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69"/>
    </row>
    <row r="56" spans="1:25" x14ac:dyDescent="0.25">
      <c r="A56" s="68"/>
      <c r="B56" s="70"/>
      <c r="C56" s="69" t="str">
        <f>'Template (Inf)'!C19</f>
        <v>VarGe01</v>
      </c>
      <c r="D56" s="70" t="str">
        <f>'Template (Inf)'!D19</f>
        <v>Temperature in bedrock</v>
      </c>
      <c r="E56" s="70"/>
      <c r="F56" s="71" t="str">
        <f>W56</f>
        <v>Yes</v>
      </c>
      <c r="G56" s="71" t="str">
        <f>X56</f>
        <v>But the variation is small in the expected temperature range</v>
      </c>
      <c r="H56" s="73" t="s">
        <v>1855</v>
      </c>
      <c r="I56" s="71" t="s">
        <v>174</v>
      </c>
      <c r="J56" s="71" t="s">
        <v>1314</v>
      </c>
      <c r="K56" s="70" t="s">
        <v>1855</v>
      </c>
      <c r="L56" s="71" t="s">
        <v>174</v>
      </c>
      <c r="M56" s="71" t="s">
        <v>1314</v>
      </c>
      <c r="N56" s="70" t="s">
        <v>1855</v>
      </c>
      <c r="O56" s="71" t="s">
        <v>174</v>
      </c>
      <c r="P56" s="71" t="s">
        <v>1314</v>
      </c>
      <c r="Q56" s="70" t="s">
        <v>1855</v>
      </c>
      <c r="R56" s="71" t="s">
        <v>174</v>
      </c>
      <c r="S56" s="71" t="s">
        <v>1314</v>
      </c>
      <c r="T56" s="70" t="s">
        <v>1855</v>
      </c>
      <c r="U56" s="68"/>
      <c r="V56" s="70"/>
      <c r="W56" s="71" t="str">
        <f>'SR-Site Influences'!Q104</f>
        <v>Yes</v>
      </c>
      <c r="X56" s="71" t="str">
        <f>'SR-Site Influences'!Q26</f>
        <v>But the variation is small in the expected temperature range</v>
      </c>
      <c r="Y56" s="70" t="s">
        <v>1855</v>
      </c>
    </row>
    <row r="57" spans="1:25" x14ac:dyDescent="0.25">
      <c r="A57" s="68"/>
      <c r="B57" s="70"/>
      <c r="C57" s="69" t="str">
        <f>'Template (Inf)'!C20</f>
        <v>VarGe02</v>
      </c>
      <c r="D57" s="70" t="str">
        <f>'Template (Inf)'!D20</f>
        <v>Groundwater flow</v>
      </c>
      <c r="E57" s="70"/>
      <c r="F57" s="71" t="str">
        <f t="shared" ref="F57:G68" si="0">W57</f>
        <v>No</v>
      </c>
      <c r="G57" s="71" t="str">
        <f t="shared" si="0"/>
        <v>But indirectly through groundwater composition (sustaining a concentration gradient between the water in the fracture and in the matrix porosity).</v>
      </c>
      <c r="H57" s="73" t="s">
        <v>1855</v>
      </c>
      <c r="I57" s="71"/>
      <c r="J57" s="71"/>
      <c r="K57" s="70" t="s">
        <v>1855</v>
      </c>
      <c r="L57" s="71"/>
      <c r="M57" s="71"/>
      <c r="N57" s="70" t="s">
        <v>1855</v>
      </c>
      <c r="O57" s="71"/>
      <c r="P57" s="71"/>
      <c r="Q57" s="70" t="s">
        <v>1855</v>
      </c>
      <c r="R57" s="71"/>
      <c r="S57" s="71"/>
      <c r="T57" s="70" t="s">
        <v>1855</v>
      </c>
      <c r="U57" s="68"/>
      <c r="V57" s="70"/>
      <c r="W57" s="71" t="str">
        <f>'SR-Site Influences'!Q105</f>
        <v>No</v>
      </c>
      <c r="X57" s="71" t="str">
        <f>'SR-Site Influences'!Q27</f>
        <v>But indirectly through groundwater composition (sustaining a concentration gradient between the water in the fracture and in the matrix porosity).</v>
      </c>
      <c r="Y57" s="70" t="s">
        <v>1855</v>
      </c>
    </row>
    <row r="58" spans="1:25" x14ac:dyDescent="0.25">
      <c r="A58" s="68"/>
      <c r="B58" s="70"/>
      <c r="C58" s="69" t="str">
        <f>'Template (Inf)'!C21</f>
        <v>VarGe03</v>
      </c>
      <c r="D58" s="70" t="str">
        <f>'Template (Inf)'!D21</f>
        <v>Groundwater pressure</v>
      </c>
      <c r="E58" s="70"/>
      <c r="F58" s="71" t="str">
        <f t="shared" si="0"/>
        <v>Yes</v>
      </c>
      <c r="G58" s="71" t="str">
        <f t="shared" si="0"/>
        <v>But the effect is very small.</v>
      </c>
      <c r="H58" s="73" t="s">
        <v>1855</v>
      </c>
      <c r="I58" s="71" t="s">
        <v>174</v>
      </c>
      <c r="J58" s="71" t="s">
        <v>1314</v>
      </c>
      <c r="K58" s="70" t="s">
        <v>1855</v>
      </c>
      <c r="L58" s="71" t="s">
        <v>174</v>
      </c>
      <c r="M58" s="71" t="s">
        <v>1314</v>
      </c>
      <c r="N58" s="70" t="s">
        <v>1855</v>
      </c>
      <c r="O58" s="71" t="s">
        <v>174</v>
      </c>
      <c r="P58" s="71" t="s">
        <v>1314</v>
      </c>
      <c r="Q58" s="70" t="s">
        <v>1855</v>
      </c>
      <c r="R58" s="71" t="s">
        <v>174</v>
      </c>
      <c r="S58" s="71" t="s">
        <v>1314</v>
      </c>
      <c r="T58" s="70" t="s">
        <v>1855</v>
      </c>
      <c r="U58" s="68"/>
      <c r="V58" s="70"/>
      <c r="W58" s="71" t="str">
        <f>'SR-Site Influences'!Q106</f>
        <v>Yes</v>
      </c>
      <c r="X58" s="71" t="str">
        <f>'SR-Site Influences'!Q28</f>
        <v>But the effect is very small.</v>
      </c>
      <c r="Y58" s="70" t="s">
        <v>1855</v>
      </c>
    </row>
    <row r="59" spans="1:25" x14ac:dyDescent="0.25">
      <c r="A59" s="68"/>
      <c r="B59" s="70"/>
      <c r="C59" s="69" t="str">
        <f>'Template (Inf)'!C22</f>
        <v>VarGe04</v>
      </c>
      <c r="D59" s="70" t="str">
        <f>'Template (Inf)'!D22</f>
        <v>Gas phase flow</v>
      </c>
      <c r="E59" s="70"/>
      <c r="F59" s="71" t="str">
        <f t="shared" si="0"/>
        <v>No</v>
      </c>
      <c r="G59" s="71" t="str">
        <f t="shared" si="0"/>
        <v>But indirectly through
water composition
(dissolution of gas in
water).</v>
      </c>
      <c r="H59" s="73" t="s">
        <v>1855</v>
      </c>
      <c r="I59" s="71"/>
      <c r="J59" s="71"/>
      <c r="K59" s="70" t="s">
        <v>1855</v>
      </c>
      <c r="L59" s="71"/>
      <c r="M59" s="71"/>
      <c r="N59" s="70" t="s">
        <v>1855</v>
      </c>
      <c r="O59" s="71"/>
      <c r="P59" s="71"/>
      <c r="Q59" s="70" t="s">
        <v>1855</v>
      </c>
      <c r="R59" s="71"/>
      <c r="S59" s="71"/>
      <c r="T59" s="70" t="s">
        <v>1855</v>
      </c>
      <c r="U59" s="68"/>
      <c r="V59" s="70"/>
      <c r="W59" s="71" t="str">
        <f>'SR-Site Influences'!Q107</f>
        <v>No</v>
      </c>
      <c r="X59" s="71" t="str">
        <f>'SR-Site Influences'!Q29</f>
        <v>But indirectly through
water composition
(dissolution of gas in
water).</v>
      </c>
      <c r="Y59" s="70" t="s">
        <v>1855</v>
      </c>
    </row>
    <row r="60" spans="1:25" x14ac:dyDescent="0.25">
      <c r="A60" s="68"/>
      <c r="B60" s="70"/>
      <c r="C60" s="69" t="str">
        <f>'Template (Inf)'!C23</f>
        <v>VarGe05</v>
      </c>
      <c r="D60" s="70" t="str">
        <f>'Template (Inf)'!D23</f>
        <v>Repository geometry</v>
      </c>
      <c r="E60" s="70"/>
      <c r="F60" s="71" t="str">
        <f t="shared" si="0"/>
        <v>No</v>
      </c>
      <c r="G60" s="71">
        <f t="shared" si="0"/>
        <v>0</v>
      </c>
      <c r="H60" s="73" t="s">
        <v>1855</v>
      </c>
      <c r="I60" s="71"/>
      <c r="J60" s="71"/>
      <c r="K60" s="70" t="s">
        <v>1855</v>
      </c>
      <c r="L60" s="71"/>
      <c r="M60" s="71"/>
      <c r="N60" s="70" t="s">
        <v>1855</v>
      </c>
      <c r="O60" s="71"/>
      <c r="P60" s="71"/>
      <c r="Q60" s="70" t="s">
        <v>1855</v>
      </c>
      <c r="R60" s="71"/>
      <c r="S60" s="71"/>
      <c r="T60" s="70" t="s">
        <v>1855</v>
      </c>
      <c r="U60" s="68"/>
      <c r="V60" s="70"/>
      <c r="W60" s="71" t="str">
        <f>'SR-Site Influences'!Q108</f>
        <v>No</v>
      </c>
      <c r="X60" s="71">
        <f>'SR-Site Influences'!Q30</f>
        <v>0</v>
      </c>
      <c r="Y60" s="70" t="s">
        <v>1855</v>
      </c>
    </row>
    <row r="61" spans="1:25" x14ac:dyDescent="0.25">
      <c r="A61" s="68"/>
      <c r="B61" s="70"/>
      <c r="C61" s="69" t="str">
        <f>'Template (Inf)'!C24</f>
        <v>VarGe06</v>
      </c>
      <c r="D61" s="70" t="str">
        <f>'Template (Inf)'!D24</f>
        <v>Fracture geometry</v>
      </c>
      <c r="E61" s="70"/>
      <c r="F61" s="71" t="str">
        <f t="shared" si="0"/>
        <v>Yes</v>
      </c>
      <c r="G61" s="71" t="str">
        <f t="shared" si="0"/>
        <v>Fracture/pore geometry influences the overall pathway for solutes - diffusing towards the fractures and also from the fractures into the rock matrix.
The fracture frequency enhances the area subject to diffusion.</v>
      </c>
      <c r="H61" s="73" t="s">
        <v>1855</v>
      </c>
      <c r="I61" s="71" t="s">
        <v>174</v>
      </c>
      <c r="J61" s="71" t="s">
        <v>1955</v>
      </c>
      <c r="K61" s="70" t="s">
        <v>1855</v>
      </c>
      <c r="L61" s="71" t="s">
        <v>174</v>
      </c>
      <c r="M61" s="71" t="s">
        <v>1956</v>
      </c>
      <c r="N61" s="70" t="s">
        <v>1855</v>
      </c>
      <c r="O61" s="71" t="s">
        <v>174</v>
      </c>
      <c r="P61" s="71" t="s">
        <v>1957</v>
      </c>
      <c r="Q61" s="70" t="s">
        <v>1855</v>
      </c>
      <c r="R61" s="71" t="s">
        <v>174</v>
      </c>
      <c r="S61" s="71" t="s">
        <v>1957</v>
      </c>
      <c r="T61" s="70" t="s">
        <v>1855</v>
      </c>
      <c r="U61" s="68"/>
      <c r="V61" s="70"/>
      <c r="W61" s="71" t="str">
        <f>'SR-Site Influences'!Q109</f>
        <v>Yes</v>
      </c>
      <c r="X61" s="71" t="str">
        <f>'SR-Site Influences'!Q31</f>
        <v>Fracture/pore geometry influences the overall pathway for solutes - diffusing towards the fractures and also from the fractures into the rock matrix.
The fracture frequency enhances the area subject to diffusion.</v>
      </c>
      <c r="Y61" s="70" t="s">
        <v>1855</v>
      </c>
    </row>
    <row r="62" spans="1:25" x14ac:dyDescent="0.25">
      <c r="A62" s="68"/>
      <c r="B62" s="70"/>
      <c r="C62" s="69" t="str">
        <f>'Template (Inf)'!C25</f>
        <v>VarGe07</v>
      </c>
      <c r="D62" s="70" t="str">
        <f>'Template (Inf)'!D25</f>
        <v>Rock stresses</v>
      </c>
      <c r="E62" s="70"/>
      <c r="F62" s="71" t="str">
        <f t="shared" si="0"/>
        <v>No</v>
      </c>
      <c r="G62" s="71" t="str">
        <f t="shared" si="0"/>
        <v>But indirectly through changes in fracture/pore geometry.</v>
      </c>
      <c r="H62" s="73" t="s">
        <v>1855</v>
      </c>
      <c r="I62" s="71"/>
      <c r="J62" s="71"/>
      <c r="K62" s="70" t="s">
        <v>1855</v>
      </c>
      <c r="L62" s="71"/>
      <c r="M62" s="71"/>
      <c r="N62" s="70" t="s">
        <v>1855</v>
      </c>
      <c r="O62" s="71"/>
      <c r="P62" s="71"/>
      <c r="Q62" s="70" t="s">
        <v>1855</v>
      </c>
      <c r="R62" s="71"/>
      <c r="S62" s="71"/>
      <c r="T62" s="70" t="s">
        <v>1855</v>
      </c>
      <c r="U62" s="68"/>
      <c r="V62" s="70"/>
      <c r="W62" s="71" t="str">
        <f>'SR-Site Influences'!Q110</f>
        <v>No</v>
      </c>
      <c r="X62" s="71" t="str">
        <f>'SR-Site Influences'!Q32</f>
        <v>But indirectly through changes in fracture/pore geometry.</v>
      </c>
      <c r="Y62" s="70" t="s">
        <v>1855</v>
      </c>
    </row>
    <row r="63" spans="1:25" x14ac:dyDescent="0.25">
      <c r="A63" s="68"/>
      <c r="B63" s="70"/>
      <c r="C63" s="69" t="str">
        <f>'Template (Inf)'!C26</f>
        <v>VarGe08</v>
      </c>
      <c r="D63" s="70" t="str">
        <f>'Template (Inf)'!D26</f>
        <v>Matrix minerals</v>
      </c>
      <c r="E63" s="70"/>
      <c r="F63" s="71" t="str">
        <f t="shared" si="0"/>
        <v>No</v>
      </c>
      <c r="G63" s="71" t="str">
        <f t="shared" si="0"/>
        <v>But indirectly by acting as sorbing media and thereby affecting porewater concentrations or by changes in pore geometry.</v>
      </c>
      <c r="H63" s="73" t="s">
        <v>1855</v>
      </c>
      <c r="I63" s="71"/>
      <c r="J63" s="71"/>
      <c r="K63" s="70" t="s">
        <v>1855</v>
      </c>
      <c r="L63" s="71"/>
      <c r="M63" s="71"/>
      <c r="N63" s="70" t="s">
        <v>1855</v>
      </c>
      <c r="O63" s="71"/>
      <c r="P63" s="71"/>
      <c r="Q63" s="70" t="s">
        <v>1855</v>
      </c>
      <c r="R63" s="71"/>
      <c r="S63" s="71"/>
      <c r="T63" s="70" t="s">
        <v>1855</v>
      </c>
      <c r="U63" s="68"/>
      <c r="V63" s="70"/>
      <c r="W63" s="71" t="str">
        <f>'SR-Site Influences'!Q111</f>
        <v>No</v>
      </c>
      <c r="X63" s="71" t="str">
        <f>'SR-Site Influences'!Q33</f>
        <v>But indirectly by acting as sorbing media and thereby affecting porewater concentrations or by changes in pore geometry.</v>
      </c>
      <c r="Y63" s="70" t="s">
        <v>1855</v>
      </c>
    </row>
    <row r="64" spans="1:25" x14ac:dyDescent="0.25">
      <c r="A64" s="68"/>
      <c r="B64" s="70"/>
      <c r="C64" s="69" t="str">
        <f>'Template (Inf)'!C27</f>
        <v>VarGe09</v>
      </c>
      <c r="D64" s="70" t="str">
        <f>'Template (Inf)'!D27</f>
        <v>Fracture minerals</v>
      </c>
      <c r="E64" s="70"/>
      <c r="F64" s="71" t="str">
        <f t="shared" si="0"/>
        <v>No</v>
      </c>
      <c r="G64" s="71" t="str">
        <f t="shared" si="0"/>
        <v>But indirectly by acting as sorbing media and thereby affecting porewater concentrations or by changes in fracture/pore geometry.</v>
      </c>
      <c r="H64" s="73" t="s">
        <v>1855</v>
      </c>
      <c r="I64" s="71"/>
      <c r="J64" s="71"/>
      <c r="K64" s="70" t="s">
        <v>1855</v>
      </c>
      <c r="L64" s="71"/>
      <c r="M64" s="71"/>
      <c r="N64" s="70" t="s">
        <v>1855</v>
      </c>
      <c r="O64" s="71"/>
      <c r="P64" s="71"/>
      <c r="Q64" s="70" t="s">
        <v>1855</v>
      </c>
      <c r="R64" s="71"/>
      <c r="S64" s="71"/>
      <c r="T64" s="70" t="s">
        <v>1855</v>
      </c>
      <c r="U64" s="68"/>
      <c r="V64" s="70"/>
      <c r="W64" s="71" t="str">
        <f>'SR-Site Influences'!Q112</f>
        <v>No</v>
      </c>
      <c r="X64" s="71" t="str">
        <f>'SR-Site Influences'!Q34</f>
        <v>But indirectly by acting as sorbing media and thereby affecting porewater concentrations or by changes in fracture/pore geometry.</v>
      </c>
      <c r="Y64" s="70" t="s">
        <v>1855</v>
      </c>
    </row>
    <row r="65" spans="1:25" x14ac:dyDescent="0.25">
      <c r="A65" s="68"/>
      <c r="B65" s="70"/>
      <c r="C65" s="69" t="str">
        <f>'Template (Inf)'!C28</f>
        <v>VarGe10</v>
      </c>
      <c r="D65" s="70" t="str">
        <f>'Template (Inf)'!D28</f>
        <v>Groundwater composition</v>
      </c>
      <c r="E65" s="70"/>
      <c r="F65" s="71" t="str">
        <f t="shared" si="0"/>
        <v>Yes</v>
      </c>
      <c r="G65" s="71" t="str">
        <f t="shared" si="0"/>
        <v>Concentration gradients are the driving force for diffusion.</v>
      </c>
      <c r="H65" s="73" t="s">
        <v>1855</v>
      </c>
      <c r="I65" s="71" t="s">
        <v>174</v>
      </c>
      <c r="J65" s="71" t="s">
        <v>1958</v>
      </c>
      <c r="K65" s="70" t="s">
        <v>1855</v>
      </c>
      <c r="L65" s="71" t="s">
        <v>174</v>
      </c>
      <c r="M65" s="71" t="s">
        <v>1959</v>
      </c>
      <c r="N65" s="70" t="s">
        <v>1855</v>
      </c>
      <c r="O65" s="71" t="s">
        <v>174</v>
      </c>
      <c r="P65" s="71" t="s">
        <v>1960</v>
      </c>
      <c r="Q65" s="70" t="s">
        <v>1855</v>
      </c>
      <c r="R65" s="71" t="s">
        <v>174</v>
      </c>
      <c r="S65" s="71" t="s">
        <v>1960</v>
      </c>
      <c r="T65" s="70" t="s">
        <v>1855</v>
      </c>
      <c r="U65" s="68"/>
      <c r="V65" s="70"/>
      <c r="W65" s="71" t="str">
        <f>'SR-Site Influences'!Q113</f>
        <v>Yes</v>
      </c>
      <c r="X65" s="71" t="str">
        <f>'SR-Site Influences'!Q35</f>
        <v>Concentration gradients are the driving force for diffusion.</v>
      </c>
      <c r="Y65" s="70" t="s">
        <v>1855</v>
      </c>
    </row>
    <row r="66" spans="1:25" x14ac:dyDescent="0.25">
      <c r="A66" s="68"/>
      <c r="B66" s="70"/>
      <c r="C66" s="69" t="str">
        <f>'Template (Inf)'!C29</f>
        <v>VarGe11</v>
      </c>
      <c r="D66" s="70" t="str">
        <f>'Template (Inf)'!D29</f>
        <v>Gas composition</v>
      </c>
      <c r="E66" s="70"/>
      <c r="F66" s="71" t="str">
        <f t="shared" si="0"/>
        <v>No</v>
      </c>
      <c r="G66" s="71" t="str">
        <f t="shared" si="0"/>
        <v>But indirectly through dissolution of gas changing water composition.</v>
      </c>
      <c r="H66" s="73" t="s">
        <v>1855</v>
      </c>
      <c r="I66" s="71"/>
      <c r="J66" s="71"/>
      <c r="K66" s="70" t="s">
        <v>1855</v>
      </c>
      <c r="L66" s="71"/>
      <c r="M66" s="71"/>
      <c r="N66" s="70" t="s">
        <v>1855</v>
      </c>
      <c r="O66" s="71"/>
      <c r="P66" s="71"/>
      <c r="Q66" s="70" t="s">
        <v>1855</v>
      </c>
      <c r="R66" s="71"/>
      <c r="S66" s="71"/>
      <c r="T66" s="70" t="s">
        <v>1855</v>
      </c>
      <c r="U66" s="68"/>
      <c r="V66" s="70"/>
      <c r="W66" s="71" t="str">
        <f>'SR-Site Influences'!Q114</f>
        <v>No</v>
      </c>
      <c r="X66" s="71" t="str">
        <f>'SR-Site Influences'!Q36</f>
        <v>But indirectly through dissolution of gas changing water composition.</v>
      </c>
      <c r="Y66" s="70" t="s">
        <v>1855</v>
      </c>
    </row>
    <row r="67" spans="1:25" x14ac:dyDescent="0.25">
      <c r="A67" s="68"/>
      <c r="B67" s="70"/>
      <c r="C67" s="69" t="str">
        <f>'Template (Inf)'!C30</f>
        <v>VarGe12</v>
      </c>
      <c r="D67" s="70" t="str">
        <f>'Template (Inf)'!D30</f>
        <v>Structural and stray materials</v>
      </c>
      <c r="E67" s="70"/>
      <c r="F67" s="71" t="str">
        <f t="shared" si="0"/>
        <v>No</v>
      </c>
      <c r="G67" s="71">
        <f t="shared" si="0"/>
        <v>0</v>
      </c>
      <c r="H67" s="73" t="s">
        <v>1855</v>
      </c>
      <c r="I67" s="71"/>
      <c r="J67" s="71"/>
      <c r="K67" s="70" t="s">
        <v>1855</v>
      </c>
      <c r="L67" s="71"/>
      <c r="M67" s="71"/>
      <c r="N67" s="70" t="s">
        <v>1855</v>
      </c>
      <c r="O67" s="71"/>
      <c r="P67" s="71"/>
      <c r="Q67" s="70" t="s">
        <v>1855</v>
      </c>
      <c r="R67" s="71"/>
      <c r="S67" s="71"/>
      <c r="T67" s="70" t="s">
        <v>1855</v>
      </c>
      <c r="U67" s="68"/>
      <c r="V67" s="70"/>
      <c r="W67" s="71" t="str">
        <f>'SR-Site Influences'!Q115</f>
        <v>No</v>
      </c>
      <c r="X67" s="71">
        <f>'SR-Site Influences'!Q37</f>
        <v>0</v>
      </c>
      <c r="Y67" s="70" t="s">
        <v>1855</v>
      </c>
    </row>
    <row r="68" spans="1:25" x14ac:dyDescent="0.25">
      <c r="A68" s="68"/>
      <c r="B68" s="70"/>
      <c r="C68" s="69" t="str">
        <f>'Template (Inf)'!C31</f>
        <v>VarGe13</v>
      </c>
      <c r="D68" s="70" t="str">
        <f>'Template (Inf)'!D31</f>
        <v>Saturation</v>
      </c>
      <c r="E68" s="70"/>
      <c r="F68" s="71" t="str">
        <f t="shared" si="0"/>
        <v>Yes</v>
      </c>
      <c r="G68" s="71" t="str">
        <f t="shared" si="0"/>
        <v xml:space="preserve">By affecting the pore space accessible to diffusing solutes. </v>
      </c>
      <c r="H68" s="73" t="s">
        <v>1855</v>
      </c>
      <c r="I68" s="71" t="s">
        <v>117</v>
      </c>
      <c r="J68" s="71" t="s">
        <v>1318</v>
      </c>
      <c r="K68" s="70" t="s">
        <v>1855</v>
      </c>
      <c r="L68" s="71" t="s">
        <v>117</v>
      </c>
      <c r="M68" s="71" t="s">
        <v>1318</v>
      </c>
      <c r="N68" s="70" t="s">
        <v>1855</v>
      </c>
      <c r="O68" s="71" t="s">
        <v>117</v>
      </c>
      <c r="P68" s="71" t="s">
        <v>1318</v>
      </c>
      <c r="Q68" s="70" t="s">
        <v>1855</v>
      </c>
      <c r="R68" s="71" t="s">
        <v>117</v>
      </c>
      <c r="S68" s="71" t="s">
        <v>1318</v>
      </c>
      <c r="T68" s="70" t="s">
        <v>1855</v>
      </c>
      <c r="U68" s="68"/>
      <c r="V68" s="70"/>
      <c r="W68" s="71" t="str">
        <f>'SR-Site Influences'!Q116</f>
        <v>Yes</v>
      </c>
      <c r="X68" s="71" t="str">
        <f>'SR-Site Influences'!Q38</f>
        <v xml:space="preserve">By affecting the pore space accessible to diffusing solutes. </v>
      </c>
      <c r="Y68" s="70" t="s">
        <v>1855</v>
      </c>
    </row>
    <row r="69" spans="1:25" x14ac:dyDescent="0.25">
      <c r="A69" s="68"/>
      <c r="B69" s="70"/>
      <c r="C69" s="69"/>
      <c r="D69" s="70"/>
      <c r="E69" s="70"/>
      <c r="F69" s="70"/>
      <c r="G69" s="70"/>
      <c r="H69" s="73" t="s">
        <v>1855</v>
      </c>
      <c r="I69" s="70"/>
      <c r="J69" s="70"/>
      <c r="K69" s="70" t="s">
        <v>1855</v>
      </c>
      <c r="L69" s="70"/>
      <c r="M69" s="70"/>
      <c r="N69" s="70" t="s">
        <v>1855</v>
      </c>
      <c r="O69" s="70"/>
      <c r="P69" s="70"/>
      <c r="Q69" s="70" t="s">
        <v>1855</v>
      </c>
      <c r="R69" s="70"/>
      <c r="S69" s="70"/>
      <c r="T69" s="70" t="s">
        <v>1855</v>
      </c>
      <c r="U69" s="68"/>
      <c r="V69" s="70"/>
      <c r="W69" s="70"/>
      <c r="X69" s="70"/>
      <c r="Y69" s="70" t="s">
        <v>1855</v>
      </c>
    </row>
    <row r="70" spans="1:25" x14ac:dyDescent="0.25">
      <c r="A70" s="68"/>
      <c r="B70" s="70"/>
      <c r="C70" s="69"/>
      <c r="D70" s="70"/>
      <c r="E70" s="70"/>
      <c r="F70" s="69" t="str">
        <f>'Template (Inf)'!F33</f>
        <v xml:space="preserve">Process influence on variable </v>
      </c>
      <c r="G70" s="69"/>
      <c r="H70" s="73" t="s">
        <v>1855</v>
      </c>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70" t="s">
        <v>1855</v>
      </c>
    </row>
    <row r="71" spans="1:25" x14ac:dyDescent="0.25">
      <c r="A71" s="68"/>
      <c r="B71" s="70"/>
      <c r="C71" s="69"/>
      <c r="D71" s="70"/>
      <c r="E71" s="70"/>
      <c r="F71" s="69" t="str">
        <f>'Template (Inf)'!F34</f>
        <v>Influence present?</v>
      </c>
      <c r="G71" s="69"/>
      <c r="H71" s="73" t="s">
        <v>1855</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70" t="s">
        <v>1855</v>
      </c>
    </row>
    <row r="72" spans="1:25" x14ac:dyDescent="0.25">
      <c r="A72" s="68"/>
      <c r="B72" s="70"/>
      <c r="C72" s="69"/>
      <c r="D72" s="70"/>
      <c r="E72" s="70"/>
      <c r="F72" s="69" t="str">
        <f>'Template (Inf)'!F35</f>
        <v>Yes/No</v>
      </c>
      <c r="G72" s="69" t="str">
        <f>'Template (Inf)'!G35</f>
        <v>Description</v>
      </c>
      <c r="H72" s="73" t="s">
        <v>1855</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70" t="s">
        <v>1855</v>
      </c>
    </row>
    <row r="73" spans="1:25" x14ac:dyDescent="0.25">
      <c r="A73" s="68"/>
      <c r="B73" s="70"/>
      <c r="C73" s="69" t="str">
        <f>'Template (Inf)'!C35</f>
        <v>VarGe01</v>
      </c>
      <c r="D73" s="70" t="str">
        <f>'Template (Inf)'!D35</f>
        <v>Temperature in bedrock</v>
      </c>
      <c r="E73" s="70"/>
      <c r="F73" s="71" t="str">
        <f>W73</f>
        <v>No</v>
      </c>
      <c r="G73" s="71">
        <f>X73</f>
        <v>0</v>
      </c>
      <c r="H73" s="73" t="s">
        <v>1855</v>
      </c>
      <c r="I73" s="71"/>
      <c r="J73" s="71"/>
      <c r="K73" s="70" t="s">
        <v>1855</v>
      </c>
      <c r="L73" s="71"/>
      <c r="M73" s="71"/>
      <c r="N73" s="70" t="s">
        <v>1855</v>
      </c>
      <c r="O73" s="71"/>
      <c r="P73" s="71"/>
      <c r="Q73" s="70" t="s">
        <v>1855</v>
      </c>
      <c r="R73" s="71"/>
      <c r="S73" s="71"/>
      <c r="T73" s="70" t="s">
        <v>1855</v>
      </c>
      <c r="U73" s="68"/>
      <c r="V73" s="70"/>
      <c r="W73" s="71" t="str">
        <f>'SR-Site Influences'!Q91</f>
        <v>No</v>
      </c>
      <c r="X73" s="71">
        <f>'SR-Site Influences'!Q13</f>
        <v>0</v>
      </c>
      <c r="Y73" s="70" t="s">
        <v>1855</v>
      </c>
    </row>
    <row r="74" spans="1:25" x14ac:dyDescent="0.25">
      <c r="A74" s="68"/>
      <c r="B74" s="70"/>
      <c r="C74" s="69" t="str">
        <f>'Template (Inf)'!C36</f>
        <v>VarGe02</v>
      </c>
      <c r="D74" s="70" t="str">
        <f>'Template (Inf)'!D36</f>
        <v>Groundwater flow</v>
      </c>
      <c r="E74" s="70"/>
      <c r="F74" s="71" t="str">
        <f t="shared" ref="F74:G85" si="1">W74</f>
        <v>No</v>
      </c>
      <c r="G74" s="71" t="str">
        <f t="shared" si="1"/>
        <v>But indirectly through groundwater composition and density effects.</v>
      </c>
      <c r="H74" s="73" t="s">
        <v>1855</v>
      </c>
      <c r="I74" s="71"/>
      <c r="J74" s="71"/>
      <c r="K74" s="70" t="s">
        <v>1855</v>
      </c>
      <c r="L74" s="71"/>
      <c r="M74" s="71"/>
      <c r="N74" s="70" t="s">
        <v>1855</v>
      </c>
      <c r="O74" s="71"/>
      <c r="P74" s="71"/>
      <c r="Q74" s="70" t="s">
        <v>1855</v>
      </c>
      <c r="R74" s="71"/>
      <c r="S74" s="71"/>
      <c r="T74" s="70" t="s">
        <v>1855</v>
      </c>
      <c r="U74" s="68"/>
      <c r="V74" s="70"/>
      <c r="W74" s="71" t="str">
        <f>'SR-Site Influences'!Q92</f>
        <v>No</v>
      </c>
      <c r="X74" s="71" t="str">
        <f>'SR-Site Influences'!Q14</f>
        <v>But indirectly through groundwater composition and density effects.</v>
      </c>
      <c r="Y74" s="70" t="s">
        <v>1855</v>
      </c>
    </row>
    <row r="75" spans="1:25" x14ac:dyDescent="0.25">
      <c r="A75" s="68"/>
      <c r="B75" s="70"/>
      <c r="C75" s="69" t="str">
        <f>'Template (Inf)'!C37</f>
        <v>VarGe03</v>
      </c>
      <c r="D75" s="70" t="str">
        <f>'Template (Inf)'!D37</f>
        <v>Groundwater pressure</v>
      </c>
      <c r="E75" s="70"/>
      <c r="F75" s="71" t="str">
        <f t="shared" si="1"/>
        <v>No</v>
      </c>
      <c r="G75" s="71">
        <f t="shared" si="1"/>
        <v>0</v>
      </c>
      <c r="H75" s="73" t="s">
        <v>1855</v>
      </c>
      <c r="I75" s="71"/>
      <c r="J75" s="71"/>
      <c r="K75" s="70" t="s">
        <v>1855</v>
      </c>
      <c r="L75" s="71"/>
      <c r="M75" s="71"/>
      <c r="N75" s="70" t="s">
        <v>1855</v>
      </c>
      <c r="O75" s="71"/>
      <c r="P75" s="71"/>
      <c r="Q75" s="70" t="s">
        <v>1855</v>
      </c>
      <c r="R75" s="71"/>
      <c r="S75" s="71"/>
      <c r="T75" s="70" t="s">
        <v>1855</v>
      </c>
      <c r="U75" s="68"/>
      <c r="V75" s="70"/>
      <c r="W75" s="71" t="str">
        <f>'SR-Site Influences'!Q93</f>
        <v>No</v>
      </c>
      <c r="X75" s="71">
        <f>'SR-Site Influences'!Q15</f>
        <v>0</v>
      </c>
      <c r="Y75" s="70" t="s">
        <v>1855</v>
      </c>
    </row>
    <row r="76" spans="1:25" x14ac:dyDescent="0.25">
      <c r="A76" s="68"/>
      <c r="B76" s="70"/>
      <c r="C76" s="69" t="str">
        <f>'Template (Inf)'!C38</f>
        <v>VarGe04</v>
      </c>
      <c r="D76" s="70" t="str">
        <f>'Template (Inf)'!D38</f>
        <v>Gas phase flow</v>
      </c>
      <c r="E76" s="70"/>
      <c r="F76" s="71" t="str">
        <f t="shared" si="1"/>
        <v>No</v>
      </c>
      <c r="G76" s="71" t="str">
        <f t="shared" si="1"/>
        <v>But indirectly through water composition (dissolved gases which may subsequently come out of solution.</v>
      </c>
      <c r="H76" s="73" t="s">
        <v>1855</v>
      </c>
      <c r="I76" s="71"/>
      <c r="J76" s="71"/>
      <c r="K76" s="70" t="s">
        <v>1855</v>
      </c>
      <c r="L76" s="71"/>
      <c r="M76" s="71"/>
      <c r="N76" s="70" t="s">
        <v>1855</v>
      </c>
      <c r="O76" s="71"/>
      <c r="P76" s="71"/>
      <c r="Q76" s="70" t="s">
        <v>1855</v>
      </c>
      <c r="R76" s="71"/>
      <c r="S76" s="71"/>
      <c r="T76" s="70" t="s">
        <v>1855</v>
      </c>
      <c r="U76" s="68"/>
      <c r="V76" s="70"/>
      <c r="W76" s="71" t="str">
        <f>'SR-Site Influences'!Q94</f>
        <v>No</v>
      </c>
      <c r="X76" s="71" t="str">
        <f>'SR-Site Influences'!Q16</f>
        <v>But indirectly through water composition (dissolved gases which may subsequently come out of solution.</v>
      </c>
      <c r="Y76" s="70" t="s">
        <v>1855</v>
      </c>
    </row>
    <row r="77" spans="1:25" x14ac:dyDescent="0.25">
      <c r="A77" s="68"/>
      <c r="B77" s="70"/>
      <c r="C77" s="69" t="str">
        <f>'Template (Inf)'!C39</f>
        <v>VarGe05</v>
      </c>
      <c r="D77" s="70" t="str">
        <f>'Template (Inf)'!D39</f>
        <v>Repository geometry</v>
      </c>
      <c r="E77" s="70"/>
      <c r="F77" s="71" t="str">
        <f t="shared" si="1"/>
        <v>No</v>
      </c>
      <c r="G77" s="71">
        <f t="shared" si="1"/>
        <v>0</v>
      </c>
      <c r="H77" s="73" t="s">
        <v>1855</v>
      </c>
      <c r="I77" s="71"/>
      <c r="J77" s="71"/>
      <c r="K77" s="70" t="s">
        <v>1855</v>
      </c>
      <c r="L77" s="71"/>
      <c r="M77" s="71"/>
      <c r="N77" s="70" t="s">
        <v>1855</v>
      </c>
      <c r="O77" s="71"/>
      <c r="P77" s="71"/>
      <c r="Q77" s="70" t="s">
        <v>1855</v>
      </c>
      <c r="R77" s="71"/>
      <c r="S77" s="71"/>
      <c r="T77" s="70" t="s">
        <v>1855</v>
      </c>
      <c r="U77" s="68"/>
      <c r="V77" s="70"/>
      <c r="W77" s="71" t="str">
        <f>'SR-Site Influences'!Q95</f>
        <v>No</v>
      </c>
      <c r="X77" s="71">
        <f>'SR-Site Influences'!Q17</f>
        <v>0</v>
      </c>
      <c r="Y77" s="70" t="s">
        <v>1855</v>
      </c>
    </row>
    <row r="78" spans="1:25" x14ac:dyDescent="0.25">
      <c r="A78" s="68"/>
      <c r="B78" s="70"/>
      <c r="C78" s="69" t="str">
        <f>'Template (Inf)'!C40</f>
        <v>VarGe06</v>
      </c>
      <c r="D78" s="70" t="str">
        <f>'Template (Inf)'!D40</f>
        <v>Fracture geometry</v>
      </c>
      <c r="E78" s="70"/>
      <c r="F78" s="71" t="str">
        <f t="shared" si="1"/>
        <v>No</v>
      </c>
      <c r="G78" s="71">
        <f t="shared" si="1"/>
        <v>0</v>
      </c>
      <c r="H78" s="73" t="s">
        <v>1855</v>
      </c>
      <c r="I78" s="71"/>
      <c r="J78" s="71"/>
      <c r="K78" s="70" t="s">
        <v>1855</v>
      </c>
      <c r="L78" s="71"/>
      <c r="M78" s="71"/>
      <c r="N78" s="70" t="s">
        <v>1855</v>
      </c>
      <c r="O78" s="71"/>
      <c r="P78" s="71"/>
      <c r="Q78" s="70" t="s">
        <v>1855</v>
      </c>
      <c r="R78" s="71"/>
      <c r="S78" s="71"/>
      <c r="T78" s="70" t="s">
        <v>1855</v>
      </c>
      <c r="U78" s="68"/>
      <c r="V78" s="70"/>
      <c r="W78" s="71" t="str">
        <f>'SR-Site Influences'!Q96</f>
        <v>No</v>
      </c>
      <c r="X78" s="71">
        <f>'SR-Site Influences'!Q18</f>
        <v>0</v>
      </c>
      <c r="Y78" s="70" t="s">
        <v>1855</v>
      </c>
    </row>
    <row r="79" spans="1:25" x14ac:dyDescent="0.25">
      <c r="A79" s="68"/>
      <c r="B79" s="70"/>
      <c r="C79" s="69" t="str">
        <f>'Template (Inf)'!C41</f>
        <v>VarGe07</v>
      </c>
      <c r="D79" s="70" t="str">
        <f>'Template (Inf)'!D41</f>
        <v>Rock stresses</v>
      </c>
      <c r="E79" s="70"/>
      <c r="F79" s="71" t="str">
        <f t="shared" si="1"/>
        <v>No</v>
      </c>
      <c r="G79" s="71">
        <f t="shared" si="1"/>
        <v>0</v>
      </c>
      <c r="H79" s="73" t="s">
        <v>1855</v>
      </c>
      <c r="I79" s="71"/>
      <c r="J79" s="71"/>
      <c r="K79" s="70" t="s">
        <v>1855</v>
      </c>
      <c r="L79" s="71"/>
      <c r="M79" s="71"/>
      <c r="N79" s="70" t="s">
        <v>1855</v>
      </c>
      <c r="O79" s="71"/>
      <c r="P79" s="71"/>
      <c r="Q79" s="70" t="s">
        <v>1855</v>
      </c>
      <c r="R79" s="71"/>
      <c r="S79" s="71"/>
      <c r="T79" s="70" t="s">
        <v>1855</v>
      </c>
      <c r="U79" s="68"/>
      <c r="V79" s="70"/>
      <c r="W79" s="71" t="str">
        <f>'SR-Site Influences'!Q97</f>
        <v>No</v>
      </c>
      <c r="X79" s="71">
        <f>'SR-Site Influences'!Q19</f>
        <v>0</v>
      </c>
      <c r="Y79" s="70" t="s">
        <v>1855</v>
      </c>
    </row>
    <row r="80" spans="1:25" x14ac:dyDescent="0.25">
      <c r="A80" s="68"/>
      <c r="B80" s="70"/>
      <c r="C80" s="69" t="str">
        <f>'Template (Inf)'!C42</f>
        <v>VarGe08</v>
      </c>
      <c r="D80" s="70" t="str">
        <f>'Template (Inf)'!D42</f>
        <v>Matrix minerals</v>
      </c>
      <c r="E80" s="70"/>
      <c r="F80" s="71" t="str">
        <f t="shared" si="1"/>
        <v>No</v>
      </c>
      <c r="G80" s="71" t="str">
        <f t="shared" si="1"/>
        <v>But indirectly by affecting porewater concentrations and subsequent long term porewater - mineral interactions resulting in some alteration.</v>
      </c>
      <c r="H80" s="73" t="s">
        <v>1855</v>
      </c>
      <c r="I80" s="71"/>
      <c r="J80" s="71"/>
      <c r="K80" s="70" t="s">
        <v>1855</v>
      </c>
      <c r="L80" s="71"/>
      <c r="M80" s="71"/>
      <c r="N80" s="70" t="s">
        <v>1855</v>
      </c>
      <c r="O80" s="71"/>
      <c r="P80" s="71"/>
      <c r="Q80" s="70" t="s">
        <v>1855</v>
      </c>
      <c r="R80" s="71"/>
      <c r="S80" s="71"/>
      <c r="T80" s="70" t="s">
        <v>1855</v>
      </c>
      <c r="U80" s="68"/>
      <c r="V80" s="70"/>
      <c r="W80" s="71" t="str">
        <f>'SR-Site Influences'!Q98</f>
        <v>No</v>
      </c>
      <c r="X80" s="71" t="str">
        <f>'SR-Site Influences'!Q20</f>
        <v>But indirectly by affecting porewater concentrations and subsequent long term porewater - mineral interactions resulting in some alteration.</v>
      </c>
      <c r="Y80" s="70" t="s">
        <v>1855</v>
      </c>
    </row>
    <row r="81" spans="1:25" x14ac:dyDescent="0.25">
      <c r="A81" s="68"/>
      <c r="B81" s="70"/>
      <c r="C81" s="69" t="str">
        <f>'Template (Inf)'!C43</f>
        <v>VarGe09</v>
      </c>
      <c r="D81" s="70" t="str">
        <f>'Template (Inf)'!D43</f>
        <v>Fracture minerals</v>
      </c>
      <c r="E81" s="70"/>
      <c r="F81" s="71" t="str">
        <f t="shared" si="1"/>
        <v>No</v>
      </c>
      <c r="G81" s="71" t="str">
        <f t="shared" si="1"/>
        <v>But indirectly by changing groundwater composition that may induce precipitation-dissolution of minerals.</v>
      </c>
      <c r="H81" s="73" t="s">
        <v>1855</v>
      </c>
      <c r="I81" s="71"/>
      <c r="J81" s="71"/>
      <c r="K81" s="70" t="s">
        <v>1855</v>
      </c>
      <c r="L81" s="71"/>
      <c r="M81" s="71"/>
      <c r="N81" s="70" t="s">
        <v>1855</v>
      </c>
      <c r="O81" s="71"/>
      <c r="P81" s="71"/>
      <c r="Q81" s="70" t="s">
        <v>1855</v>
      </c>
      <c r="R81" s="71"/>
      <c r="S81" s="71"/>
      <c r="T81" s="70" t="s">
        <v>1855</v>
      </c>
      <c r="U81" s="68"/>
      <c r="V81" s="70"/>
      <c r="W81" s="71" t="str">
        <f>'SR-Site Influences'!Q99</f>
        <v>No</v>
      </c>
      <c r="X81" s="71" t="str">
        <f>'SR-Site Influences'!Q21</f>
        <v>But indirectly by changing groundwater composition that may induce precipitation-dissolution of minerals.</v>
      </c>
      <c r="Y81" s="70" t="s">
        <v>1855</v>
      </c>
    </row>
    <row r="82" spans="1:25" x14ac:dyDescent="0.25">
      <c r="A82" s="68"/>
      <c r="B82" s="70"/>
      <c r="C82" s="69" t="str">
        <f>'Template (Inf)'!C44</f>
        <v>VarGe10</v>
      </c>
      <c r="D82" s="70" t="str">
        <f>'Template (Inf)'!D44</f>
        <v>Groundwater composition</v>
      </c>
      <c r="E82" s="70"/>
      <c r="F82" s="71" t="str">
        <f t="shared" si="1"/>
        <v>Yes</v>
      </c>
      <c r="G82" s="71" t="str">
        <f t="shared" si="1"/>
        <v>Diffusion affects
the concentration
of species in the
groundwater.</v>
      </c>
      <c r="H82" s="73" t="s">
        <v>1855</v>
      </c>
      <c r="I82" s="71" t="s">
        <v>174</v>
      </c>
      <c r="J82" s="71" t="s">
        <v>1961</v>
      </c>
      <c r="K82" s="70" t="s">
        <v>1855</v>
      </c>
      <c r="L82" s="71" t="s">
        <v>174</v>
      </c>
      <c r="M82" s="71" t="s">
        <v>1962</v>
      </c>
      <c r="N82" s="70" t="s">
        <v>1855</v>
      </c>
      <c r="O82" s="71" t="s">
        <v>174</v>
      </c>
      <c r="P82" s="71" t="s">
        <v>1963</v>
      </c>
      <c r="Q82" s="70" t="s">
        <v>1855</v>
      </c>
      <c r="R82" s="71" t="s">
        <v>174</v>
      </c>
      <c r="S82" s="71" t="s">
        <v>1964</v>
      </c>
      <c r="T82" s="70" t="s">
        <v>1855</v>
      </c>
      <c r="U82" s="68"/>
      <c r="V82" s="70"/>
      <c r="W82" s="71" t="str">
        <f>'SR-Site Influences'!Q100</f>
        <v>Yes</v>
      </c>
      <c r="X82" s="71" t="str">
        <f>'SR-Site Influences'!Q22</f>
        <v>Diffusion affects
the concentration
of species in the
groundwater.</v>
      </c>
      <c r="Y82" s="70" t="s">
        <v>1855</v>
      </c>
    </row>
    <row r="83" spans="1:25" x14ac:dyDescent="0.25">
      <c r="A83" s="68"/>
      <c r="B83" s="70"/>
      <c r="C83" s="69" t="str">
        <f>'Template (Inf)'!C45</f>
        <v>VarGe11</v>
      </c>
      <c r="D83" s="70" t="str">
        <f>'Template (Inf)'!D45</f>
        <v>Gas composition</v>
      </c>
      <c r="E83" s="70"/>
      <c r="F83" s="71" t="str">
        <f t="shared" si="1"/>
        <v>No</v>
      </c>
      <c r="G83" s="71" t="str">
        <f t="shared" si="1"/>
        <v>But indirectly through
water composition and
degassing.</v>
      </c>
      <c r="H83" s="73" t="s">
        <v>1855</v>
      </c>
      <c r="I83" s="71"/>
      <c r="J83" s="71"/>
      <c r="K83" s="70" t="s">
        <v>1855</v>
      </c>
      <c r="L83" s="71"/>
      <c r="M83" s="71"/>
      <c r="N83" s="70" t="s">
        <v>1855</v>
      </c>
      <c r="O83" s="71"/>
      <c r="P83" s="71"/>
      <c r="Q83" s="70" t="s">
        <v>1855</v>
      </c>
      <c r="R83" s="71"/>
      <c r="S83" s="71"/>
      <c r="T83" s="70" t="s">
        <v>1855</v>
      </c>
      <c r="U83" s="68"/>
      <c r="V83" s="70"/>
      <c r="W83" s="71" t="str">
        <f>'SR-Site Influences'!Q101</f>
        <v>No</v>
      </c>
      <c r="X83" s="71" t="str">
        <f>'SR-Site Influences'!Q23</f>
        <v>But indirectly through
water composition and
degassing.</v>
      </c>
      <c r="Y83" s="70" t="s">
        <v>1855</v>
      </c>
    </row>
    <row r="84" spans="1:25" x14ac:dyDescent="0.25">
      <c r="A84" s="68"/>
      <c r="B84" s="70"/>
      <c r="C84" s="69" t="str">
        <f>'Template (Inf)'!C46</f>
        <v>VarGe12</v>
      </c>
      <c r="D84" s="70" t="str">
        <f>'Template (Inf)'!D46</f>
        <v>Structural and stray materials</v>
      </c>
      <c r="E84" s="70"/>
      <c r="F84" s="71" t="str">
        <f t="shared" si="1"/>
        <v>No</v>
      </c>
      <c r="G84" s="71">
        <f t="shared" si="1"/>
        <v>0</v>
      </c>
      <c r="H84" s="73" t="s">
        <v>1855</v>
      </c>
      <c r="I84" s="71"/>
      <c r="J84" s="71"/>
      <c r="K84" s="70" t="s">
        <v>1855</v>
      </c>
      <c r="L84" s="71"/>
      <c r="M84" s="71"/>
      <c r="N84" s="70" t="s">
        <v>1855</v>
      </c>
      <c r="O84" s="71"/>
      <c r="P84" s="71"/>
      <c r="Q84" s="70" t="s">
        <v>1855</v>
      </c>
      <c r="R84" s="71"/>
      <c r="S84" s="71"/>
      <c r="T84" s="70" t="s">
        <v>1855</v>
      </c>
      <c r="U84" s="68"/>
      <c r="V84" s="70"/>
      <c r="W84" s="71" t="str">
        <f>'SR-Site Influences'!Q102</f>
        <v>No</v>
      </c>
      <c r="X84" s="71">
        <f>'SR-Site Influences'!Q24</f>
        <v>0</v>
      </c>
      <c r="Y84" s="70" t="s">
        <v>1855</v>
      </c>
    </row>
    <row r="85" spans="1:25" x14ac:dyDescent="0.25">
      <c r="A85" s="68"/>
      <c r="B85" s="70"/>
      <c r="C85" s="69" t="str">
        <f>'Template (Inf)'!C47</f>
        <v>VarGe13</v>
      </c>
      <c r="D85" s="70" t="str">
        <f>'Template (Inf)'!D47</f>
        <v>Saturation</v>
      </c>
      <c r="E85" s="70"/>
      <c r="F85" s="71" t="str">
        <f t="shared" si="1"/>
        <v>No</v>
      </c>
      <c r="G85" s="71" t="str">
        <f t="shared" si="1"/>
        <v>Does not affect the water-saturation of the rock.</v>
      </c>
      <c r="H85" s="73" t="s">
        <v>1855</v>
      </c>
      <c r="I85" s="71"/>
      <c r="J85" s="71"/>
      <c r="K85" s="70" t="s">
        <v>1855</v>
      </c>
      <c r="L85" s="71"/>
      <c r="M85" s="71"/>
      <c r="N85" s="70" t="s">
        <v>1855</v>
      </c>
      <c r="O85" s="71"/>
      <c r="P85" s="71"/>
      <c r="Q85" s="70" t="s">
        <v>1855</v>
      </c>
      <c r="R85" s="71"/>
      <c r="S85" s="71"/>
      <c r="T85" s="70" t="s">
        <v>1855</v>
      </c>
      <c r="U85" s="68"/>
      <c r="V85" s="70"/>
      <c r="W85" s="71" t="str">
        <f>'SR-Site Influences'!Q103</f>
        <v>No</v>
      </c>
      <c r="X85" s="71" t="str">
        <f>'SR-Site Influences'!Q25</f>
        <v>Does not affect the water-saturation of the rock.</v>
      </c>
      <c r="Y85" s="70" t="s">
        <v>1855</v>
      </c>
    </row>
    <row r="86" spans="1:25" x14ac:dyDescent="0.25">
      <c r="A86" s="68"/>
      <c r="B86" s="69"/>
      <c r="C86" s="69"/>
      <c r="D86" s="69"/>
      <c r="E86" s="69"/>
      <c r="F86" s="69"/>
      <c r="G86" s="69"/>
      <c r="H86" s="69"/>
      <c r="I86" s="69"/>
      <c r="J86" s="69"/>
      <c r="K86" s="70"/>
      <c r="L86" s="69"/>
      <c r="M86" s="69"/>
      <c r="N86" s="70"/>
      <c r="O86" s="69"/>
      <c r="P86" s="69"/>
      <c r="Q86" s="70"/>
      <c r="R86" s="69"/>
      <c r="S86" s="69"/>
      <c r="T86" s="70"/>
      <c r="U86" s="68"/>
      <c r="V86" s="70"/>
      <c r="W86" s="72" t="str">
        <f>'SR-Site Influences'!Q5</f>
        <v>Diffusive transport of dissolved species in fractures and rock matrix</v>
      </c>
      <c r="X86" s="70"/>
      <c r="Y86" s="70"/>
    </row>
  </sheetData>
  <mergeCells count="13">
    <mergeCell ref="F11:G11"/>
    <mergeCell ref="I11:J11"/>
    <mergeCell ref="F12:G12"/>
    <mergeCell ref="I12:J12"/>
    <mergeCell ref="F13:G13"/>
    <mergeCell ref="I13:J13"/>
    <mergeCell ref="F10:G10"/>
    <mergeCell ref="I10:J10"/>
    <mergeCell ref="C6:D6"/>
    <mergeCell ref="F6:G6"/>
    <mergeCell ref="I6:J6"/>
    <mergeCell ref="F7:G7"/>
    <mergeCell ref="I7:J7"/>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55EF9-5680-48AB-B8A4-5BC298E99D47}">
  <dimension ref="A1:Y86"/>
  <sheetViews>
    <sheetView zoomScaleNormal="100" workbookViewId="0">
      <selection activeCell="E18" sqref="E18"/>
    </sheetView>
  </sheetViews>
  <sheetFormatPr defaultColWidth="9.140625"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list'!B21</f>
        <v>Ge13</v>
      </c>
      <c r="D3" s="31" t="str">
        <f>'PSAR SFK FEP list'!C21</f>
        <v xml:space="preserve">Speciation and sorption </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Influences'!R6</f>
        <v>Geosphere</v>
      </c>
      <c r="D6" s="97"/>
      <c r="E6" s="53" t="str">
        <f>'Template (Inf)'!E6</f>
        <v>Inner 1</v>
      </c>
      <c r="F6" s="96" t="str">
        <f>'SR-Site Influences'!R7</f>
        <v>Buffer</v>
      </c>
      <c r="G6" s="97"/>
      <c r="H6" s="53" t="str">
        <f>'Template (Inf)'!H6</f>
        <v>Outer 1</v>
      </c>
      <c r="I6" s="96" t="str">
        <f>'SR-Site Influences'!R8</f>
        <v>Biosphere</v>
      </c>
      <c r="J6" s="97"/>
      <c r="K6" s="27"/>
    </row>
    <row r="7" spans="2:20" x14ac:dyDescent="0.25">
      <c r="B7" s="27"/>
      <c r="C7" s="27"/>
      <c r="D7" s="27"/>
      <c r="E7" s="53" t="str">
        <f>'Template (Inf)'!E7</f>
        <v>Inner 2</v>
      </c>
      <c r="F7" s="96" t="str">
        <f>'SR-Site Influences'!R9</f>
        <v>Backfill in tunnels</v>
      </c>
      <c r="G7" s="97"/>
      <c r="H7" s="53" t="str">
        <f>'Template (Inf)'!H7</f>
        <v>Outer 2</v>
      </c>
      <c r="I7" s="96" t="str">
        <f>'SR-Site Influences'!R10</f>
        <v>Surroundings</v>
      </c>
      <c r="J7" s="97"/>
      <c r="K7" s="27"/>
      <c r="M7" s="68"/>
      <c r="N7" s="68"/>
      <c r="O7" s="68"/>
      <c r="P7" s="68"/>
      <c r="Q7" s="68"/>
      <c r="R7" s="68"/>
      <c r="S7" s="68"/>
      <c r="T7" s="68"/>
    </row>
    <row r="8" spans="2:20" x14ac:dyDescent="0.25">
      <c r="B8" s="27"/>
      <c r="C8" s="27"/>
      <c r="D8" s="27"/>
      <c r="E8" s="27"/>
      <c r="F8" s="27"/>
      <c r="G8" s="27"/>
      <c r="H8" s="27"/>
      <c r="I8" s="27"/>
      <c r="J8" s="27"/>
      <c r="K8" s="27"/>
      <c r="M8" s="67" t="s">
        <v>287</v>
      </c>
      <c r="N8" s="68"/>
      <c r="O8" s="68"/>
      <c r="P8" s="68"/>
      <c r="Q8" s="68"/>
      <c r="R8" s="68"/>
      <c r="S8" s="68"/>
      <c r="T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c r="T9" s="68"/>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c r="T10" s="68"/>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c r="O11" s="76" t="str">
        <f>C6</f>
        <v>Geosphere</v>
      </c>
      <c r="P11" s="70"/>
      <c r="Q11" s="70"/>
      <c r="R11" s="70"/>
      <c r="S11" s="70"/>
      <c r="T11" s="68"/>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c r="T12" s="68"/>
    </row>
    <row r="13" spans="2:20" x14ac:dyDescent="0.25">
      <c r="B13" s="27"/>
      <c r="C13" s="27"/>
      <c r="D13" s="27"/>
      <c r="E13" s="53" t="str">
        <f>'Template (Inf)'!E13</f>
        <v>From inner 2</v>
      </c>
      <c r="F13" s="87"/>
      <c r="G13" s="89"/>
      <c r="H13" s="53" t="str">
        <f>'Template (Inf)'!H13</f>
        <v>From outer 2</v>
      </c>
      <c r="I13" s="87"/>
      <c r="J13" s="89"/>
      <c r="K13" s="27"/>
      <c r="M13" s="76" t="str">
        <f>C6</f>
        <v>Geosphere</v>
      </c>
      <c r="N13" s="75"/>
      <c r="O13" s="70" t="str">
        <f>CONCATENATE(I6," ",I7)</f>
        <v>Biosphere Surroundings</v>
      </c>
      <c r="P13" s="76"/>
      <c r="Q13" s="70"/>
      <c r="R13" s="70"/>
      <c r="S13" s="70"/>
      <c r="T13" s="68"/>
    </row>
    <row r="14" spans="2:20" x14ac:dyDescent="0.25">
      <c r="B14" s="27"/>
      <c r="C14" s="27"/>
      <c r="D14" s="27"/>
      <c r="E14" s="27"/>
      <c r="F14" s="27"/>
      <c r="G14" s="27"/>
      <c r="H14" s="27"/>
      <c r="I14" s="27"/>
      <c r="J14" s="27"/>
      <c r="K14" s="27"/>
      <c r="M14" s="68"/>
      <c r="N14" s="68"/>
      <c r="O14" s="68"/>
      <c r="P14" s="68"/>
      <c r="Q14" s="68"/>
      <c r="R14" s="68"/>
      <c r="S14" s="68"/>
      <c r="T14" s="68"/>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1:25" x14ac:dyDescent="0.25">
      <c r="B49" s="35"/>
      <c r="C49" s="35"/>
      <c r="D49" s="35"/>
      <c r="E49" s="35"/>
      <c r="F49" s="35"/>
      <c r="G49" s="35"/>
      <c r="H49" s="35"/>
      <c r="I49" s="35"/>
      <c r="J49" s="35"/>
      <c r="K49" s="34"/>
      <c r="L49" s="35"/>
      <c r="M49" s="35"/>
      <c r="N49" s="34"/>
      <c r="O49" s="35"/>
      <c r="P49" s="35"/>
      <c r="Q49" s="34"/>
      <c r="R49" s="35"/>
      <c r="S49" s="35"/>
      <c r="T49" s="34"/>
    </row>
    <row r="51" spans="1:25" x14ac:dyDescent="0.25">
      <c r="A51" s="68"/>
      <c r="B51" s="67"/>
      <c r="C51" s="68"/>
      <c r="D51" s="68"/>
      <c r="E51" s="68"/>
      <c r="F51" s="67" t="s">
        <v>1947</v>
      </c>
      <c r="G51" s="68"/>
      <c r="H51" s="68"/>
      <c r="I51" s="67" t="s">
        <v>1861</v>
      </c>
      <c r="J51" s="68"/>
      <c r="K51" s="68"/>
      <c r="L51" s="68" t="str">
        <f>W86</f>
        <v xml:space="preserve">Speciation and sorption </v>
      </c>
      <c r="M51" s="68"/>
      <c r="N51" s="68"/>
      <c r="O51" s="68"/>
      <c r="P51" s="68"/>
      <c r="Q51" s="68"/>
      <c r="R51" s="68"/>
      <c r="S51" s="68"/>
      <c r="T51" s="68"/>
      <c r="U51" s="68"/>
      <c r="V51" s="67" t="s">
        <v>287</v>
      </c>
      <c r="W51" s="68"/>
      <c r="X51" s="68"/>
      <c r="Y51" s="68"/>
    </row>
    <row r="52" spans="1:25" x14ac:dyDescent="0.25">
      <c r="A52" s="68"/>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1:25" x14ac:dyDescent="0.25">
      <c r="A53" s="68"/>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69"/>
    </row>
    <row r="54" spans="1:25" x14ac:dyDescent="0.25">
      <c r="A54" s="68"/>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69"/>
    </row>
    <row r="55" spans="1:25" x14ac:dyDescent="0.25">
      <c r="A55" s="68"/>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69"/>
    </row>
    <row r="56" spans="1:25" x14ac:dyDescent="0.25">
      <c r="A56" s="68"/>
      <c r="B56" s="70"/>
      <c r="C56" s="69" t="str">
        <f>'Template (Inf)'!C19</f>
        <v>VarGe01</v>
      </c>
      <c r="D56" s="70" t="str">
        <f>'Template (Inf)'!D19</f>
        <v>Temperature in bedrock</v>
      </c>
      <c r="E56" s="70"/>
      <c r="F56" s="71" t="str">
        <f>W56</f>
        <v>Yes</v>
      </c>
      <c r="G56" s="71" t="str">
        <f>X56</f>
        <v>A temperature dependence exists (2nd and 3rd laws of thermodynamics).</v>
      </c>
      <c r="H56" s="70" t="s">
        <v>1855</v>
      </c>
      <c r="I56" s="71" t="s">
        <v>117</v>
      </c>
      <c r="J56" s="71" t="s">
        <v>1967</v>
      </c>
      <c r="K56" s="70" t="s">
        <v>1855</v>
      </c>
      <c r="L56" s="71" t="s">
        <v>174</v>
      </c>
      <c r="M56" s="71" t="s">
        <v>1968</v>
      </c>
      <c r="N56" s="70" t="s">
        <v>1855</v>
      </c>
      <c r="O56" s="71" t="s">
        <v>174</v>
      </c>
      <c r="P56" s="71" t="s">
        <v>1968</v>
      </c>
      <c r="Q56" s="70" t="s">
        <v>1855</v>
      </c>
      <c r="R56" s="71" t="s">
        <v>174</v>
      </c>
      <c r="S56" s="71" t="s">
        <v>1968</v>
      </c>
      <c r="T56" s="70" t="s">
        <v>1855</v>
      </c>
      <c r="U56" s="68"/>
      <c r="V56" s="70"/>
      <c r="W56" s="71" t="str">
        <f>'SR-Site Influences'!R104</f>
        <v>Yes</v>
      </c>
      <c r="X56" s="71" t="str">
        <f>'SR-Site Influences'!R26</f>
        <v>A temperature dependence exists (2nd and 3rd laws of thermodynamics).</v>
      </c>
      <c r="Y56" s="70" t="s">
        <v>1855</v>
      </c>
    </row>
    <row r="57" spans="1:25" x14ac:dyDescent="0.25">
      <c r="A57" s="68"/>
      <c r="B57" s="70"/>
      <c r="C57" s="69" t="str">
        <f>'Template (Inf)'!C20</f>
        <v>VarGe02</v>
      </c>
      <c r="D57" s="70" t="str">
        <f>'Template (Inf)'!D20</f>
        <v>Groundwater flow</v>
      </c>
      <c r="E57" s="70"/>
      <c r="F57" s="71" t="str">
        <f t="shared" ref="F57:G68" si="0">W57</f>
        <v>No</v>
      </c>
      <c r="G57" s="71" t="str">
        <f t="shared" si="0"/>
        <v xml:space="preserve">But indirectly by affecting water composition. </v>
      </c>
      <c r="H57" s="70" t="s">
        <v>1855</v>
      </c>
      <c r="I57" s="71"/>
      <c r="J57" s="71"/>
      <c r="K57" s="70" t="s">
        <v>1855</v>
      </c>
      <c r="L57" s="71"/>
      <c r="M57" s="71"/>
      <c r="N57" s="70" t="s">
        <v>1855</v>
      </c>
      <c r="O57" s="71"/>
      <c r="P57" s="71"/>
      <c r="Q57" s="70" t="s">
        <v>1855</v>
      </c>
      <c r="R57" s="71"/>
      <c r="S57" s="71"/>
      <c r="T57" s="70" t="s">
        <v>1855</v>
      </c>
      <c r="U57" s="68"/>
      <c r="V57" s="70"/>
      <c r="W57" s="71" t="str">
        <f>'SR-Site Influences'!R105</f>
        <v>No</v>
      </c>
      <c r="X57" s="71" t="str">
        <f>'SR-Site Influences'!R27</f>
        <v xml:space="preserve">But indirectly by affecting water composition. </v>
      </c>
      <c r="Y57" s="70" t="s">
        <v>1855</v>
      </c>
    </row>
    <row r="58" spans="1:25" x14ac:dyDescent="0.25">
      <c r="A58" s="68"/>
      <c r="B58" s="70"/>
      <c r="C58" s="69" t="str">
        <f>'Template (Inf)'!C21</f>
        <v>VarGe03</v>
      </c>
      <c r="D58" s="70" t="str">
        <f>'Template (Inf)'!D21</f>
        <v>Groundwater pressure</v>
      </c>
      <c r="E58" s="70"/>
      <c r="F58" s="71" t="str">
        <f t="shared" si="0"/>
        <v>Yes</v>
      </c>
      <c r="G58" s="71" t="str">
        <f t="shared" si="0"/>
        <v>Affects chemical speciation, solubilities of gases and minerals.</v>
      </c>
      <c r="H58" s="70" t="s">
        <v>1855</v>
      </c>
      <c r="I58" s="71" t="s">
        <v>117</v>
      </c>
      <c r="J58" s="71" t="s">
        <v>1969</v>
      </c>
      <c r="K58" s="70" t="s">
        <v>1855</v>
      </c>
      <c r="L58" s="71" t="s">
        <v>117</v>
      </c>
      <c r="M58" s="71" t="s">
        <v>1969</v>
      </c>
      <c r="N58" s="70" t="s">
        <v>1855</v>
      </c>
      <c r="O58" s="71" t="s">
        <v>117</v>
      </c>
      <c r="P58" s="71" t="s">
        <v>1969</v>
      </c>
      <c r="Q58" s="70" t="s">
        <v>1855</v>
      </c>
      <c r="R58" s="71" t="s">
        <v>117</v>
      </c>
      <c r="S58" s="71" t="s">
        <v>1969</v>
      </c>
      <c r="T58" s="70" t="s">
        <v>1855</v>
      </c>
      <c r="U58" s="68"/>
      <c r="V58" s="70"/>
      <c r="W58" s="71" t="str">
        <f>'SR-Site Influences'!R106</f>
        <v>Yes</v>
      </c>
      <c r="X58" s="71" t="str">
        <f>'SR-Site Influences'!R28</f>
        <v>Affects chemical speciation, solubilities of gases and minerals.</v>
      </c>
      <c r="Y58" s="70" t="s">
        <v>1855</v>
      </c>
    </row>
    <row r="59" spans="1:25" x14ac:dyDescent="0.25">
      <c r="A59" s="68"/>
      <c r="B59" s="70"/>
      <c r="C59" s="69" t="str">
        <f>'Template (Inf)'!C22</f>
        <v>VarGe04</v>
      </c>
      <c r="D59" s="70" t="str">
        <f>'Template (Inf)'!D22</f>
        <v>Gas phase flow</v>
      </c>
      <c r="E59" s="70"/>
      <c r="F59" s="71" t="str">
        <f t="shared" si="0"/>
        <v>No</v>
      </c>
      <c r="G59" s="71" t="str">
        <f t="shared" si="0"/>
        <v>But coupled through groundwater flow.</v>
      </c>
      <c r="H59" s="70" t="s">
        <v>1855</v>
      </c>
      <c r="I59" s="71"/>
      <c r="J59" s="71"/>
      <c r="K59" s="70" t="s">
        <v>1855</v>
      </c>
      <c r="L59" s="71"/>
      <c r="M59" s="71"/>
      <c r="N59" s="70" t="s">
        <v>1855</v>
      </c>
      <c r="O59" s="71"/>
      <c r="P59" s="71"/>
      <c r="Q59" s="70" t="s">
        <v>1855</v>
      </c>
      <c r="R59" s="71"/>
      <c r="S59" s="71"/>
      <c r="T59" s="70" t="s">
        <v>1855</v>
      </c>
      <c r="U59" s="68"/>
      <c r="V59" s="70"/>
      <c r="W59" s="71" t="str">
        <f>'SR-Site Influences'!R107</f>
        <v>No</v>
      </c>
      <c r="X59" s="71" t="str">
        <f>'SR-Site Influences'!R29</f>
        <v>But coupled through groundwater flow.</v>
      </c>
      <c r="Y59" s="70" t="s">
        <v>1855</v>
      </c>
    </row>
    <row r="60" spans="1:25" x14ac:dyDescent="0.25">
      <c r="A60" s="68"/>
      <c r="B60" s="70"/>
      <c r="C60" s="69" t="str">
        <f>'Template (Inf)'!C23</f>
        <v>VarGe05</v>
      </c>
      <c r="D60" s="70" t="str">
        <f>'Template (Inf)'!D23</f>
        <v>Repository geometry</v>
      </c>
      <c r="E60" s="70"/>
      <c r="F60" s="71" t="str">
        <f t="shared" si="0"/>
        <v>No</v>
      </c>
      <c r="G60" s="71">
        <f t="shared" si="0"/>
        <v>0</v>
      </c>
      <c r="H60" s="70" t="s">
        <v>1855</v>
      </c>
      <c r="I60" s="71"/>
      <c r="J60" s="71"/>
      <c r="K60" s="70" t="s">
        <v>1855</v>
      </c>
      <c r="L60" s="71"/>
      <c r="M60" s="71"/>
      <c r="N60" s="70" t="s">
        <v>1855</v>
      </c>
      <c r="O60" s="71"/>
      <c r="P60" s="71"/>
      <c r="Q60" s="70" t="s">
        <v>1855</v>
      </c>
      <c r="R60" s="71"/>
      <c r="S60" s="71"/>
      <c r="T60" s="70" t="s">
        <v>1855</v>
      </c>
      <c r="U60" s="68"/>
      <c r="V60" s="70"/>
      <c r="W60" s="71" t="str">
        <f>'SR-Site Influences'!R108</f>
        <v>No</v>
      </c>
      <c r="X60" s="71">
        <f>'SR-Site Influences'!R30</f>
        <v>0</v>
      </c>
      <c r="Y60" s="70" t="s">
        <v>1855</v>
      </c>
    </row>
    <row r="61" spans="1:25" x14ac:dyDescent="0.25">
      <c r="A61" s="68"/>
      <c r="B61" s="70"/>
      <c r="C61" s="69" t="str">
        <f>'Template (Inf)'!C24</f>
        <v>VarGe06</v>
      </c>
      <c r="D61" s="70" t="str">
        <f>'Template (Inf)'!D24</f>
        <v>Fracture geometry</v>
      </c>
      <c r="E61" s="70"/>
      <c r="F61" s="71" t="str">
        <f t="shared" si="0"/>
        <v>Yes</v>
      </c>
      <c r="G61" s="71" t="str">
        <f t="shared" si="0"/>
        <v>Fracture aperture determines surface retardation coefficient (and access to matrix for subsequent sorption).</v>
      </c>
      <c r="H61" s="70" t="s">
        <v>1855</v>
      </c>
      <c r="I61" s="71" t="s">
        <v>117</v>
      </c>
      <c r="J61" s="71" t="s">
        <v>1967</v>
      </c>
      <c r="K61" s="70" t="s">
        <v>1855</v>
      </c>
      <c r="L61" s="71" t="s">
        <v>174</v>
      </c>
      <c r="M61" s="71" t="s">
        <v>1970</v>
      </c>
      <c r="N61" s="70" t="s">
        <v>1855</v>
      </c>
      <c r="O61" s="71" t="s">
        <v>174</v>
      </c>
      <c r="P61" s="71" t="s">
        <v>1970</v>
      </c>
      <c r="Q61" s="70" t="s">
        <v>1855</v>
      </c>
      <c r="R61" s="71" t="s">
        <v>174</v>
      </c>
      <c r="S61" s="71" t="s">
        <v>1970</v>
      </c>
      <c r="T61" s="70" t="s">
        <v>1855</v>
      </c>
      <c r="U61" s="68"/>
      <c r="V61" s="70"/>
      <c r="W61" s="71" t="str">
        <f>'SR-Site Influences'!R109</f>
        <v>Yes</v>
      </c>
      <c r="X61" s="71" t="str">
        <f>'SR-Site Influences'!R31</f>
        <v>Fracture aperture determines surface retardation coefficient (and access to matrix for subsequent sorption).</v>
      </c>
      <c r="Y61" s="70" t="s">
        <v>1855</v>
      </c>
    </row>
    <row r="62" spans="1:25" x14ac:dyDescent="0.25">
      <c r="A62" s="68"/>
      <c r="B62" s="70"/>
      <c r="C62" s="69" t="str">
        <f>'Template (Inf)'!C25</f>
        <v>VarGe07</v>
      </c>
      <c r="D62" s="70" t="str">
        <f>'Template (Inf)'!D25</f>
        <v>Rock stresses</v>
      </c>
      <c r="E62" s="70"/>
      <c r="F62" s="71" t="str">
        <f t="shared" si="0"/>
        <v>No</v>
      </c>
      <c r="G62" s="71" t="str">
        <f t="shared" si="0"/>
        <v>But indirectly through changes in fracture/ pore geometry.</v>
      </c>
      <c r="H62" s="70" t="s">
        <v>1855</v>
      </c>
      <c r="I62" s="71"/>
      <c r="J62" s="71"/>
      <c r="K62" s="70" t="s">
        <v>1855</v>
      </c>
      <c r="L62" s="71"/>
      <c r="M62" s="71"/>
      <c r="N62" s="70" t="s">
        <v>1855</v>
      </c>
      <c r="O62" s="71"/>
      <c r="P62" s="71"/>
      <c r="Q62" s="70" t="s">
        <v>1855</v>
      </c>
      <c r="R62" s="71"/>
      <c r="S62" s="71"/>
      <c r="T62" s="70" t="s">
        <v>1855</v>
      </c>
      <c r="U62" s="68"/>
      <c r="V62" s="70"/>
      <c r="W62" s="71" t="str">
        <f>'SR-Site Influences'!R110</f>
        <v>No</v>
      </c>
      <c r="X62" s="71" t="str">
        <f>'SR-Site Influences'!R32</f>
        <v>But indirectly through changes in fracture/ pore geometry.</v>
      </c>
      <c r="Y62" s="70" t="s">
        <v>1855</v>
      </c>
    </row>
    <row r="63" spans="1:25" x14ac:dyDescent="0.25">
      <c r="A63" s="68"/>
      <c r="B63" s="70"/>
      <c r="C63" s="69" t="str">
        <f>'Template (Inf)'!C26</f>
        <v>VarGe08</v>
      </c>
      <c r="D63" s="70" t="str">
        <f>'Template (Inf)'!D26</f>
        <v>Matrix minerals</v>
      </c>
      <c r="E63" s="70"/>
      <c r="F63" s="71" t="str">
        <f t="shared" si="0"/>
        <v>Yes</v>
      </c>
      <c r="G63" s="71" t="str">
        <f t="shared" si="0"/>
        <v>Mineralogy important for sorption mechanisms.</v>
      </c>
      <c r="H63" s="70" t="s">
        <v>1855</v>
      </c>
      <c r="I63" s="71" t="s">
        <v>117</v>
      </c>
      <c r="J63" s="71" t="s">
        <v>1967</v>
      </c>
      <c r="K63" s="70" t="s">
        <v>1855</v>
      </c>
      <c r="L63" s="71" t="s">
        <v>174</v>
      </c>
      <c r="M63" s="71" t="s">
        <v>1971</v>
      </c>
      <c r="N63" s="70" t="s">
        <v>1855</v>
      </c>
      <c r="O63" s="71" t="s">
        <v>174</v>
      </c>
      <c r="P63" s="71" t="s">
        <v>1971</v>
      </c>
      <c r="Q63" s="70" t="s">
        <v>1855</v>
      </c>
      <c r="R63" s="71" t="s">
        <v>174</v>
      </c>
      <c r="S63" s="71" t="s">
        <v>1971</v>
      </c>
      <c r="T63" s="70" t="s">
        <v>1855</v>
      </c>
      <c r="U63" s="68"/>
      <c r="V63" s="70"/>
      <c r="W63" s="71" t="str">
        <f>'SR-Site Influences'!R111</f>
        <v>Yes</v>
      </c>
      <c r="X63" s="71" t="str">
        <f>'SR-Site Influences'!R33</f>
        <v>Mineralogy important for sorption mechanisms.</v>
      </c>
      <c r="Y63" s="70" t="s">
        <v>1855</v>
      </c>
    </row>
    <row r="64" spans="1:25" x14ac:dyDescent="0.25">
      <c r="A64" s="68"/>
      <c r="B64" s="70"/>
      <c r="C64" s="69" t="str">
        <f>'Template (Inf)'!C27</f>
        <v>VarGe09</v>
      </c>
      <c r="D64" s="70" t="str">
        <f>'Template (Inf)'!D27</f>
        <v>Fracture minerals</v>
      </c>
      <c r="E64" s="70"/>
      <c r="F64" s="71" t="str">
        <f t="shared" si="0"/>
        <v>Yes</v>
      </c>
      <c r="G64" s="71" t="str">
        <f t="shared" si="0"/>
        <v>Mineralogy important for sorption mechanisms.</v>
      </c>
      <c r="H64" s="70" t="s">
        <v>1855</v>
      </c>
      <c r="I64" s="71" t="s">
        <v>117</v>
      </c>
      <c r="J64" s="71" t="s">
        <v>1967</v>
      </c>
      <c r="K64" s="70" t="s">
        <v>1855</v>
      </c>
      <c r="L64" s="71" t="s">
        <v>174</v>
      </c>
      <c r="M64" s="71" t="s">
        <v>1972</v>
      </c>
      <c r="N64" s="70" t="s">
        <v>1855</v>
      </c>
      <c r="O64" s="71" t="s">
        <v>174</v>
      </c>
      <c r="P64" s="71" t="s">
        <v>1972</v>
      </c>
      <c r="Q64" s="70" t="s">
        <v>1855</v>
      </c>
      <c r="R64" s="71" t="s">
        <v>174</v>
      </c>
      <c r="S64" s="71" t="s">
        <v>1972</v>
      </c>
      <c r="T64" s="70" t="s">
        <v>1855</v>
      </c>
      <c r="U64" s="68"/>
      <c r="V64" s="70"/>
      <c r="W64" s="71" t="str">
        <f>'SR-Site Influences'!R112</f>
        <v>Yes</v>
      </c>
      <c r="X64" s="71" t="str">
        <f>'SR-Site Influences'!R34</f>
        <v>Mineralogy important for sorption mechanisms.</v>
      </c>
      <c r="Y64" s="70" t="s">
        <v>1855</v>
      </c>
    </row>
    <row r="65" spans="1:25" x14ac:dyDescent="0.25">
      <c r="A65" s="68"/>
      <c r="B65" s="70"/>
      <c r="C65" s="69" t="str">
        <f>'Template (Inf)'!C28</f>
        <v>VarGe10</v>
      </c>
      <c r="D65" s="70" t="str">
        <f>'Template (Inf)'!D28</f>
        <v>Groundwater composition</v>
      </c>
      <c r="E65" s="70"/>
      <c r="F65" s="71" t="str">
        <f t="shared" si="0"/>
        <v>Yes</v>
      </c>
      <c r="G65" s="71" t="str">
        <f t="shared" si="0"/>
        <v>Speciation, pH effects, salinity effects etc.</v>
      </c>
      <c r="H65" s="70" t="s">
        <v>1855</v>
      </c>
      <c r="I65" s="71" t="s">
        <v>117</v>
      </c>
      <c r="J65" s="71" t="s">
        <v>1967</v>
      </c>
      <c r="K65" s="70" t="s">
        <v>1855</v>
      </c>
      <c r="L65" s="71" t="s">
        <v>174</v>
      </c>
      <c r="M65" s="71" t="s">
        <v>1973</v>
      </c>
      <c r="N65" s="70" t="s">
        <v>1855</v>
      </c>
      <c r="O65" s="71" t="s">
        <v>174</v>
      </c>
      <c r="P65" s="71" t="s">
        <v>1973</v>
      </c>
      <c r="Q65" s="70" t="s">
        <v>1855</v>
      </c>
      <c r="R65" s="71" t="s">
        <v>174</v>
      </c>
      <c r="S65" s="71" t="s">
        <v>1973</v>
      </c>
      <c r="T65" s="70" t="s">
        <v>1855</v>
      </c>
      <c r="U65" s="68"/>
      <c r="V65" s="70"/>
      <c r="W65" s="71" t="str">
        <f>'SR-Site Influences'!R113</f>
        <v>Yes</v>
      </c>
      <c r="X65" s="71" t="str">
        <f>'SR-Site Influences'!R35</f>
        <v>Speciation, pH effects, salinity effects etc.</v>
      </c>
      <c r="Y65" s="70" t="s">
        <v>1855</v>
      </c>
    </row>
    <row r="66" spans="1:25" x14ac:dyDescent="0.25">
      <c r="A66" s="68"/>
      <c r="B66" s="70"/>
      <c r="C66" s="69" t="str">
        <f>'Template (Inf)'!C29</f>
        <v>VarGe11</v>
      </c>
      <c r="D66" s="70" t="str">
        <f>'Template (Inf)'!D29</f>
        <v>Gas composition</v>
      </c>
      <c r="E66" s="70"/>
      <c r="F66" s="71" t="str">
        <f t="shared" si="0"/>
        <v>No</v>
      </c>
      <c r="G66" s="71" t="str">
        <f t="shared" si="0"/>
        <v>But indirectly through dissolution of gas changing water composition.</v>
      </c>
      <c r="H66" s="70" t="s">
        <v>1855</v>
      </c>
      <c r="I66" s="71"/>
      <c r="J66" s="71"/>
      <c r="K66" s="70" t="s">
        <v>1855</v>
      </c>
      <c r="L66" s="71"/>
      <c r="M66" s="71"/>
      <c r="N66" s="70" t="s">
        <v>1855</v>
      </c>
      <c r="O66" s="71"/>
      <c r="P66" s="71"/>
      <c r="Q66" s="70" t="s">
        <v>1855</v>
      </c>
      <c r="R66" s="71"/>
      <c r="S66" s="71"/>
      <c r="T66" s="70" t="s">
        <v>1855</v>
      </c>
      <c r="U66" s="68"/>
      <c r="V66" s="70"/>
      <c r="W66" s="71" t="str">
        <f>'SR-Site Influences'!R114</f>
        <v>No</v>
      </c>
      <c r="X66" s="71" t="str">
        <f>'SR-Site Influences'!R36</f>
        <v>But indirectly through dissolution of gas changing water composition.</v>
      </c>
      <c r="Y66" s="70" t="s">
        <v>1855</v>
      </c>
    </row>
    <row r="67" spans="1:25" x14ac:dyDescent="0.25">
      <c r="A67" s="68"/>
      <c r="B67" s="70"/>
      <c r="C67" s="69" t="str">
        <f>'Template (Inf)'!C30</f>
        <v>VarGe12</v>
      </c>
      <c r="D67" s="70" t="str">
        <f>'Template (Inf)'!D30</f>
        <v>Structural and stray materials</v>
      </c>
      <c r="E67" s="70"/>
      <c r="F67" s="71" t="str">
        <f t="shared" si="0"/>
        <v>Yes</v>
      </c>
      <c r="G67" s="71" t="str">
        <f t="shared" si="0"/>
        <v>Sorption may take place on cement materials. Also indirectly since their degradation can influence groundwater pH and create secondary minerals in fractures, organic ligands etc.</v>
      </c>
      <c r="H67" s="70" t="s">
        <v>1855</v>
      </c>
      <c r="I67" s="71" t="s">
        <v>117</v>
      </c>
      <c r="J67" s="71" t="s">
        <v>1764</v>
      </c>
      <c r="K67" s="70" t="s">
        <v>1855</v>
      </c>
      <c r="L67" s="71" t="s">
        <v>117</v>
      </c>
      <c r="M67" s="71" t="s">
        <v>1764</v>
      </c>
      <c r="N67" s="70" t="s">
        <v>1855</v>
      </c>
      <c r="O67" s="71" t="s">
        <v>117</v>
      </c>
      <c r="P67" s="71" t="s">
        <v>1764</v>
      </c>
      <c r="Q67" s="70" t="s">
        <v>1855</v>
      </c>
      <c r="R67" s="71" t="s">
        <v>117</v>
      </c>
      <c r="S67" s="71" t="s">
        <v>1764</v>
      </c>
      <c r="T67" s="70" t="s">
        <v>1855</v>
      </c>
      <c r="U67" s="68"/>
      <c r="V67" s="70"/>
      <c r="W67" s="71" t="str">
        <f>'SR-Site Influences'!R115</f>
        <v>Yes</v>
      </c>
      <c r="X67" s="71" t="str">
        <f>'SR-Site Influences'!R37</f>
        <v>Sorption may take place on cement materials. Also indirectly since their degradation can influence groundwater pH and create secondary minerals in fractures, organic ligands etc.</v>
      </c>
      <c r="Y67" s="70" t="s">
        <v>1855</v>
      </c>
    </row>
    <row r="68" spans="1:25" x14ac:dyDescent="0.25">
      <c r="A68" s="68"/>
      <c r="B68" s="70"/>
      <c r="C68" s="69" t="str">
        <f>'Template (Inf)'!C31</f>
        <v>VarGe13</v>
      </c>
      <c r="D68" s="70" t="str">
        <f>'Template (Inf)'!D31</f>
        <v>Saturation</v>
      </c>
      <c r="E68" s="70"/>
      <c r="F68" s="71" t="str">
        <f t="shared" si="0"/>
        <v>Yes</v>
      </c>
      <c r="G68" s="71" t="str">
        <f t="shared" si="0"/>
        <v xml:space="preserve">By affecting the surfaces accessible to sorption. </v>
      </c>
      <c r="H68" s="70" t="s">
        <v>1855</v>
      </c>
      <c r="I68" s="71" t="s">
        <v>117</v>
      </c>
      <c r="J68" s="71" t="s">
        <v>1967</v>
      </c>
      <c r="K68" s="70" t="s">
        <v>1855</v>
      </c>
      <c r="L68" s="71" t="s">
        <v>174</v>
      </c>
      <c r="M68" s="71" t="s">
        <v>1814</v>
      </c>
      <c r="N68" s="70" t="s">
        <v>1855</v>
      </c>
      <c r="O68" s="71" t="s">
        <v>174</v>
      </c>
      <c r="P68" s="71" t="s">
        <v>1814</v>
      </c>
      <c r="Q68" s="70" t="s">
        <v>1855</v>
      </c>
      <c r="R68" s="71" t="s">
        <v>174</v>
      </c>
      <c r="S68" s="71" t="s">
        <v>1814</v>
      </c>
      <c r="T68" s="70" t="s">
        <v>1855</v>
      </c>
      <c r="U68" s="68"/>
      <c r="V68" s="70"/>
      <c r="W68" s="71" t="str">
        <f>'SR-Site Influences'!R116</f>
        <v>Yes</v>
      </c>
      <c r="X68" s="71" t="str">
        <f>'SR-Site Influences'!R38</f>
        <v xml:space="preserve">By affecting the surfaces accessible to sorption. </v>
      </c>
      <c r="Y68" s="70" t="s">
        <v>1855</v>
      </c>
    </row>
    <row r="69" spans="1:25" x14ac:dyDescent="0.25">
      <c r="A69" s="68"/>
      <c r="B69" s="70"/>
      <c r="C69" s="69"/>
      <c r="D69" s="70"/>
      <c r="E69" s="70"/>
      <c r="F69" s="70"/>
      <c r="G69" s="70"/>
      <c r="H69" s="70" t="s">
        <v>1855</v>
      </c>
      <c r="I69" s="70"/>
      <c r="J69" s="70"/>
      <c r="K69" s="70" t="s">
        <v>1855</v>
      </c>
      <c r="L69" s="70"/>
      <c r="M69" s="70"/>
      <c r="N69" s="70" t="s">
        <v>1855</v>
      </c>
      <c r="O69" s="70"/>
      <c r="P69" s="70"/>
      <c r="Q69" s="70" t="s">
        <v>1855</v>
      </c>
      <c r="R69" s="70"/>
      <c r="S69" s="70"/>
      <c r="T69" s="70" t="s">
        <v>1855</v>
      </c>
      <c r="U69" s="68"/>
      <c r="V69" s="70"/>
      <c r="W69" s="70"/>
      <c r="X69" s="70"/>
      <c r="Y69" s="70" t="s">
        <v>1855</v>
      </c>
    </row>
    <row r="70" spans="1:25" x14ac:dyDescent="0.25">
      <c r="A70" s="68"/>
      <c r="B70" s="70"/>
      <c r="C70" s="69"/>
      <c r="D70" s="70"/>
      <c r="E70" s="70"/>
      <c r="F70" s="69" t="str">
        <f>'Template (Inf)'!F33</f>
        <v xml:space="preserve">Process influence on variable </v>
      </c>
      <c r="G70" s="69"/>
      <c r="H70" s="70" t="s">
        <v>1855</v>
      </c>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70" t="s">
        <v>1855</v>
      </c>
    </row>
    <row r="71" spans="1:25" x14ac:dyDescent="0.25">
      <c r="A71" s="68"/>
      <c r="B71" s="70"/>
      <c r="C71" s="69"/>
      <c r="D71" s="70"/>
      <c r="E71" s="70"/>
      <c r="F71" s="69" t="str">
        <f>'Template (Inf)'!F34</f>
        <v>Influence present?</v>
      </c>
      <c r="G71" s="69"/>
      <c r="H71" s="70" t="s">
        <v>1855</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70" t="s">
        <v>1855</v>
      </c>
    </row>
    <row r="72" spans="1:25" x14ac:dyDescent="0.25">
      <c r="A72" s="68"/>
      <c r="B72" s="70"/>
      <c r="C72" s="69"/>
      <c r="D72" s="70"/>
      <c r="E72" s="70"/>
      <c r="F72" s="69" t="str">
        <f>'Template (Inf)'!F35</f>
        <v>Yes/No</v>
      </c>
      <c r="G72" s="69" t="str">
        <f>'Template (Inf)'!G35</f>
        <v>Description</v>
      </c>
      <c r="H72" s="70" t="s">
        <v>1855</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70" t="s">
        <v>1855</v>
      </c>
    </row>
    <row r="73" spans="1:25" x14ac:dyDescent="0.25">
      <c r="A73" s="68"/>
      <c r="B73" s="70"/>
      <c r="C73" s="69" t="str">
        <f>'Template (Inf)'!C35</f>
        <v>VarGe01</v>
      </c>
      <c r="D73" s="70" t="str">
        <f>'Template (Inf)'!D35</f>
        <v>Temperature in bedrock</v>
      </c>
      <c r="E73" s="70"/>
      <c r="F73" s="71" t="str">
        <f>W73</f>
        <v>No</v>
      </c>
      <c r="G73" s="71">
        <f>X73</f>
        <v>0</v>
      </c>
      <c r="H73" s="70" t="s">
        <v>1855</v>
      </c>
      <c r="I73" s="71"/>
      <c r="J73" s="71"/>
      <c r="K73" s="70" t="s">
        <v>1855</v>
      </c>
      <c r="L73" s="71"/>
      <c r="M73" s="71"/>
      <c r="N73" s="70" t="s">
        <v>1855</v>
      </c>
      <c r="O73" s="71"/>
      <c r="P73" s="71"/>
      <c r="Q73" s="70" t="s">
        <v>1855</v>
      </c>
      <c r="R73" s="71"/>
      <c r="S73" s="71"/>
      <c r="T73" s="70" t="s">
        <v>1855</v>
      </c>
      <c r="U73" s="68"/>
      <c r="V73" s="70"/>
      <c r="W73" s="71" t="str">
        <f>'SR-Site Influences'!R91</f>
        <v>No</v>
      </c>
      <c r="X73" s="71">
        <f>'SR-Site Influences'!R13</f>
        <v>0</v>
      </c>
      <c r="Y73" s="70" t="s">
        <v>1855</v>
      </c>
    </row>
    <row r="74" spans="1:25" x14ac:dyDescent="0.25">
      <c r="A74" s="68"/>
      <c r="B74" s="70"/>
      <c r="C74" s="69" t="str">
        <f>'Template (Inf)'!C36</f>
        <v>VarGe02</v>
      </c>
      <c r="D74" s="70" t="str">
        <f>'Template (Inf)'!D36</f>
        <v>Groundwater flow</v>
      </c>
      <c r="E74" s="70"/>
      <c r="F74" s="71" t="str">
        <f t="shared" ref="F74:G85" si="1">W74</f>
        <v>No</v>
      </c>
      <c r="G74" s="71">
        <f t="shared" si="1"/>
        <v>0</v>
      </c>
      <c r="H74" s="70" t="s">
        <v>1855</v>
      </c>
      <c r="I74" s="71"/>
      <c r="J74" s="71"/>
      <c r="K74" s="70" t="s">
        <v>1855</v>
      </c>
      <c r="L74" s="71"/>
      <c r="M74" s="71"/>
      <c r="N74" s="70" t="s">
        <v>1855</v>
      </c>
      <c r="O74" s="71"/>
      <c r="P74" s="71"/>
      <c r="Q74" s="70" t="s">
        <v>1855</v>
      </c>
      <c r="R74" s="71"/>
      <c r="S74" s="71"/>
      <c r="T74" s="70" t="s">
        <v>1855</v>
      </c>
      <c r="U74" s="68"/>
      <c r="V74" s="70"/>
      <c r="W74" s="71" t="str">
        <f>'SR-Site Influences'!R92</f>
        <v>No</v>
      </c>
      <c r="X74" s="71">
        <f>'SR-Site Influences'!R14</f>
        <v>0</v>
      </c>
      <c r="Y74" s="70" t="s">
        <v>1855</v>
      </c>
    </row>
    <row r="75" spans="1:25" x14ac:dyDescent="0.25">
      <c r="A75" s="68"/>
      <c r="B75" s="70"/>
      <c r="C75" s="69" t="str">
        <f>'Template (Inf)'!C37</f>
        <v>VarGe03</v>
      </c>
      <c r="D75" s="70" t="str">
        <f>'Template (Inf)'!D37</f>
        <v>Groundwater pressure</v>
      </c>
      <c r="E75" s="70"/>
      <c r="F75" s="71" t="str">
        <f t="shared" si="1"/>
        <v>No</v>
      </c>
      <c r="G75" s="71">
        <f t="shared" si="1"/>
        <v>0</v>
      </c>
      <c r="H75" s="70" t="s">
        <v>1855</v>
      </c>
      <c r="I75" s="71"/>
      <c r="J75" s="71"/>
      <c r="K75" s="70" t="s">
        <v>1855</v>
      </c>
      <c r="L75" s="71"/>
      <c r="M75" s="71"/>
      <c r="N75" s="70" t="s">
        <v>1855</v>
      </c>
      <c r="O75" s="71"/>
      <c r="P75" s="71"/>
      <c r="Q75" s="70" t="s">
        <v>1855</v>
      </c>
      <c r="R75" s="71"/>
      <c r="S75" s="71"/>
      <c r="T75" s="70" t="s">
        <v>1855</v>
      </c>
      <c r="U75" s="68"/>
      <c r="V75" s="70"/>
      <c r="W75" s="71" t="str">
        <f>'SR-Site Influences'!R93</f>
        <v>No</v>
      </c>
      <c r="X75" s="71">
        <f>'SR-Site Influences'!R15</f>
        <v>0</v>
      </c>
      <c r="Y75" s="70" t="s">
        <v>1855</v>
      </c>
    </row>
    <row r="76" spans="1:25" x14ac:dyDescent="0.25">
      <c r="A76" s="68"/>
      <c r="B76" s="70"/>
      <c r="C76" s="69" t="str">
        <f>'Template (Inf)'!C38</f>
        <v>VarGe04</v>
      </c>
      <c r="D76" s="70" t="str">
        <f>'Template (Inf)'!D38</f>
        <v>Gas phase flow</v>
      </c>
      <c r="E76" s="70"/>
      <c r="F76" s="71" t="str">
        <f t="shared" si="1"/>
        <v>No</v>
      </c>
      <c r="G76" s="71">
        <f t="shared" si="1"/>
        <v>0</v>
      </c>
      <c r="H76" s="70" t="s">
        <v>1855</v>
      </c>
      <c r="I76" s="71"/>
      <c r="J76" s="71"/>
      <c r="K76" s="70" t="s">
        <v>1855</v>
      </c>
      <c r="L76" s="71"/>
      <c r="M76" s="71"/>
      <c r="N76" s="70" t="s">
        <v>1855</v>
      </c>
      <c r="O76" s="71"/>
      <c r="P76" s="71"/>
      <c r="Q76" s="70" t="s">
        <v>1855</v>
      </c>
      <c r="R76" s="71"/>
      <c r="S76" s="71"/>
      <c r="T76" s="70" t="s">
        <v>1855</v>
      </c>
      <c r="U76" s="68"/>
      <c r="V76" s="70"/>
      <c r="W76" s="71" t="str">
        <f>'SR-Site Influences'!R94</f>
        <v>No</v>
      </c>
      <c r="X76" s="71">
        <f>'SR-Site Influences'!R16</f>
        <v>0</v>
      </c>
      <c r="Y76" s="70" t="s">
        <v>1855</v>
      </c>
    </row>
    <row r="77" spans="1:25" x14ac:dyDescent="0.25">
      <c r="A77" s="68"/>
      <c r="B77" s="70"/>
      <c r="C77" s="69" t="str">
        <f>'Template (Inf)'!C39</f>
        <v>VarGe05</v>
      </c>
      <c r="D77" s="70" t="str">
        <f>'Template (Inf)'!D39</f>
        <v>Repository geometry</v>
      </c>
      <c r="E77" s="70"/>
      <c r="F77" s="71" t="str">
        <f t="shared" si="1"/>
        <v>No</v>
      </c>
      <c r="G77" s="71">
        <f t="shared" si="1"/>
        <v>0</v>
      </c>
      <c r="H77" s="70" t="s">
        <v>1855</v>
      </c>
      <c r="I77" s="71"/>
      <c r="J77" s="71"/>
      <c r="K77" s="70" t="s">
        <v>1855</v>
      </c>
      <c r="L77" s="71"/>
      <c r="M77" s="71"/>
      <c r="N77" s="70" t="s">
        <v>1855</v>
      </c>
      <c r="O77" s="71"/>
      <c r="P77" s="71"/>
      <c r="Q77" s="70" t="s">
        <v>1855</v>
      </c>
      <c r="R77" s="71"/>
      <c r="S77" s="71"/>
      <c r="T77" s="70" t="s">
        <v>1855</v>
      </c>
      <c r="U77" s="68"/>
      <c r="V77" s="70"/>
      <c r="W77" s="71" t="str">
        <f>'SR-Site Influences'!R95</f>
        <v>No</v>
      </c>
      <c r="X77" s="71">
        <f>'SR-Site Influences'!R17</f>
        <v>0</v>
      </c>
      <c r="Y77" s="70" t="s">
        <v>1855</v>
      </c>
    </row>
    <row r="78" spans="1:25" x14ac:dyDescent="0.25">
      <c r="A78" s="68"/>
      <c r="B78" s="70"/>
      <c r="C78" s="69" t="str">
        <f>'Template (Inf)'!C40</f>
        <v>VarGe06</v>
      </c>
      <c r="D78" s="70" t="str">
        <f>'Template (Inf)'!D40</f>
        <v>Fracture geometry</v>
      </c>
      <c r="E78" s="70"/>
      <c r="F78" s="71" t="str">
        <f t="shared" si="1"/>
        <v>No</v>
      </c>
      <c r="G78" s="71" t="str">
        <f t="shared" si="1"/>
        <v xml:space="preserve">Only if precipitation is considered, aperture could be changed. </v>
      </c>
      <c r="H78" s="70" t="s">
        <v>1855</v>
      </c>
      <c r="I78" s="71"/>
      <c r="J78" s="71"/>
      <c r="K78" s="70" t="s">
        <v>1855</v>
      </c>
      <c r="L78" s="71"/>
      <c r="M78" s="71"/>
      <c r="N78" s="70" t="s">
        <v>1855</v>
      </c>
      <c r="O78" s="71"/>
      <c r="P78" s="71"/>
      <c r="Q78" s="70" t="s">
        <v>1855</v>
      </c>
      <c r="R78" s="71"/>
      <c r="S78" s="71"/>
      <c r="T78" s="70" t="s">
        <v>1855</v>
      </c>
      <c r="U78" s="68"/>
      <c r="V78" s="70"/>
      <c r="W78" s="71" t="str">
        <f>'SR-Site Influences'!R96</f>
        <v>No</v>
      </c>
      <c r="X78" s="71" t="str">
        <f>'SR-Site Influences'!R18</f>
        <v xml:space="preserve">Only if precipitation is considered, aperture could be changed. </v>
      </c>
      <c r="Y78" s="70" t="s">
        <v>1855</v>
      </c>
    </row>
    <row r="79" spans="1:25" x14ac:dyDescent="0.25">
      <c r="A79" s="68"/>
      <c r="B79" s="70"/>
      <c r="C79" s="69" t="str">
        <f>'Template (Inf)'!C41</f>
        <v>VarGe07</v>
      </c>
      <c r="D79" s="70" t="str">
        <f>'Template (Inf)'!D41</f>
        <v>Rock stresses</v>
      </c>
      <c r="E79" s="70"/>
      <c r="F79" s="71" t="str">
        <f t="shared" si="1"/>
        <v>No</v>
      </c>
      <c r="G79" s="71">
        <f t="shared" si="1"/>
        <v>0</v>
      </c>
      <c r="H79" s="70" t="s">
        <v>1855</v>
      </c>
      <c r="I79" s="71"/>
      <c r="J79" s="71"/>
      <c r="K79" s="70" t="s">
        <v>1855</v>
      </c>
      <c r="L79" s="71"/>
      <c r="M79" s="71"/>
      <c r="N79" s="70" t="s">
        <v>1855</v>
      </c>
      <c r="O79" s="71"/>
      <c r="P79" s="71"/>
      <c r="Q79" s="70" t="s">
        <v>1855</v>
      </c>
      <c r="R79" s="71"/>
      <c r="S79" s="71"/>
      <c r="T79" s="70" t="s">
        <v>1855</v>
      </c>
      <c r="U79" s="68"/>
      <c r="V79" s="70"/>
      <c r="W79" s="71" t="str">
        <f>'SR-Site Influences'!R97</f>
        <v>No</v>
      </c>
      <c r="X79" s="71">
        <f>'SR-Site Influences'!R19</f>
        <v>0</v>
      </c>
      <c r="Y79" s="70" t="s">
        <v>1855</v>
      </c>
    </row>
    <row r="80" spans="1:25" x14ac:dyDescent="0.25">
      <c r="A80" s="68"/>
      <c r="B80" s="70"/>
      <c r="C80" s="69" t="str">
        <f>'Template (Inf)'!C42</f>
        <v>VarGe08</v>
      </c>
      <c r="D80" s="70" t="str">
        <f>'Template (Inf)'!D42</f>
        <v>Matrix minerals</v>
      </c>
      <c r="E80" s="70"/>
      <c r="F80" s="71" t="str">
        <f t="shared" si="1"/>
        <v>Yes</v>
      </c>
      <c r="G80" s="71" t="str">
        <f t="shared" si="1"/>
        <v>Precipitation/co-precipitation may change matrix properties when trace elements are incorporated into matrix mineral structure (lattice).</v>
      </c>
      <c r="H80" s="70" t="s">
        <v>1855</v>
      </c>
      <c r="I80" s="71" t="s">
        <v>117</v>
      </c>
      <c r="J80" s="71" t="s">
        <v>1974</v>
      </c>
      <c r="K80" s="70" t="s">
        <v>1855</v>
      </c>
      <c r="L80" s="71" t="s">
        <v>117</v>
      </c>
      <c r="M80" s="71" t="s">
        <v>1974</v>
      </c>
      <c r="N80" s="70" t="s">
        <v>1855</v>
      </c>
      <c r="O80" s="71" t="s">
        <v>117</v>
      </c>
      <c r="P80" s="71" t="s">
        <v>1974</v>
      </c>
      <c r="Q80" s="70" t="s">
        <v>1855</v>
      </c>
      <c r="R80" s="71" t="s">
        <v>117</v>
      </c>
      <c r="S80" s="71" t="s">
        <v>1974</v>
      </c>
      <c r="T80" s="70" t="s">
        <v>1855</v>
      </c>
      <c r="U80" s="68"/>
      <c r="V80" s="70"/>
      <c r="W80" s="71" t="str">
        <f>'SR-Site Influences'!R98</f>
        <v>Yes</v>
      </c>
      <c r="X80" s="71" t="str">
        <f>'SR-Site Influences'!R20</f>
        <v>Precipitation/co-precipitation may change matrix properties when trace elements are incorporated into matrix mineral structure (lattice).</v>
      </c>
      <c r="Y80" s="70" t="s">
        <v>1855</v>
      </c>
    </row>
    <row r="81" spans="1:25" x14ac:dyDescent="0.25">
      <c r="A81" s="68"/>
      <c r="B81" s="70"/>
      <c r="C81" s="69" t="str">
        <f>'Template (Inf)'!C43</f>
        <v>VarGe09</v>
      </c>
      <c r="D81" s="70" t="str">
        <f>'Template (Inf)'!D43</f>
        <v>Fracture minerals</v>
      </c>
      <c r="E81" s="70"/>
      <c r="F81" s="71" t="str">
        <f t="shared" si="1"/>
        <v>Yes</v>
      </c>
      <c r="G81" s="71" t="str">
        <f t="shared" si="1"/>
        <v>Precipitation/co-precipitation may change fracture surface properties when trace elements are incorporated into mineral structure. Also influences groundwater composition affecting sorption.</v>
      </c>
      <c r="H81" s="70" t="s">
        <v>1855</v>
      </c>
      <c r="I81" s="71" t="s">
        <v>117</v>
      </c>
      <c r="J81" s="71" t="s">
        <v>1975</v>
      </c>
      <c r="K81" s="70" t="s">
        <v>1855</v>
      </c>
      <c r="L81" s="71" t="s">
        <v>117</v>
      </c>
      <c r="M81" s="71" t="s">
        <v>1975</v>
      </c>
      <c r="N81" s="70" t="s">
        <v>1855</v>
      </c>
      <c r="O81" s="71" t="s">
        <v>117</v>
      </c>
      <c r="P81" s="71" t="s">
        <v>1975</v>
      </c>
      <c r="Q81" s="70" t="s">
        <v>1855</v>
      </c>
      <c r="R81" s="71" t="s">
        <v>117</v>
      </c>
      <c r="S81" s="71" t="s">
        <v>1975</v>
      </c>
      <c r="T81" s="70" t="s">
        <v>1855</v>
      </c>
      <c r="U81" s="68"/>
      <c r="V81" s="70"/>
      <c r="W81" s="71" t="str">
        <f>'SR-Site Influences'!R99</f>
        <v>Yes</v>
      </c>
      <c r="X81" s="71" t="str">
        <f>'SR-Site Influences'!R21</f>
        <v>Precipitation/co-precipitation may change fracture surface properties when trace elements are incorporated into mineral structure. Also influences groundwater composition affecting sorption.</v>
      </c>
      <c r="Y81" s="70" t="s">
        <v>1855</v>
      </c>
    </row>
    <row r="82" spans="1:25" x14ac:dyDescent="0.25">
      <c r="A82" s="68"/>
      <c r="B82" s="70"/>
      <c r="C82" s="69" t="str">
        <f>'Template (Inf)'!C44</f>
        <v>VarGe10</v>
      </c>
      <c r="D82" s="70" t="str">
        <f>'Template (Inf)'!D44</f>
        <v>Groundwater composition</v>
      </c>
      <c r="E82" s="70"/>
      <c r="F82" s="71" t="str">
        <f t="shared" si="1"/>
        <v>Yes</v>
      </c>
      <c r="G82" s="71" t="str">
        <f t="shared" si="1"/>
        <v>Uptake of trace elements controls concentration in water phase.</v>
      </c>
      <c r="H82" s="70" t="s">
        <v>1855</v>
      </c>
      <c r="I82" s="71" t="s">
        <v>117</v>
      </c>
      <c r="J82" s="71" t="s">
        <v>1976</v>
      </c>
      <c r="K82" s="70" t="s">
        <v>1855</v>
      </c>
      <c r="L82" s="74" t="s">
        <v>1954</v>
      </c>
      <c r="M82" s="71" t="s">
        <v>1977</v>
      </c>
      <c r="N82" s="70" t="s">
        <v>1855</v>
      </c>
      <c r="O82" s="74" t="s">
        <v>1954</v>
      </c>
      <c r="P82" s="71" t="s">
        <v>1977</v>
      </c>
      <c r="Q82" s="70" t="s">
        <v>1855</v>
      </c>
      <c r="R82" s="74" t="s">
        <v>1954</v>
      </c>
      <c r="S82" s="71" t="s">
        <v>1977</v>
      </c>
      <c r="T82" s="70" t="s">
        <v>1855</v>
      </c>
      <c r="U82" s="68"/>
      <c r="V82" s="70"/>
      <c r="W82" s="71" t="str">
        <f>'SR-Site Influences'!R100</f>
        <v>Yes</v>
      </c>
      <c r="X82" s="71" t="str">
        <f>'SR-Site Influences'!R22</f>
        <v>Uptake of trace elements controls concentration in water phase.</v>
      </c>
      <c r="Y82" s="70" t="s">
        <v>1855</v>
      </c>
    </row>
    <row r="83" spans="1:25" x14ac:dyDescent="0.25">
      <c r="A83" s="68"/>
      <c r="B83" s="70"/>
      <c r="C83" s="69" t="str">
        <f>'Template (Inf)'!C45</f>
        <v>VarGe11</v>
      </c>
      <c r="D83" s="70" t="str">
        <f>'Template (Inf)'!D45</f>
        <v>Gas composition</v>
      </c>
      <c r="E83" s="70"/>
      <c r="F83" s="71" t="str">
        <f t="shared" si="1"/>
        <v>No</v>
      </c>
      <c r="G83" s="71" t="str">
        <f t="shared" si="1"/>
        <v>But indirectly since water phase and gas phase concentrations are related by thermodynamic relations.</v>
      </c>
      <c r="H83" s="70" t="s">
        <v>1855</v>
      </c>
      <c r="I83" s="71"/>
      <c r="J83" s="71"/>
      <c r="K83" s="70" t="s">
        <v>1855</v>
      </c>
      <c r="L83" s="71"/>
      <c r="M83" s="71"/>
      <c r="N83" s="70" t="s">
        <v>1855</v>
      </c>
      <c r="O83" s="71"/>
      <c r="P83" s="71"/>
      <c r="Q83" s="70" t="s">
        <v>1855</v>
      </c>
      <c r="R83" s="71"/>
      <c r="S83" s="71"/>
      <c r="T83" s="70" t="s">
        <v>1855</v>
      </c>
      <c r="U83" s="68"/>
      <c r="V83" s="70"/>
      <c r="W83" s="71" t="str">
        <f>'SR-Site Influences'!R101</f>
        <v>No</v>
      </c>
      <c r="X83" s="71" t="str">
        <f>'SR-Site Influences'!R23</f>
        <v>But indirectly since water phase and gas phase concentrations are related by thermodynamic relations.</v>
      </c>
      <c r="Y83" s="70" t="s">
        <v>1855</v>
      </c>
    </row>
    <row r="84" spans="1:25" x14ac:dyDescent="0.25">
      <c r="A84" s="68"/>
      <c r="B84" s="70"/>
      <c r="C84" s="69" t="str">
        <f>'Template (Inf)'!C46</f>
        <v>VarGe12</v>
      </c>
      <c r="D84" s="70" t="str">
        <f>'Template (Inf)'!D46</f>
        <v>Structural and stray materials</v>
      </c>
      <c r="E84" s="70"/>
      <c r="F84" s="71" t="str">
        <f t="shared" si="1"/>
        <v>No</v>
      </c>
      <c r="G84" s="71">
        <f t="shared" si="1"/>
        <v>0</v>
      </c>
      <c r="H84" s="70" t="s">
        <v>1855</v>
      </c>
      <c r="I84" s="71"/>
      <c r="J84" s="71"/>
      <c r="K84" s="70" t="s">
        <v>1855</v>
      </c>
      <c r="L84" s="71"/>
      <c r="M84" s="71"/>
      <c r="N84" s="70" t="s">
        <v>1855</v>
      </c>
      <c r="O84" s="71"/>
      <c r="P84" s="71"/>
      <c r="Q84" s="70" t="s">
        <v>1855</v>
      </c>
      <c r="R84" s="71"/>
      <c r="S84" s="71"/>
      <c r="T84" s="70" t="s">
        <v>1855</v>
      </c>
      <c r="U84" s="68"/>
      <c r="V84" s="70"/>
      <c r="W84" s="71" t="str">
        <f>'SR-Site Influences'!R102</f>
        <v>No</v>
      </c>
      <c r="X84" s="71">
        <f>'SR-Site Influences'!R24</f>
        <v>0</v>
      </c>
      <c r="Y84" s="70" t="s">
        <v>1855</v>
      </c>
    </row>
    <row r="85" spans="1:25" x14ac:dyDescent="0.25">
      <c r="A85" s="68"/>
      <c r="B85" s="70"/>
      <c r="C85" s="69" t="str">
        <f>'Template (Inf)'!C47</f>
        <v>VarGe13</v>
      </c>
      <c r="D85" s="70" t="str">
        <f>'Template (Inf)'!D47</f>
        <v>Saturation</v>
      </c>
      <c r="E85" s="70"/>
      <c r="F85" s="71" t="str">
        <f t="shared" si="1"/>
        <v>No</v>
      </c>
      <c r="G85" s="71">
        <f t="shared" si="1"/>
        <v>0</v>
      </c>
      <c r="H85" s="70" t="s">
        <v>1855</v>
      </c>
      <c r="I85" s="71"/>
      <c r="J85" s="71"/>
      <c r="K85" s="70" t="s">
        <v>1855</v>
      </c>
      <c r="L85" s="71"/>
      <c r="M85" s="71"/>
      <c r="N85" s="70" t="s">
        <v>1855</v>
      </c>
      <c r="O85" s="71"/>
      <c r="P85" s="71"/>
      <c r="Q85" s="70" t="s">
        <v>1855</v>
      </c>
      <c r="R85" s="71"/>
      <c r="S85" s="71"/>
      <c r="T85" s="70" t="s">
        <v>1855</v>
      </c>
      <c r="U85" s="68"/>
      <c r="V85" s="70"/>
      <c r="W85" s="71" t="str">
        <f>'SR-Site Influences'!R103</f>
        <v>No</v>
      </c>
      <c r="X85" s="71">
        <f>'SR-Site Influences'!R25</f>
        <v>0</v>
      </c>
      <c r="Y85" s="70" t="s">
        <v>1855</v>
      </c>
    </row>
    <row r="86" spans="1:25" x14ac:dyDescent="0.25">
      <c r="A86" s="68"/>
      <c r="B86" s="69"/>
      <c r="C86" s="69"/>
      <c r="D86" s="69"/>
      <c r="E86" s="69"/>
      <c r="F86" s="69"/>
      <c r="G86" s="69"/>
      <c r="H86" s="69"/>
      <c r="I86" s="69"/>
      <c r="J86" s="69"/>
      <c r="K86" s="70"/>
      <c r="L86" s="69"/>
      <c r="M86" s="69"/>
      <c r="N86" s="70"/>
      <c r="O86" s="69"/>
      <c r="P86" s="69"/>
      <c r="Q86" s="70"/>
      <c r="R86" s="69"/>
      <c r="S86" s="69"/>
      <c r="T86" s="70"/>
      <c r="U86" s="68"/>
      <c r="V86" s="70"/>
      <c r="W86" s="72" t="str">
        <f>'SR-Site Influences'!R5</f>
        <v xml:space="preserve">Speciation and sorption </v>
      </c>
      <c r="X86" s="70"/>
      <c r="Y86" s="70"/>
    </row>
  </sheetData>
  <mergeCells count="13">
    <mergeCell ref="F11:G11"/>
    <mergeCell ref="I11:J11"/>
    <mergeCell ref="F12:G12"/>
    <mergeCell ref="I12:J12"/>
    <mergeCell ref="F13:G13"/>
    <mergeCell ref="I13:J13"/>
    <mergeCell ref="F10:G10"/>
    <mergeCell ref="I10:J10"/>
    <mergeCell ref="C6:D6"/>
    <mergeCell ref="F6:G6"/>
    <mergeCell ref="I6:J6"/>
    <mergeCell ref="F7:G7"/>
    <mergeCell ref="I7:J7"/>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156DE-5083-4056-9E3B-3097C4EADF22}">
  <dimension ref="A1:Y86"/>
  <sheetViews>
    <sheetView zoomScaleNormal="100" workbookViewId="0">
      <selection activeCell="C10" sqref="C10"/>
    </sheetView>
  </sheetViews>
  <sheetFormatPr defaultColWidth="9.140625"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list'!B22</f>
        <v>Ge14</v>
      </c>
      <c r="D3" s="31" t="str">
        <f>'PSAR SFK FEP list'!C22</f>
        <v>Reactions groundwater/rock matrix</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Influences'!S6</f>
        <v>Geosphere</v>
      </c>
      <c r="D6" s="97"/>
      <c r="E6" s="53" t="str">
        <f>'Template (Inf)'!E6</f>
        <v>Inner 1</v>
      </c>
      <c r="F6" s="96" t="str">
        <f>'SR-Site Influences'!S7</f>
        <v>Buffer</v>
      </c>
      <c r="G6" s="97"/>
      <c r="H6" s="53" t="str">
        <f>'Template (Inf)'!H6</f>
        <v>Outer 1</v>
      </c>
      <c r="I6" s="96" t="str">
        <f>'SR-Site Influences'!S8</f>
        <v>Biosphere</v>
      </c>
      <c r="J6" s="97"/>
      <c r="K6" s="27"/>
    </row>
    <row r="7" spans="2:20" x14ac:dyDescent="0.25">
      <c r="B7" s="27"/>
      <c r="C7" s="27"/>
      <c r="D7" s="27"/>
      <c r="E7" s="53" t="str">
        <f>'Template (Inf)'!E7</f>
        <v>Inner 2</v>
      </c>
      <c r="F7" s="96" t="str">
        <f>'SR-Site Influences'!S9</f>
        <v>Backfill in tunnels</v>
      </c>
      <c r="G7" s="97"/>
      <c r="H7" s="53" t="str">
        <f>'Template (Inf)'!H7</f>
        <v>Outer 2</v>
      </c>
      <c r="I7" s="96" t="str">
        <f>'SR-Site Influences'!S10</f>
        <v>Surroundings</v>
      </c>
      <c r="J7" s="97"/>
      <c r="K7" s="27"/>
      <c r="M7" s="68"/>
      <c r="N7" s="68"/>
      <c r="O7" s="68"/>
      <c r="P7" s="68"/>
      <c r="Q7" s="68"/>
      <c r="R7" s="68"/>
      <c r="S7" s="68"/>
      <c r="T7" s="68"/>
    </row>
    <row r="8" spans="2:20" x14ac:dyDescent="0.25">
      <c r="B8" s="27"/>
      <c r="C8" s="27"/>
      <c r="D8" s="27"/>
      <c r="E8" s="27"/>
      <c r="F8" s="27"/>
      <c r="G8" s="27"/>
      <c r="H8" s="27"/>
      <c r="I8" s="27"/>
      <c r="J8" s="27"/>
      <c r="K8" s="27"/>
      <c r="M8" s="67" t="s">
        <v>287</v>
      </c>
      <c r="N8" s="68"/>
      <c r="O8" s="68"/>
      <c r="P8" s="68"/>
      <c r="Q8" s="68"/>
      <c r="R8" s="68"/>
      <c r="S8" s="68"/>
      <c r="T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c r="T9" s="68"/>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c r="T10" s="68"/>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c r="O11" s="76" t="str">
        <f>C6</f>
        <v>Geosphere</v>
      </c>
      <c r="P11" s="70"/>
      <c r="Q11" s="70"/>
      <c r="R11" s="70"/>
      <c r="S11" s="70"/>
      <c r="T11" s="68"/>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c r="T12" s="68"/>
    </row>
    <row r="13" spans="2:20" x14ac:dyDescent="0.25">
      <c r="B13" s="27"/>
      <c r="C13" s="27"/>
      <c r="D13" s="27"/>
      <c r="E13" s="53" t="str">
        <f>'Template (Inf)'!E13</f>
        <v>From inner 2</v>
      </c>
      <c r="F13" s="87"/>
      <c r="G13" s="89"/>
      <c r="H13" s="53" t="str">
        <f>'Template (Inf)'!H13</f>
        <v>From outer 2</v>
      </c>
      <c r="I13" s="87"/>
      <c r="J13" s="89"/>
      <c r="K13" s="27"/>
      <c r="M13" s="76" t="str">
        <f>C6</f>
        <v>Geosphere</v>
      </c>
      <c r="N13" s="75"/>
      <c r="O13" s="70" t="str">
        <f>CONCATENATE(I6," ",I7)</f>
        <v>Biosphere Surroundings</v>
      </c>
      <c r="P13" s="76"/>
      <c r="Q13" s="70"/>
      <c r="R13" s="70"/>
      <c r="S13" s="70"/>
      <c r="T13" s="68"/>
    </row>
    <row r="14" spans="2:20" x14ac:dyDescent="0.25">
      <c r="B14" s="27"/>
      <c r="C14" s="27"/>
      <c r="D14" s="27"/>
      <c r="E14" s="27"/>
      <c r="F14" s="27"/>
      <c r="G14" s="27"/>
      <c r="H14" s="27"/>
      <c r="I14" s="27"/>
      <c r="J14" s="27"/>
      <c r="K14" s="27"/>
      <c r="M14" s="68"/>
      <c r="N14" s="68"/>
      <c r="O14" s="68"/>
      <c r="P14" s="68"/>
      <c r="Q14" s="68"/>
      <c r="R14" s="68"/>
      <c r="S14" s="68"/>
      <c r="T14" s="68"/>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1:25" x14ac:dyDescent="0.25">
      <c r="B49" s="35"/>
      <c r="C49" s="35"/>
      <c r="D49" s="35"/>
      <c r="E49" s="35"/>
      <c r="F49" s="35"/>
      <c r="G49" s="35"/>
      <c r="H49" s="35"/>
      <c r="I49" s="35"/>
      <c r="J49" s="35"/>
      <c r="K49" s="34"/>
      <c r="L49" s="35"/>
      <c r="M49" s="35"/>
      <c r="N49" s="34"/>
      <c r="O49" s="35"/>
      <c r="P49" s="35"/>
      <c r="Q49" s="34"/>
      <c r="R49" s="35"/>
      <c r="S49" s="35"/>
      <c r="T49" s="34"/>
    </row>
    <row r="51" spans="1:25" x14ac:dyDescent="0.25">
      <c r="A51" s="68"/>
      <c r="B51" s="67"/>
      <c r="C51" s="68"/>
      <c r="D51" s="68"/>
      <c r="E51" s="68"/>
      <c r="F51" s="67" t="s">
        <v>1947</v>
      </c>
      <c r="G51" s="68"/>
      <c r="H51" s="68"/>
      <c r="I51" s="67" t="s">
        <v>1861</v>
      </c>
      <c r="J51" s="68"/>
      <c r="K51" s="68"/>
      <c r="L51" s="68"/>
      <c r="M51" s="68"/>
      <c r="N51" s="68"/>
      <c r="O51" s="68"/>
      <c r="P51" s="68"/>
      <c r="Q51" s="68"/>
      <c r="R51" s="68"/>
      <c r="S51" s="68"/>
      <c r="T51" s="68"/>
      <c r="U51" s="68"/>
      <c r="V51" s="67" t="s">
        <v>287</v>
      </c>
      <c r="W51" s="68"/>
      <c r="X51" s="68"/>
      <c r="Y51" s="68"/>
    </row>
    <row r="52" spans="1:25" x14ac:dyDescent="0.25">
      <c r="A52" s="68"/>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1:25" x14ac:dyDescent="0.25">
      <c r="A53" s="68"/>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69"/>
    </row>
    <row r="54" spans="1:25" x14ac:dyDescent="0.25">
      <c r="A54" s="68"/>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69"/>
    </row>
    <row r="55" spans="1:25" x14ac:dyDescent="0.25">
      <c r="A55" s="68"/>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69"/>
    </row>
    <row r="56" spans="1:25" x14ac:dyDescent="0.25">
      <c r="A56" s="68"/>
      <c r="B56" s="70"/>
      <c r="C56" s="69" t="str">
        <f>'Template (Inf)'!C19</f>
        <v>VarGe01</v>
      </c>
      <c r="D56" s="70" t="str">
        <f>'Template (Inf)'!D19</f>
        <v>Temperature in bedrock</v>
      </c>
      <c r="E56" s="70"/>
      <c r="F56" s="71" t="str">
        <f>W56</f>
        <v>Yes</v>
      </c>
      <c r="G56" s="71" t="str">
        <f>X56</f>
        <v>By changes in reaction types and rates</v>
      </c>
      <c r="H56" s="73"/>
      <c r="I56" s="71" t="s">
        <v>117</v>
      </c>
      <c r="J56" s="71" t="s">
        <v>2049</v>
      </c>
      <c r="K56" s="70" t="s">
        <v>1855</v>
      </c>
      <c r="L56" s="71" t="s">
        <v>117</v>
      </c>
      <c r="M56" s="71" t="s">
        <v>2049</v>
      </c>
      <c r="N56" s="70" t="s">
        <v>1855</v>
      </c>
      <c r="O56" s="71" t="s">
        <v>117</v>
      </c>
      <c r="P56" s="71" t="s">
        <v>2049</v>
      </c>
      <c r="Q56" s="70" t="s">
        <v>1855</v>
      </c>
      <c r="R56" s="71" t="s">
        <v>117</v>
      </c>
      <c r="S56" s="71" t="s">
        <v>1969</v>
      </c>
      <c r="T56" s="70" t="s">
        <v>1855</v>
      </c>
      <c r="U56" s="68"/>
      <c r="V56" s="70"/>
      <c r="W56" s="71" t="str">
        <f>'SR-Site Influences'!S104</f>
        <v>Yes</v>
      </c>
      <c r="X56" s="71" t="str">
        <f>'SR-Site Influences'!S26</f>
        <v>By changes in reaction types and rates</v>
      </c>
      <c r="Y56" s="70" t="s">
        <v>1855</v>
      </c>
    </row>
    <row r="57" spans="1:25" x14ac:dyDescent="0.25">
      <c r="A57" s="68"/>
      <c r="B57" s="70"/>
      <c r="C57" s="69" t="str">
        <f>'Template (Inf)'!C20</f>
        <v>VarGe02</v>
      </c>
      <c r="D57" s="70" t="str">
        <f>'Template (Inf)'!D20</f>
        <v>Groundwater flow</v>
      </c>
      <c r="E57" s="70"/>
      <c r="F57" s="71" t="str">
        <f t="shared" ref="F57:G68" si="0">W57</f>
        <v>No</v>
      </c>
      <c r="G57" s="71" t="str">
        <f t="shared" si="0"/>
        <v>But indirectly by keeping groundwater concentrations at a "constant" level.</v>
      </c>
      <c r="H57" s="70" t="s">
        <v>1855</v>
      </c>
      <c r="I57" s="71"/>
      <c r="J57" s="71"/>
      <c r="K57" s="70" t="s">
        <v>1855</v>
      </c>
      <c r="L57" s="71"/>
      <c r="M57" s="71"/>
      <c r="N57" s="70" t="s">
        <v>1855</v>
      </c>
      <c r="O57" s="71"/>
      <c r="P57" s="71"/>
      <c r="Q57" s="70" t="s">
        <v>1855</v>
      </c>
      <c r="R57" s="71"/>
      <c r="S57" s="71"/>
      <c r="T57" s="70" t="s">
        <v>1855</v>
      </c>
      <c r="U57" s="68"/>
      <c r="V57" s="70"/>
      <c r="W57" s="71" t="str">
        <f>'SR-Site Influences'!S105</f>
        <v>No</v>
      </c>
      <c r="X57" s="71" t="str">
        <f>'SR-Site Influences'!S27</f>
        <v>But indirectly by keeping groundwater concentrations at a "constant" level.</v>
      </c>
      <c r="Y57" s="70" t="s">
        <v>1855</v>
      </c>
    </row>
    <row r="58" spans="1:25" x14ac:dyDescent="0.25">
      <c r="A58" s="68"/>
      <c r="B58" s="70"/>
      <c r="C58" s="69" t="str">
        <f>'Template (Inf)'!C21</f>
        <v>VarGe03</v>
      </c>
      <c r="D58" s="70" t="str">
        <f>'Template (Inf)'!D21</f>
        <v>Groundwater pressure</v>
      </c>
      <c r="E58" s="70"/>
      <c r="F58" s="71" t="str">
        <f t="shared" si="0"/>
        <v>Yes</v>
      </c>
      <c r="G58" s="71" t="str">
        <f t="shared" si="0"/>
        <v>But the effect of pressure on reaction rates is negligible</v>
      </c>
      <c r="H58" s="70" t="s">
        <v>1855</v>
      </c>
      <c r="I58" s="71" t="s">
        <v>117</v>
      </c>
      <c r="J58" s="71" t="s">
        <v>2049</v>
      </c>
      <c r="K58" s="70" t="s">
        <v>1855</v>
      </c>
      <c r="L58" s="71" t="s">
        <v>117</v>
      </c>
      <c r="M58" s="71" t="s">
        <v>2049</v>
      </c>
      <c r="N58" s="70" t="s">
        <v>1855</v>
      </c>
      <c r="O58" s="71" t="s">
        <v>117</v>
      </c>
      <c r="P58" s="71" t="s">
        <v>2049</v>
      </c>
      <c r="Q58" s="70" t="s">
        <v>1855</v>
      </c>
      <c r="R58" s="71" t="s">
        <v>117</v>
      </c>
      <c r="S58" s="71" t="s">
        <v>1969</v>
      </c>
      <c r="T58" s="70" t="s">
        <v>1855</v>
      </c>
      <c r="U58" s="68"/>
      <c r="V58" s="70"/>
      <c r="W58" s="71" t="str">
        <f>'SR-Site Influences'!S106</f>
        <v>Yes</v>
      </c>
      <c r="X58" s="71" t="str">
        <f>'SR-Site Influences'!S28</f>
        <v>But the effect of pressure on reaction rates is negligible</v>
      </c>
      <c r="Y58" s="70" t="s">
        <v>1855</v>
      </c>
    </row>
    <row r="59" spans="1:25" x14ac:dyDescent="0.25">
      <c r="A59" s="68"/>
      <c r="B59" s="70"/>
      <c r="C59" s="69" t="str">
        <f>'Template (Inf)'!C22</f>
        <v>VarGe04</v>
      </c>
      <c r="D59" s="70" t="str">
        <f>'Template (Inf)'!D22</f>
        <v>Gas phase flow</v>
      </c>
      <c r="E59" s="70"/>
      <c r="F59" s="71" t="str">
        <f t="shared" si="0"/>
        <v>No</v>
      </c>
      <c r="G59" s="71" t="str">
        <f t="shared" si="0"/>
        <v>But indirectly a gas phase flowing in a fracture will dissolve into the pore waters of the rock matrix and diffuse in the pore water. Dissolved reactive gases such as O2 and CO2 will react with the rock minerals..</v>
      </c>
      <c r="H59" s="70" t="s">
        <v>1855</v>
      </c>
      <c r="I59" s="71"/>
      <c r="J59" s="71"/>
      <c r="K59" s="70" t="s">
        <v>1855</v>
      </c>
      <c r="L59" s="71"/>
      <c r="M59" s="71"/>
      <c r="N59" s="70" t="s">
        <v>1855</v>
      </c>
      <c r="O59" s="71"/>
      <c r="P59" s="71"/>
      <c r="Q59" s="70" t="s">
        <v>1855</v>
      </c>
      <c r="R59" s="71"/>
      <c r="S59" s="71"/>
      <c r="T59" s="70" t="s">
        <v>1855</v>
      </c>
      <c r="U59" s="68"/>
      <c r="V59" s="70"/>
      <c r="W59" s="71" t="str">
        <f>'SR-Site Influences'!S107</f>
        <v>No</v>
      </c>
      <c r="X59" s="71" t="str">
        <f>'SR-Site Influences'!S29</f>
        <v>But indirectly a gas phase flowing in a fracture will dissolve into the pore waters of the rock matrix and diffuse in the pore water. Dissolved reactive gases such as O2 and CO2 will react with the rock minerals..</v>
      </c>
      <c r="Y59" s="70" t="s">
        <v>1855</v>
      </c>
    </row>
    <row r="60" spans="1:25" x14ac:dyDescent="0.25">
      <c r="A60" s="68"/>
      <c r="B60" s="70"/>
      <c r="C60" s="69" t="str">
        <f>'Template (Inf)'!C23</f>
        <v>VarGe05</v>
      </c>
      <c r="D60" s="70" t="str">
        <f>'Template (Inf)'!D23</f>
        <v>Repository geometry</v>
      </c>
      <c r="E60" s="70"/>
      <c r="F60" s="71" t="str">
        <f t="shared" si="0"/>
        <v>No</v>
      </c>
      <c r="G60" s="71" t="str">
        <f t="shared" si="0"/>
        <v>But indirectly via changes in flow through hydraulically active fracture zones that become short-circuited and subsequent changes in water composition. This effect is minor.</v>
      </c>
      <c r="H60" s="70" t="s">
        <v>1855</v>
      </c>
      <c r="I60" s="71"/>
      <c r="J60" s="71"/>
      <c r="K60" s="70" t="s">
        <v>1855</v>
      </c>
      <c r="L60" s="71"/>
      <c r="M60" s="71"/>
      <c r="N60" s="70" t="s">
        <v>1855</v>
      </c>
      <c r="O60" s="71"/>
      <c r="P60" s="71"/>
      <c r="Q60" s="70" t="s">
        <v>1855</v>
      </c>
      <c r="R60" s="71"/>
      <c r="S60" s="71"/>
      <c r="T60" s="70" t="s">
        <v>1855</v>
      </c>
      <c r="U60" s="68"/>
      <c r="V60" s="70"/>
      <c r="W60" s="71" t="str">
        <f>'SR-Site Influences'!S108</f>
        <v>No</v>
      </c>
      <c r="X60" s="71" t="str">
        <f>'SR-Site Influences'!S30</f>
        <v>But indirectly via changes in flow through hydraulically active fracture zones that become short-circuited and subsequent changes in water composition. This effect is minor.</v>
      </c>
      <c r="Y60" s="70" t="s">
        <v>1855</v>
      </c>
    </row>
    <row r="61" spans="1:25" x14ac:dyDescent="0.25">
      <c r="A61" s="68"/>
      <c r="B61" s="70"/>
      <c r="C61" s="69" t="str">
        <f>'Template (Inf)'!C24</f>
        <v>VarGe06</v>
      </c>
      <c r="D61" s="70" t="str">
        <f>'Template (Inf)'!D24</f>
        <v>Fracture geometry</v>
      </c>
      <c r="E61" s="70"/>
      <c r="F61" s="71" t="str">
        <f t="shared" si="0"/>
        <v>Yes</v>
      </c>
      <c r="G61" s="71" t="str">
        <f t="shared" si="0"/>
        <v>Porosity affects mineral surfaces accessible to reactions.</v>
      </c>
      <c r="H61" s="70" t="s">
        <v>1855</v>
      </c>
      <c r="I61" s="71" t="s">
        <v>117</v>
      </c>
      <c r="J61" s="71" t="s">
        <v>2049</v>
      </c>
      <c r="K61" s="70" t="s">
        <v>1855</v>
      </c>
      <c r="L61" s="71" t="s">
        <v>117</v>
      </c>
      <c r="M61" s="71" t="s">
        <v>2049</v>
      </c>
      <c r="N61" s="70" t="s">
        <v>1855</v>
      </c>
      <c r="O61" s="71" t="s">
        <v>117</v>
      </c>
      <c r="P61" s="71" t="s">
        <v>2049</v>
      </c>
      <c r="Q61" s="70" t="s">
        <v>1855</v>
      </c>
      <c r="R61" s="71" t="s">
        <v>174</v>
      </c>
      <c r="S61" s="71" t="s">
        <v>2050</v>
      </c>
      <c r="T61" s="70" t="s">
        <v>1855</v>
      </c>
      <c r="U61" s="68"/>
      <c r="V61" s="70"/>
      <c r="W61" s="71" t="str">
        <f>'SR-Site Influences'!S109</f>
        <v>Yes</v>
      </c>
      <c r="X61" s="71" t="str">
        <f>'SR-Site Influences'!S31</f>
        <v>Porosity affects mineral surfaces accessible to reactions.</v>
      </c>
      <c r="Y61" s="70" t="s">
        <v>1855</v>
      </c>
    </row>
    <row r="62" spans="1:25" x14ac:dyDescent="0.25">
      <c r="A62" s="68"/>
      <c r="B62" s="70"/>
      <c r="C62" s="69" t="str">
        <f>'Template (Inf)'!C25</f>
        <v>VarGe07</v>
      </c>
      <c r="D62" s="70" t="str">
        <f>'Template (Inf)'!D25</f>
        <v>Rock stresses</v>
      </c>
      <c r="E62" s="70"/>
      <c r="F62" s="71" t="str">
        <f t="shared" si="0"/>
        <v>No</v>
      </c>
      <c r="G62" s="71" t="str">
        <f t="shared" si="0"/>
        <v>But indirectly by affecting matrix porosity.</v>
      </c>
      <c r="H62" s="70" t="s">
        <v>1855</v>
      </c>
      <c r="I62" s="71"/>
      <c r="J62" s="71"/>
      <c r="K62" s="70" t="s">
        <v>1855</v>
      </c>
      <c r="L62" s="71"/>
      <c r="M62" s="71"/>
      <c r="N62" s="70" t="s">
        <v>1855</v>
      </c>
      <c r="O62" s="71"/>
      <c r="P62" s="71"/>
      <c r="Q62" s="70" t="s">
        <v>1855</v>
      </c>
      <c r="R62" s="71"/>
      <c r="S62" s="71"/>
      <c r="T62" s="70" t="s">
        <v>1855</v>
      </c>
      <c r="U62" s="68"/>
      <c r="V62" s="70"/>
      <c r="W62" s="71" t="str">
        <f>'SR-Site Influences'!S110</f>
        <v>No</v>
      </c>
      <c r="X62" s="71" t="str">
        <f>'SR-Site Influences'!S32</f>
        <v>But indirectly by affecting matrix porosity.</v>
      </c>
      <c r="Y62" s="70" t="s">
        <v>1855</v>
      </c>
    </row>
    <row r="63" spans="1:25" x14ac:dyDescent="0.25">
      <c r="A63" s="68"/>
      <c r="B63" s="70"/>
      <c r="C63" s="69" t="str">
        <f>'Template (Inf)'!C26</f>
        <v>VarGe08</v>
      </c>
      <c r="D63" s="70" t="str">
        <f>'Template (Inf)'!D26</f>
        <v>Matrix minerals</v>
      </c>
      <c r="E63" s="70"/>
      <c r="F63" s="71" t="str">
        <f t="shared" si="0"/>
        <v>Yes</v>
      </c>
      <c r="G63" s="71">
        <f t="shared" si="0"/>
        <v>0</v>
      </c>
      <c r="H63" s="70" t="s">
        <v>1855</v>
      </c>
      <c r="I63" s="71" t="s">
        <v>117</v>
      </c>
      <c r="J63" s="71" t="s">
        <v>2049</v>
      </c>
      <c r="K63" s="70" t="s">
        <v>1855</v>
      </c>
      <c r="L63" s="71" t="s">
        <v>117</v>
      </c>
      <c r="M63" s="71" t="s">
        <v>2049</v>
      </c>
      <c r="N63" s="70" t="s">
        <v>1855</v>
      </c>
      <c r="O63" s="71" t="s">
        <v>117</v>
      </c>
      <c r="P63" s="71" t="s">
        <v>2049</v>
      </c>
      <c r="Q63" s="70" t="s">
        <v>1855</v>
      </c>
      <c r="R63" s="71" t="s">
        <v>174</v>
      </c>
      <c r="S63" s="71" t="s">
        <v>1581</v>
      </c>
      <c r="T63" s="70" t="s">
        <v>1855</v>
      </c>
      <c r="U63" s="68"/>
      <c r="V63" s="70"/>
      <c r="W63" s="71" t="str">
        <f>'SR-Site Influences'!S111</f>
        <v>Yes</v>
      </c>
      <c r="X63" s="71">
        <f>'SR-Site Influences'!S33</f>
        <v>0</v>
      </c>
      <c r="Y63" s="70" t="s">
        <v>1855</v>
      </c>
    </row>
    <row r="64" spans="1:25" x14ac:dyDescent="0.25">
      <c r="A64" s="68"/>
      <c r="B64" s="70"/>
      <c r="C64" s="69" t="str">
        <f>'Template (Inf)'!C27</f>
        <v>VarGe09</v>
      </c>
      <c r="D64" s="70" t="str">
        <f>'Template (Inf)'!D27</f>
        <v>Fracture minerals</v>
      </c>
      <c r="E64" s="70"/>
      <c r="F64" s="71" t="str">
        <f t="shared" si="0"/>
        <v>No</v>
      </c>
      <c r="G64" s="71" t="str">
        <f t="shared" si="0"/>
        <v>But indirectly by hindering matrix diffusion.</v>
      </c>
      <c r="H64" s="70" t="s">
        <v>1855</v>
      </c>
      <c r="I64" s="71"/>
      <c r="J64" s="71"/>
      <c r="K64" s="70" t="s">
        <v>1855</v>
      </c>
      <c r="L64" s="71"/>
      <c r="M64" s="71"/>
      <c r="N64" s="70" t="s">
        <v>1855</v>
      </c>
      <c r="O64" s="71"/>
      <c r="P64" s="71"/>
      <c r="Q64" s="70" t="s">
        <v>1855</v>
      </c>
      <c r="R64" s="71"/>
      <c r="S64" s="71"/>
      <c r="T64" s="70" t="s">
        <v>1855</v>
      </c>
      <c r="U64" s="68"/>
      <c r="V64" s="70"/>
      <c r="W64" s="71" t="str">
        <f>'SR-Site Influences'!S112</f>
        <v>No</v>
      </c>
      <c r="X64" s="71" t="str">
        <f>'SR-Site Influences'!S34</f>
        <v>But indirectly by hindering matrix diffusion.</v>
      </c>
      <c r="Y64" s="70" t="s">
        <v>1855</v>
      </c>
    </row>
    <row r="65" spans="1:25" x14ac:dyDescent="0.25">
      <c r="A65" s="68"/>
      <c r="B65" s="70"/>
      <c r="C65" s="69" t="str">
        <f>'Template (Inf)'!C28</f>
        <v>VarGe10</v>
      </c>
      <c r="D65" s="70" t="str">
        <f>'Template (Inf)'!D28</f>
        <v>Groundwater composition</v>
      </c>
      <c r="E65" s="70"/>
      <c r="F65" s="71" t="str">
        <f t="shared" si="0"/>
        <v>Yes</v>
      </c>
      <c r="G65" s="71">
        <f t="shared" si="0"/>
        <v>0</v>
      </c>
      <c r="H65" s="70" t="s">
        <v>1855</v>
      </c>
      <c r="I65" s="71" t="s">
        <v>117</v>
      </c>
      <c r="J65" s="71" t="s">
        <v>2051</v>
      </c>
      <c r="K65" s="70" t="s">
        <v>1855</v>
      </c>
      <c r="L65" s="71" t="s">
        <v>117</v>
      </c>
      <c r="M65" s="71" t="s">
        <v>2051</v>
      </c>
      <c r="N65" s="70" t="s">
        <v>1855</v>
      </c>
      <c r="O65" s="71" t="s">
        <v>117</v>
      </c>
      <c r="P65" s="71" t="s">
        <v>2051</v>
      </c>
      <c r="Q65" s="70" t="s">
        <v>1855</v>
      </c>
      <c r="R65" s="71" t="s">
        <v>174</v>
      </c>
      <c r="S65" s="71" t="s">
        <v>1581</v>
      </c>
      <c r="T65" s="70" t="s">
        <v>1855</v>
      </c>
      <c r="U65" s="68"/>
      <c r="V65" s="70"/>
      <c r="W65" s="71" t="str">
        <f>'SR-Site Influences'!S113</f>
        <v>Yes</v>
      </c>
      <c r="X65" s="71">
        <f>'SR-Site Influences'!S35</f>
        <v>0</v>
      </c>
      <c r="Y65" s="70" t="s">
        <v>1855</v>
      </c>
    </row>
    <row r="66" spans="1:25" x14ac:dyDescent="0.25">
      <c r="A66" s="68"/>
      <c r="B66" s="70"/>
      <c r="C66" s="69" t="str">
        <f>'Template (Inf)'!C29</f>
        <v>VarGe11</v>
      </c>
      <c r="D66" s="70" t="str">
        <f>'Template (Inf)'!D29</f>
        <v>Gas composition</v>
      </c>
      <c r="E66" s="70"/>
      <c r="F66" s="71" t="str">
        <f t="shared" si="0"/>
        <v>No</v>
      </c>
      <c r="G66" s="71" t="str">
        <f t="shared" si="0"/>
        <v>But indirectly via gas phase dissolution and diffusion in the pore water in the rock matrix. Dissolved reactive gases such as O2 and CO2 will react with the rock minerals.</v>
      </c>
      <c r="H66" s="70" t="s">
        <v>1855</v>
      </c>
      <c r="I66" s="71"/>
      <c r="J66" s="71"/>
      <c r="K66" s="70" t="s">
        <v>1855</v>
      </c>
      <c r="L66" s="71"/>
      <c r="M66" s="71"/>
      <c r="N66" s="70" t="s">
        <v>1855</v>
      </c>
      <c r="O66" s="71"/>
      <c r="P66" s="71"/>
      <c r="Q66" s="70" t="s">
        <v>1855</v>
      </c>
      <c r="R66" s="71"/>
      <c r="S66" s="71"/>
      <c r="T66" s="70" t="s">
        <v>1855</v>
      </c>
      <c r="U66" s="68"/>
      <c r="V66" s="70"/>
      <c r="W66" s="71" t="str">
        <f>'SR-Site Influences'!S114</f>
        <v>No</v>
      </c>
      <c r="X66" s="71" t="str">
        <f>'SR-Site Influences'!S36</f>
        <v>But indirectly via gas phase dissolution and diffusion in the pore water in the rock matrix. Dissolved reactive gases such as O2 and CO2 will react with the rock minerals.</v>
      </c>
      <c r="Y66" s="70" t="s">
        <v>1855</v>
      </c>
    </row>
    <row r="67" spans="1:25" x14ac:dyDescent="0.25">
      <c r="A67" s="68"/>
      <c r="B67" s="70"/>
      <c r="C67" s="69" t="str">
        <f>'Template (Inf)'!C30</f>
        <v>VarGe12</v>
      </c>
      <c r="D67" s="70" t="str">
        <f>'Template (Inf)'!D30</f>
        <v>Structural and stray materials</v>
      </c>
      <c r="E67" s="70"/>
      <c r="F67" s="71" t="str">
        <f t="shared" si="0"/>
        <v>No</v>
      </c>
      <c r="G67" s="71" t="str">
        <f t="shared" si="0"/>
        <v>But indirectly by affecting pH, sulphide etc of groundwater.</v>
      </c>
      <c r="H67" s="70" t="s">
        <v>1855</v>
      </c>
      <c r="I67" s="71"/>
      <c r="J67" s="71"/>
      <c r="K67" s="70" t="s">
        <v>1855</v>
      </c>
      <c r="L67" s="71"/>
      <c r="M67" s="71"/>
      <c r="N67" s="70" t="s">
        <v>1855</v>
      </c>
      <c r="O67" s="71"/>
      <c r="P67" s="71"/>
      <c r="Q67" s="70" t="s">
        <v>1855</v>
      </c>
      <c r="R67" s="71"/>
      <c r="S67" s="71"/>
      <c r="T67" s="70" t="s">
        <v>1855</v>
      </c>
      <c r="U67" s="68"/>
      <c r="V67" s="70"/>
      <c r="W67" s="71" t="str">
        <f>'SR-Site Influences'!S115</f>
        <v>No</v>
      </c>
      <c r="X67" s="71" t="str">
        <f>'SR-Site Influences'!S37</f>
        <v>But indirectly by affecting pH, sulphide etc of groundwater.</v>
      </c>
      <c r="Y67" s="70" t="s">
        <v>1855</v>
      </c>
    </row>
    <row r="68" spans="1:25" x14ac:dyDescent="0.25">
      <c r="A68" s="68"/>
      <c r="B68" s="70"/>
      <c r="C68" s="69" t="str">
        <f>'Template (Inf)'!C31</f>
        <v>VarGe13</v>
      </c>
      <c r="D68" s="70" t="str">
        <f>'Template (Inf)'!D31</f>
        <v>Saturation</v>
      </c>
      <c r="E68" s="70"/>
      <c r="F68" s="71" t="str">
        <f t="shared" si="0"/>
        <v>Yes</v>
      </c>
      <c r="G68" s="71" t="str">
        <f t="shared" si="0"/>
        <v>Reactions between rock and porewater can only take place in the saturated portions of the rock matrix.</v>
      </c>
      <c r="H68" s="70" t="s">
        <v>1855</v>
      </c>
      <c r="I68" s="71" t="s">
        <v>117</v>
      </c>
      <c r="J68" s="71" t="s">
        <v>2049</v>
      </c>
      <c r="K68" s="70" t="s">
        <v>1855</v>
      </c>
      <c r="L68" s="71" t="s">
        <v>117</v>
      </c>
      <c r="M68" s="71" t="s">
        <v>2049</v>
      </c>
      <c r="N68" s="70" t="s">
        <v>1855</v>
      </c>
      <c r="O68" s="71" t="s">
        <v>117</v>
      </c>
      <c r="P68" s="71" t="s">
        <v>2049</v>
      </c>
      <c r="Q68" s="70" t="s">
        <v>1855</v>
      </c>
      <c r="R68" s="71" t="s">
        <v>174</v>
      </c>
      <c r="S68" s="71" t="s">
        <v>1815</v>
      </c>
      <c r="T68" s="70" t="s">
        <v>1855</v>
      </c>
      <c r="U68" s="68"/>
      <c r="V68" s="70"/>
      <c r="W68" s="71" t="str">
        <f>'SR-Site Influences'!S116</f>
        <v>Yes</v>
      </c>
      <c r="X68" s="71" t="str">
        <f>'SR-Site Influences'!S38</f>
        <v>Reactions between rock and porewater can only take place in the saturated portions of the rock matrix.</v>
      </c>
      <c r="Y68" s="70" t="s">
        <v>1855</v>
      </c>
    </row>
    <row r="69" spans="1:25" x14ac:dyDescent="0.25">
      <c r="A69" s="68"/>
      <c r="B69" s="70"/>
      <c r="C69" s="69"/>
      <c r="D69" s="70"/>
      <c r="E69" s="70"/>
      <c r="F69" s="70"/>
      <c r="G69" s="70"/>
      <c r="H69" s="70" t="s">
        <v>1855</v>
      </c>
      <c r="I69" s="70"/>
      <c r="J69" s="70"/>
      <c r="K69" s="70" t="s">
        <v>1855</v>
      </c>
      <c r="L69" s="70"/>
      <c r="M69" s="70"/>
      <c r="N69" s="70" t="s">
        <v>1855</v>
      </c>
      <c r="O69" s="70"/>
      <c r="P69" s="70"/>
      <c r="Q69" s="70" t="s">
        <v>1855</v>
      </c>
      <c r="R69" s="70"/>
      <c r="S69" s="70"/>
      <c r="T69" s="70" t="s">
        <v>1855</v>
      </c>
      <c r="U69" s="68"/>
      <c r="V69" s="70"/>
      <c r="W69" s="70"/>
      <c r="X69" s="70"/>
      <c r="Y69" s="70" t="s">
        <v>1855</v>
      </c>
    </row>
    <row r="70" spans="1:25" x14ac:dyDescent="0.25">
      <c r="A70" s="68"/>
      <c r="B70" s="70"/>
      <c r="C70" s="69"/>
      <c r="D70" s="70"/>
      <c r="E70" s="70"/>
      <c r="F70" s="69" t="str">
        <f>'Template (Inf)'!F33</f>
        <v xml:space="preserve">Process influence on variable </v>
      </c>
      <c r="G70" s="69"/>
      <c r="H70" s="70" t="s">
        <v>1855</v>
      </c>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70" t="s">
        <v>1855</v>
      </c>
    </row>
    <row r="71" spans="1:25" x14ac:dyDescent="0.25">
      <c r="A71" s="68"/>
      <c r="B71" s="70"/>
      <c r="C71" s="69"/>
      <c r="D71" s="70"/>
      <c r="E71" s="70"/>
      <c r="F71" s="69" t="str">
        <f>'Template (Inf)'!F34</f>
        <v>Influence present?</v>
      </c>
      <c r="G71" s="69"/>
      <c r="H71" s="70" t="s">
        <v>1855</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70" t="s">
        <v>1855</v>
      </c>
    </row>
    <row r="72" spans="1:25" x14ac:dyDescent="0.25">
      <c r="A72" s="68"/>
      <c r="B72" s="70"/>
      <c r="C72" s="69"/>
      <c r="D72" s="70"/>
      <c r="E72" s="70"/>
      <c r="F72" s="69" t="str">
        <f>'Template (Inf)'!F35</f>
        <v>Yes/No</v>
      </c>
      <c r="G72" s="69" t="str">
        <f>'Template (Inf)'!G35</f>
        <v>Description</v>
      </c>
      <c r="H72" s="70" t="s">
        <v>1855</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70" t="s">
        <v>1855</v>
      </c>
    </row>
    <row r="73" spans="1:25" x14ac:dyDescent="0.25">
      <c r="A73" s="68"/>
      <c r="B73" s="70"/>
      <c r="C73" s="69" t="str">
        <f>'Template (Inf)'!C35</f>
        <v>VarGe01</v>
      </c>
      <c r="D73" s="70" t="str">
        <f>'Template (Inf)'!D35</f>
        <v>Temperature in bedrock</v>
      </c>
      <c r="E73" s="70"/>
      <c r="F73" s="71" t="str">
        <f>W73</f>
        <v>Yes</v>
      </c>
      <c r="G73" s="71" t="str">
        <f>X73</f>
        <v>By producing or consuming heat.</v>
      </c>
      <c r="H73" s="70" t="s">
        <v>1855</v>
      </c>
      <c r="I73" s="71" t="s">
        <v>117</v>
      </c>
      <c r="J73" s="71" t="s">
        <v>2049</v>
      </c>
      <c r="K73" s="70" t="s">
        <v>1855</v>
      </c>
      <c r="L73" s="71" t="s">
        <v>117</v>
      </c>
      <c r="M73" s="71" t="s">
        <v>2049</v>
      </c>
      <c r="N73" s="70" t="s">
        <v>1855</v>
      </c>
      <c r="O73" s="71" t="s">
        <v>117</v>
      </c>
      <c r="P73" s="71" t="s">
        <v>2049</v>
      </c>
      <c r="Q73" s="70" t="s">
        <v>1855</v>
      </c>
      <c r="R73" s="71" t="s">
        <v>117</v>
      </c>
      <c r="S73" s="71" t="s">
        <v>1969</v>
      </c>
      <c r="T73" s="70" t="s">
        <v>1855</v>
      </c>
      <c r="U73" s="68"/>
      <c r="V73" s="70"/>
      <c r="W73" s="71" t="str">
        <f>'SR-Site Influences'!S91</f>
        <v>Yes</v>
      </c>
      <c r="X73" s="71" t="str">
        <f>'SR-Site Influences'!S13</f>
        <v>By producing or consuming heat.</v>
      </c>
      <c r="Y73" s="70" t="s">
        <v>1855</v>
      </c>
    </row>
    <row r="74" spans="1:25" x14ac:dyDescent="0.25">
      <c r="A74" s="68"/>
      <c r="B74" s="70"/>
      <c r="C74" s="69" t="str">
        <f>'Template (Inf)'!C36</f>
        <v>VarGe02</v>
      </c>
      <c r="D74" s="70" t="str">
        <f>'Template (Inf)'!D36</f>
        <v>Groundwater flow</v>
      </c>
      <c r="E74" s="70"/>
      <c r="F74" s="71" t="str">
        <f t="shared" ref="F74:G85" si="1">W74</f>
        <v>No</v>
      </c>
      <c r="G74" s="71">
        <f t="shared" si="1"/>
        <v>0</v>
      </c>
      <c r="H74" s="70" t="s">
        <v>1855</v>
      </c>
      <c r="I74" s="71"/>
      <c r="J74" s="71"/>
      <c r="K74" s="70" t="s">
        <v>1855</v>
      </c>
      <c r="L74" s="71"/>
      <c r="M74" s="71"/>
      <c r="N74" s="70" t="s">
        <v>1855</v>
      </c>
      <c r="O74" s="71"/>
      <c r="P74" s="71"/>
      <c r="Q74" s="70" t="s">
        <v>1855</v>
      </c>
      <c r="R74" s="71"/>
      <c r="S74" s="71"/>
      <c r="T74" s="70" t="s">
        <v>1855</v>
      </c>
      <c r="U74" s="68"/>
      <c r="V74" s="70"/>
      <c r="W74" s="71" t="str">
        <f>'SR-Site Influences'!S92</f>
        <v>No</v>
      </c>
      <c r="X74" s="71">
        <f>'SR-Site Influences'!S14</f>
        <v>0</v>
      </c>
      <c r="Y74" s="70" t="s">
        <v>1855</v>
      </c>
    </row>
    <row r="75" spans="1:25" x14ac:dyDescent="0.25">
      <c r="A75" s="68"/>
      <c r="B75" s="70"/>
      <c r="C75" s="69" t="str">
        <f>'Template (Inf)'!C37</f>
        <v>VarGe03</v>
      </c>
      <c r="D75" s="70" t="str">
        <f>'Template (Inf)'!D37</f>
        <v>Groundwater pressure</v>
      </c>
      <c r="E75" s="70"/>
      <c r="F75" s="71" t="str">
        <f t="shared" si="1"/>
        <v>No</v>
      </c>
      <c r="G75" s="71">
        <f t="shared" si="1"/>
        <v>0</v>
      </c>
      <c r="H75" s="70" t="s">
        <v>1855</v>
      </c>
      <c r="I75" s="71"/>
      <c r="J75" s="71"/>
      <c r="K75" s="70" t="s">
        <v>1855</v>
      </c>
      <c r="L75" s="71"/>
      <c r="M75" s="71"/>
      <c r="N75" s="70" t="s">
        <v>1855</v>
      </c>
      <c r="O75" s="71"/>
      <c r="P75" s="71"/>
      <c r="Q75" s="70" t="s">
        <v>1855</v>
      </c>
      <c r="R75" s="71"/>
      <c r="S75" s="71"/>
      <c r="T75" s="70" t="s">
        <v>1855</v>
      </c>
      <c r="U75" s="68"/>
      <c r="V75" s="70"/>
      <c r="W75" s="71" t="str">
        <f>'SR-Site Influences'!S93</f>
        <v>No</v>
      </c>
      <c r="X75" s="71">
        <f>'SR-Site Influences'!S15</f>
        <v>0</v>
      </c>
      <c r="Y75" s="70" t="s">
        <v>1855</v>
      </c>
    </row>
    <row r="76" spans="1:25" x14ac:dyDescent="0.25">
      <c r="A76" s="68"/>
      <c r="B76" s="70"/>
      <c r="C76" s="69" t="str">
        <f>'Template (Inf)'!C38</f>
        <v>VarGe04</v>
      </c>
      <c r="D76" s="70" t="str">
        <f>'Template (Inf)'!D38</f>
        <v>Gas phase flow</v>
      </c>
      <c r="E76" s="70"/>
      <c r="F76" s="71" t="str">
        <f t="shared" si="1"/>
        <v>No</v>
      </c>
      <c r="G76" s="71" t="str">
        <f t="shared" si="1"/>
        <v>But indirectly via the porewater contents of dissolved reactive gases such as O2 and CO2, which subsequently may come out of solution</v>
      </c>
      <c r="H76" s="70" t="s">
        <v>1855</v>
      </c>
      <c r="I76" s="71"/>
      <c r="J76" s="71"/>
      <c r="K76" s="70" t="s">
        <v>1855</v>
      </c>
      <c r="L76" s="71"/>
      <c r="M76" s="71"/>
      <c r="N76" s="70" t="s">
        <v>1855</v>
      </c>
      <c r="O76" s="71"/>
      <c r="P76" s="71"/>
      <c r="Q76" s="70" t="s">
        <v>1855</v>
      </c>
      <c r="R76" s="71"/>
      <c r="S76" s="71"/>
      <c r="T76" s="70" t="s">
        <v>1855</v>
      </c>
      <c r="U76" s="68"/>
      <c r="V76" s="70"/>
      <c r="W76" s="71" t="str">
        <f>'SR-Site Influences'!S94</f>
        <v>No</v>
      </c>
      <c r="X76" s="71" t="str">
        <f>'SR-Site Influences'!S16</f>
        <v>But indirectly via the porewater contents of dissolved reactive gases such as O2 and CO2, which subsequently may come out of solution</v>
      </c>
      <c r="Y76" s="70" t="s">
        <v>1855</v>
      </c>
    </row>
    <row r="77" spans="1:25" x14ac:dyDescent="0.25">
      <c r="A77" s="68"/>
      <c r="B77" s="70"/>
      <c r="C77" s="69" t="str">
        <f>'Template (Inf)'!C39</f>
        <v>VarGe05</v>
      </c>
      <c r="D77" s="70" t="str">
        <f>'Template (Inf)'!D39</f>
        <v>Repository geometry</v>
      </c>
      <c r="E77" s="70"/>
      <c r="F77" s="71" t="str">
        <f t="shared" si="1"/>
        <v>No</v>
      </c>
      <c r="G77" s="71">
        <f t="shared" si="1"/>
        <v>0</v>
      </c>
      <c r="H77" s="70" t="s">
        <v>1855</v>
      </c>
      <c r="I77" s="71"/>
      <c r="J77" s="71"/>
      <c r="K77" s="70" t="s">
        <v>1855</v>
      </c>
      <c r="L77" s="71"/>
      <c r="M77" s="71"/>
      <c r="N77" s="70" t="s">
        <v>1855</v>
      </c>
      <c r="O77" s="71"/>
      <c r="P77" s="71"/>
      <c r="Q77" s="70" t="s">
        <v>1855</v>
      </c>
      <c r="R77" s="71"/>
      <c r="S77" s="71"/>
      <c r="T77" s="70" t="s">
        <v>1855</v>
      </c>
      <c r="U77" s="68"/>
      <c r="V77" s="70"/>
      <c r="W77" s="71" t="str">
        <f>'SR-Site Influences'!S95</f>
        <v>No</v>
      </c>
      <c r="X77" s="71">
        <f>'SR-Site Influences'!S17</f>
        <v>0</v>
      </c>
      <c r="Y77" s="70" t="s">
        <v>1855</v>
      </c>
    </row>
    <row r="78" spans="1:25" x14ac:dyDescent="0.25">
      <c r="A78" s="68"/>
      <c r="B78" s="70"/>
      <c r="C78" s="69" t="str">
        <f>'Template (Inf)'!C40</f>
        <v>VarGe06</v>
      </c>
      <c r="D78" s="70" t="str">
        <f>'Template (Inf)'!D40</f>
        <v>Fracture geometry</v>
      </c>
      <c r="E78" s="70"/>
      <c r="F78" s="71" t="str">
        <f t="shared" si="1"/>
        <v>Yes</v>
      </c>
      <c r="G78" s="71" t="str">
        <f t="shared" si="1"/>
        <v>Weathering reaction may increase or decrease the porosity of the rock matrix.</v>
      </c>
      <c r="H78" s="70" t="s">
        <v>1855</v>
      </c>
      <c r="I78" s="71" t="s">
        <v>117</v>
      </c>
      <c r="J78" s="71" t="s">
        <v>2049</v>
      </c>
      <c r="K78" s="70" t="s">
        <v>1855</v>
      </c>
      <c r="L78" s="71" t="s">
        <v>117</v>
      </c>
      <c r="M78" s="71" t="s">
        <v>2049</v>
      </c>
      <c r="N78" s="70" t="s">
        <v>1855</v>
      </c>
      <c r="O78" s="71" t="s">
        <v>117</v>
      </c>
      <c r="P78" s="71" t="s">
        <v>2049</v>
      </c>
      <c r="Q78" s="70" t="s">
        <v>1855</v>
      </c>
      <c r="R78" s="71" t="s">
        <v>117</v>
      </c>
      <c r="S78" s="71" t="s">
        <v>1969</v>
      </c>
      <c r="T78" s="70" t="s">
        <v>1855</v>
      </c>
      <c r="U78" s="68"/>
      <c r="V78" s="70"/>
      <c r="W78" s="71" t="str">
        <f>'SR-Site Influences'!S96</f>
        <v>Yes</v>
      </c>
      <c r="X78" s="71" t="str">
        <f>'SR-Site Influences'!S18</f>
        <v>Weathering reaction may increase or decrease the porosity of the rock matrix.</v>
      </c>
      <c r="Y78" s="70" t="s">
        <v>1855</v>
      </c>
    </row>
    <row r="79" spans="1:25" x14ac:dyDescent="0.25">
      <c r="A79" s="68"/>
      <c r="B79" s="70"/>
      <c r="C79" s="69" t="str">
        <f>'Template (Inf)'!C41</f>
        <v>VarGe07</v>
      </c>
      <c r="D79" s="70" t="str">
        <f>'Template (Inf)'!D41</f>
        <v>Rock stresses</v>
      </c>
      <c r="E79" s="70"/>
      <c r="F79" s="71" t="str">
        <f t="shared" si="1"/>
        <v>No</v>
      </c>
      <c r="G79" s="71" t="str">
        <f t="shared" si="1"/>
        <v>But indirectly by changing porosity.</v>
      </c>
      <c r="H79" s="70" t="s">
        <v>1855</v>
      </c>
      <c r="I79" s="71"/>
      <c r="J79" s="71"/>
      <c r="K79" s="70" t="s">
        <v>1855</v>
      </c>
      <c r="L79" s="71"/>
      <c r="M79" s="71"/>
      <c r="N79" s="70" t="s">
        <v>1855</v>
      </c>
      <c r="O79" s="71"/>
      <c r="P79" s="71"/>
      <c r="Q79" s="70" t="s">
        <v>1855</v>
      </c>
      <c r="R79" s="71"/>
      <c r="S79" s="71"/>
      <c r="T79" s="70" t="s">
        <v>1855</v>
      </c>
      <c r="U79" s="68"/>
      <c r="V79" s="70"/>
      <c r="W79" s="71" t="str">
        <f>'SR-Site Influences'!S97</f>
        <v>No</v>
      </c>
      <c r="X79" s="71" t="str">
        <f>'SR-Site Influences'!S19</f>
        <v>But indirectly by changing porosity.</v>
      </c>
      <c r="Y79" s="70" t="s">
        <v>1855</v>
      </c>
    </row>
    <row r="80" spans="1:25" x14ac:dyDescent="0.25">
      <c r="A80" s="68"/>
      <c r="B80" s="70"/>
      <c r="C80" s="69" t="str">
        <f>'Template (Inf)'!C42</f>
        <v>VarGe08</v>
      </c>
      <c r="D80" s="70" t="str">
        <f>'Template (Inf)'!D42</f>
        <v>Matrix minerals</v>
      </c>
      <c r="E80" s="70"/>
      <c r="F80" s="71" t="str">
        <f t="shared" si="1"/>
        <v>Yes</v>
      </c>
      <c r="G80" s="71">
        <f t="shared" si="1"/>
        <v>0</v>
      </c>
      <c r="H80" s="70" t="s">
        <v>1855</v>
      </c>
      <c r="I80" s="71" t="s">
        <v>117</v>
      </c>
      <c r="J80" s="71" t="s">
        <v>2049</v>
      </c>
      <c r="K80" s="70" t="s">
        <v>1855</v>
      </c>
      <c r="L80" s="71" t="s">
        <v>117</v>
      </c>
      <c r="M80" s="71" t="s">
        <v>2049</v>
      </c>
      <c r="N80" s="70" t="s">
        <v>1855</v>
      </c>
      <c r="O80" s="71" t="s">
        <v>117</v>
      </c>
      <c r="P80" s="71" t="s">
        <v>2049</v>
      </c>
      <c r="Q80" s="70" t="s">
        <v>1855</v>
      </c>
      <c r="R80" s="71" t="s">
        <v>174</v>
      </c>
      <c r="S80" s="71" t="s">
        <v>1581</v>
      </c>
      <c r="T80" s="70" t="s">
        <v>1855</v>
      </c>
      <c r="U80" s="68"/>
      <c r="V80" s="70"/>
      <c r="W80" s="71" t="str">
        <f>'SR-Site Influences'!S98</f>
        <v>Yes</v>
      </c>
      <c r="X80" s="71">
        <f>'SR-Site Influences'!S20</f>
        <v>0</v>
      </c>
      <c r="Y80" s="70" t="s">
        <v>1855</v>
      </c>
    </row>
    <row r="81" spans="1:25" x14ac:dyDescent="0.25">
      <c r="A81" s="68"/>
      <c r="B81" s="70"/>
      <c r="C81" s="69" t="str">
        <f>'Template (Inf)'!C43</f>
        <v>VarGe09</v>
      </c>
      <c r="D81" s="70" t="str">
        <f>'Template (Inf)'!D43</f>
        <v>Fracture minerals</v>
      </c>
      <c r="E81" s="70"/>
      <c r="F81" s="71" t="str">
        <f t="shared" si="1"/>
        <v>No</v>
      </c>
      <c r="G81" s="71" t="str">
        <f t="shared" si="1"/>
        <v>But indirectly through porewater chemistry and matrix diffusion, but this is a very slow process.</v>
      </c>
      <c r="H81" s="70" t="s">
        <v>1855</v>
      </c>
      <c r="I81" s="71"/>
      <c r="J81" s="71"/>
      <c r="K81" s="70" t="s">
        <v>1855</v>
      </c>
      <c r="L81" s="71"/>
      <c r="M81" s="71"/>
      <c r="N81" s="70" t="s">
        <v>1855</v>
      </c>
      <c r="O81" s="71"/>
      <c r="P81" s="71"/>
      <c r="Q81" s="70" t="s">
        <v>1855</v>
      </c>
      <c r="R81" s="71"/>
      <c r="S81" s="71"/>
      <c r="T81" s="70" t="s">
        <v>1855</v>
      </c>
      <c r="U81" s="68"/>
      <c r="V81" s="70"/>
      <c r="W81" s="71" t="str">
        <f>'SR-Site Influences'!S99</f>
        <v>No</v>
      </c>
      <c r="X81" s="71" t="str">
        <f>'SR-Site Influences'!S21</f>
        <v>But indirectly through porewater chemistry and matrix diffusion, but this is a very slow process.</v>
      </c>
      <c r="Y81" s="70" t="s">
        <v>1855</v>
      </c>
    </row>
    <row r="82" spans="1:25" x14ac:dyDescent="0.25">
      <c r="A82" s="68"/>
      <c r="B82" s="70"/>
      <c r="C82" s="69" t="str">
        <f>'Template (Inf)'!C44</f>
        <v>VarGe10</v>
      </c>
      <c r="D82" s="70" t="str">
        <f>'Template (Inf)'!D44</f>
        <v>Groundwater composition</v>
      </c>
      <c r="E82" s="70"/>
      <c r="F82" s="71" t="str">
        <f t="shared" si="1"/>
        <v>Yes</v>
      </c>
      <c r="G82" s="71">
        <f t="shared" si="1"/>
        <v>0</v>
      </c>
      <c r="H82" s="70" t="s">
        <v>1855</v>
      </c>
      <c r="I82" s="71" t="s">
        <v>117</v>
      </c>
      <c r="J82" s="71" t="s">
        <v>2049</v>
      </c>
      <c r="K82" s="70" t="s">
        <v>1855</v>
      </c>
      <c r="L82" s="71" t="s">
        <v>117</v>
      </c>
      <c r="M82" s="71" t="s">
        <v>2049</v>
      </c>
      <c r="N82" s="70" t="s">
        <v>1855</v>
      </c>
      <c r="O82" s="71" t="s">
        <v>117</v>
      </c>
      <c r="P82" s="71" t="s">
        <v>2049</v>
      </c>
      <c r="Q82" s="70" t="s">
        <v>1855</v>
      </c>
      <c r="R82" s="71" t="s">
        <v>174</v>
      </c>
      <c r="S82" s="71" t="s">
        <v>1581</v>
      </c>
      <c r="T82" s="70" t="s">
        <v>1855</v>
      </c>
      <c r="U82" s="68"/>
      <c r="V82" s="70"/>
      <c r="W82" s="71" t="str">
        <f>'SR-Site Influences'!S100</f>
        <v>Yes</v>
      </c>
      <c r="X82" s="71">
        <f>'SR-Site Influences'!S22</f>
        <v>0</v>
      </c>
      <c r="Y82" s="70" t="s">
        <v>1855</v>
      </c>
    </row>
    <row r="83" spans="1:25" x14ac:dyDescent="0.25">
      <c r="A83" s="68"/>
      <c r="B83" s="70"/>
      <c r="C83" s="69" t="str">
        <f>'Template (Inf)'!C45</f>
        <v>VarGe11</v>
      </c>
      <c r="D83" s="70" t="str">
        <f>'Template (Inf)'!D45</f>
        <v>Gas composition</v>
      </c>
      <c r="E83" s="70"/>
      <c r="F83" s="71" t="str">
        <f t="shared" si="1"/>
        <v>No</v>
      </c>
      <c r="G83" s="71" t="str">
        <f t="shared" si="1"/>
        <v>But indirectly by affecting the porewater contents of dissolved reactive gases such as O2 and CO2.</v>
      </c>
      <c r="H83" s="70" t="s">
        <v>1855</v>
      </c>
      <c r="I83" s="71"/>
      <c r="J83" s="71"/>
      <c r="K83" s="70" t="s">
        <v>1855</v>
      </c>
      <c r="L83" s="71"/>
      <c r="M83" s="71"/>
      <c r="N83" s="70" t="s">
        <v>1855</v>
      </c>
      <c r="O83" s="71"/>
      <c r="P83" s="71"/>
      <c r="Q83" s="70" t="s">
        <v>1855</v>
      </c>
      <c r="R83" s="71"/>
      <c r="S83" s="71"/>
      <c r="T83" s="70" t="s">
        <v>1855</v>
      </c>
      <c r="U83" s="68"/>
      <c r="V83" s="70"/>
      <c r="W83" s="71" t="str">
        <f>'SR-Site Influences'!S101</f>
        <v>No</v>
      </c>
      <c r="X83" s="71" t="str">
        <f>'SR-Site Influences'!S23</f>
        <v>But indirectly by affecting the porewater contents of dissolved reactive gases such as O2 and CO2.</v>
      </c>
      <c r="Y83" s="70" t="s">
        <v>1855</v>
      </c>
    </row>
    <row r="84" spans="1:25" x14ac:dyDescent="0.25">
      <c r="A84" s="68"/>
      <c r="B84" s="70"/>
      <c r="C84" s="69" t="str">
        <f>'Template (Inf)'!C46</f>
        <v>VarGe12</v>
      </c>
      <c r="D84" s="70" t="str">
        <f>'Template (Inf)'!D46</f>
        <v>Structural and stray materials</v>
      </c>
      <c r="E84" s="70"/>
      <c r="F84" s="71" t="str">
        <f t="shared" si="1"/>
        <v>No</v>
      </c>
      <c r="G84" s="71">
        <f t="shared" si="1"/>
        <v>0</v>
      </c>
      <c r="H84" s="70" t="s">
        <v>1855</v>
      </c>
      <c r="I84" s="71"/>
      <c r="J84" s="71"/>
      <c r="K84" s="70" t="s">
        <v>1855</v>
      </c>
      <c r="L84" s="71"/>
      <c r="M84" s="71"/>
      <c r="N84" s="70" t="s">
        <v>1855</v>
      </c>
      <c r="O84" s="71"/>
      <c r="P84" s="71"/>
      <c r="Q84" s="70" t="s">
        <v>1855</v>
      </c>
      <c r="R84" s="71"/>
      <c r="S84" s="71"/>
      <c r="T84" s="70" t="s">
        <v>1855</v>
      </c>
      <c r="U84" s="68"/>
      <c r="V84" s="70"/>
      <c r="W84" s="71" t="str">
        <f>'SR-Site Influences'!S102</f>
        <v>No</v>
      </c>
      <c r="X84" s="71">
        <f>'SR-Site Influences'!S24</f>
        <v>0</v>
      </c>
      <c r="Y84" s="70" t="s">
        <v>1855</v>
      </c>
    </row>
    <row r="85" spans="1:25" x14ac:dyDescent="0.25">
      <c r="A85" s="68"/>
      <c r="B85" s="70"/>
      <c r="C85" s="69" t="str">
        <f>'Template (Inf)'!C47</f>
        <v>VarGe13</v>
      </c>
      <c r="D85" s="70" t="str">
        <f>'Template (Inf)'!D47</f>
        <v>Saturation</v>
      </c>
      <c r="E85" s="70"/>
      <c r="F85" s="71" t="str">
        <f t="shared" si="1"/>
        <v>Yes</v>
      </c>
      <c r="G85" s="71" t="str">
        <f t="shared" si="1"/>
        <v>But negligible production of gaseous products by porewater-rock reactions</v>
      </c>
      <c r="H85" s="73" t="str">
        <f t="shared" ref="H85" si="2">D85</f>
        <v>Saturation</v>
      </c>
      <c r="I85" s="71" t="s">
        <v>117</v>
      </c>
      <c r="J85" s="71" t="s">
        <v>2052</v>
      </c>
      <c r="K85" s="70" t="s">
        <v>1855</v>
      </c>
      <c r="L85" s="71" t="s">
        <v>117</v>
      </c>
      <c r="M85" s="71" t="s">
        <v>2052</v>
      </c>
      <c r="N85" s="70" t="s">
        <v>1855</v>
      </c>
      <c r="O85" s="71" t="s">
        <v>117</v>
      </c>
      <c r="P85" s="71" t="s">
        <v>2052</v>
      </c>
      <c r="Q85" s="70" t="s">
        <v>1855</v>
      </c>
      <c r="R85" s="71" t="s">
        <v>117</v>
      </c>
      <c r="S85" s="71" t="s">
        <v>2052</v>
      </c>
      <c r="T85" s="70" t="s">
        <v>1855</v>
      </c>
      <c r="U85" s="68"/>
      <c r="V85" s="70"/>
      <c r="W85" s="71" t="str">
        <f>'SR-Site Influences'!S103</f>
        <v>Yes</v>
      </c>
      <c r="X85" s="71" t="str">
        <f>'SR-Site Influences'!S25</f>
        <v>But negligible production of gaseous products by porewater-rock reactions</v>
      </c>
      <c r="Y85" s="70" t="s">
        <v>1855</v>
      </c>
    </row>
    <row r="86" spans="1:25" x14ac:dyDescent="0.25">
      <c r="A86" s="68"/>
      <c r="B86" s="69"/>
      <c r="C86" s="69"/>
      <c r="D86" s="69"/>
      <c r="E86" s="69"/>
      <c r="F86" s="69"/>
      <c r="G86" s="69"/>
      <c r="H86" s="69"/>
      <c r="I86" s="69"/>
      <c r="J86" s="69"/>
      <c r="K86" s="70"/>
      <c r="L86" s="69"/>
      <c r="M86" s="69"/>
      <c r="N86" s="70"/>
      <c r="O86" s="69"/>
      <c r="P86" s="69"/>
      <c r="Q86" s="70"/>
      <c r="R86" s="69"/>
      <c r="S86" s="69"/>
      <c r="T86" s="70"/>
      <c r="U86" s="68"/>
      <c r="V86" s="70"/>
      <c r="W86" s="72" t="str">
        <f>'SR-Site Influences'!S5</f>
        <v>Reactions groundwater/rock matrix</v>
      </c>
      <c r="X86" s="70"/>
      <c r="Y86" s="70"/>
    </row>
  </sheetData>
  <mergeCells count="13">
    <mergeCell ref="F11:G11"/>
    <mergeCell ref="I11:J11"/>
    <mergeCell ref="F12:G12"/>
    <mergeCell ref="I12:J12"/>
    <mergeCell ref="F13:G13"/>
    <mergeCell ref="I13:J13"/>
    <mergeCell ref="F10:G10"/>
    <mergeCell ref="I10:J10"/>
    <mergeCell ref="C6:D6"/>
    <mergeCell ref="F6:G6"/>
    <mergeCell ref="I6:J6"/>
    <mergeCell ref="F7:G7"/>
    <mergeCell ref="I7:J7"/>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6CCAC-9CB0-4199-87C7-5B0940672A0C}">
  <dimension ref="A1:Y86"/>
  <sheetViews>
    <sheetView zoomScaleNormal="100" workbookViewId="0"/>
  </sheetViews>
  <sheetFormatPr defaultColWidth="9.140625"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list'!B23</f>
        <v>Ge15</v>
      </c>
      <c r="D3" s="31" t="str">
        <f>'PSAR SFK FEP list'!C23</f>
        <v>Dissolution/precipitation of fracture-filling minerals</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Influences'!T6</f>
        <v>Geosphere</v>
      </c>
      <c r="D6" s="97"/>
      <c r="E6" s="53" t="str">
        <f>'Template (Inf)'!E6</f>
        <v>Inner 1</v>
      </c>
      <c r="F6" s="96" t="str">
        <f>'SR-Site Influences'!T7</f>
        <v>Buffer</v>
      </c>
      <c r="G6" s="97"/>
      <c r="H6" s="53" t="str">
        <f>'Template (Inf)'!H6</f>
        <v>Outer 1</v>
      </c>
      <c r="I6" s="96" t="str">
        <f>'SR-Site Influences'!T8</f>
        <v>Biosphere</v>
      </c>
      <c r="J6" s="97"/>
      <c r="K6" s="27"/>
    </row>
    <row r="7" spans="2:20" x14ac:dyDescent="0.25">
      <c r="B7" s="27"/>
      <c r="C7" s="27"/>
      <c r="D7" s="27"/>
      <c r="E7" s="53" t="str">
        <f>'Template (Inf)'!E7</f>
        <v>Inner 2</v>
      </c>
      <c r="F7" s="96" t="str">
        <f>'SR-Site Influences'!T9</f>
        <v>Backfill in tunnels</v>
      </c>
      <c r="G7" s="97"/>
      <c r="H7" s="53" t="str">
        <f>'Template (Inf)'!H7</f>
        <v>Outer 2</v>
      </c>
      <c r="I7" s="96" t="str">
        <f>'SR-Site Influences'!T10</f>
        <v>Surroundings</v>
      </c>
      <c r="J7" s="97"/>
      <c r="K7" s="27"/>
      <c r="M7" s="68"/>
      <c r="N7" s="68"/>
      <c r="O7" s="68"/>
      <c r="P7" s="68"/>
      <c r="Q7" s="68"/>
      <c r="R7" s="68"/>
      <c r="S7" s="68"/>
      <c r="T7" s="68"/>
    </row>
    <row r="8" spans="2:20" x14ac:dyDescent="0.25">
      <c r="B8" s="27"/>
      <c r="C8" s="27"/>
      <c r="D8" s="27"/>
      <c r="E8" s="27"/>
      <c r="F8" s="27"/>
      <c r="G8" s="27"/>
      <c r="H8" s="27"/>
      <c r="I8" s="27"/>
      <c r="J8" s="27"/>
      <c r="K8" s="27"/>
      <c r="M8" s="67" t="s">
        <v>287</v>
      </c>
      <c r="N8" s="68"/>
      <c r="O8" s="68"/>
      <c r="P8" s="68"/>
      <c r="Q8" s="68"/>
      <c r="R8" s="68"/>
      <c r="S8" s="68"/>
      <c r="T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c r="T9" s="68"/>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c r="T10" s="68"/>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c r="O11" s="76" t="str">
        <f>C6</f>
        <v>Geosphere</v>
      </c>
      <c r="P11" s="70"/>
      <c r="Q11" s="70"/>
      <c r="R11" s="70"/>
      <c r="S11" s="70"/>
      <c r="T11" s="68"/>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c r="T12" s="68"/>
    </row>
    <row r="13" spans="2:20" x14ac:dyDescent="0.25">
      <c r="B13" s="27"/>
      <c r="C13" s="27"/>
      <c r="D13" s="27"/>
      <c r="E13" s="53" t="str">
        <f>'Template (Inf)'!E13</f>
        <v>From inner 2</v>
      </c>
      <c r="F13" s="87"/>
      <c r="G13" s="89"/>
      <c r="H13" s="53" t="str">
        <f>'Template (Inf)'!H13</f>
        <v>From outer 2</v>
      </c>
      <c r="I13" s="87"/>
      <c r="J13" s="89"/>
      <c r="K13" s="27"/>
      <c r="M13" s="76" t="str">
        <f>C6</f>
        <v>Geosphere</v>
      </c>
      <c r="N13" s="75"/>
      <c r="O13" s="70" t="str">
        <f>CONCATENATE(I6," ",I7)</f>
        <v>Biosphere Surroundings</v>
      </c>
      <c r="P13" s="76"/>
      <c r="Q13" s="70"/>
      <c r="R13" s="70"/>
      <c r="S13" s="70"/>
      <c r="T13" s="68"/>
    </row>
    <row r="14" spans="2:20" x14ac:dyDescent="0.25">
      <c r="B14" s="27"/>
      <c r="C14" s="27"/>
      <c r="D14" s="27"/>
      <c r="E14" s="27"/>
      <c r="F14" s="27"/>
      <c r="G14" s="27"/>
      <c r="H14" s="27"/>
      <c r="I14" s="27"/>
      <c r="J14" s="27"/>
      <c r="K14" s="27"/>
      <c r="M14" s="68"/>
      <c r="N14" s="68"/>
      <c r="O14" s="68"/>
      <c r="P14" s="68"/>
      <c r="Q14" s="68"/>
      <c r="R14" s="68"/>
      <c r="S14" s="68"/>
      <c r="T14" s="68"/>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1:25" x14ac:dyDescent="0.25">
      <c r="B49" s="35"/>
      <c r="C49" s="35"/>
      <c r="D49" s="35"/>
      <c r="E49" s="35"/>
      <c r="F49" s="35"/>
      <c r="G49" s="35"/>
      <c r="H49" s="35"/>
      <c r="I49" s="35"/>
      <c r="J49" s="35"/>
      <c r="K49" s="34"/>
      <c r="L49" s="35"/>
      <c r="M49" s="35"/>
      <c r="N49" s="34"/>
      <c r="O49" s="35"/>
      <c r="P49" s="35"/>
      <c r="Q49" s="34"/>
      <c r="R49" s="35"/>
      <c r="S49" s="35"/>
      <c r="T49" s="34"/>
    </row>
    <row r="51" spans="1:25" x14ac:dyDescent="0.25">
      <c r="A51" s="68"/>
      <c r="B51" s="67"/>
      <c r="C51" s="68"/>
      <c r="D51" s="68"/>
      <c r="E51" s="68"/>
      <c r="F51" s="67" t="s">
        <v>1947</v>
      </c>
      <c r="G51" s="68"/>
      <c r="H51" s="68"/>
      <c r="I51" s="67" t="s">
        <v>1861</v>
      </c>
      <c r="J51" s="68"/>
      <c r="K51" s="68"/>
      <c r="L51" s="68"/>
      <c r="M51" s="68"/>
      <c r="N51" s="68"/>
      <c r="O51" s="68"/>
      <c r="P51" s="68"/>
      <c r="Q51" s="68"/>
      <c r="R51" s="68"/>
      <c r="S51" s="68"/>
      <c r="T51" s="68"/>
      <c r="U51" s="68"/>
      <c r="V51" s="67" t="s">
        <v>287</v>
      </c>
      <c r="W51" s="68"/>
      <c r="X51" s="68"/>
      <c r="Y51" s="68"/>
    </row>
    <row r="52" spans="1:25" x14ac:dyDescent="0.25">
      <c r="A52" s="68"/>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1:25" x14ac:dyDescent="0.25">
      <c r="A53" s="68"/>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69"/>
    </row>
    <row r="54" spans="1:25" x14ac:dyDescent="0.25">
      <c r="A54" s="68"/>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69"/>
    </row>
    <row r="55" spans="1:25" x14ac:dyDescent="0.25">
      <c r="A55" s="68"/>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69"/>
    </row>
    <row r="56" spans="1:25" x14ac:dyDescent="0.25">
      <c r="A56" s="68"/>
      <c r="B56" s="70"/>
      <c r="C56" s="69" t="str">
        <f>'Template (Inf)'!C19</f>
        <v>VarGe01</v>
      </c>
      <c r="D56" s="70" t="str">
        <f>'Template (Inf)'!D19</f>
        <v>Temperature in bedrock</v>
      </c>
      <c r="E56" s="70"/>
      <c r="F56" s="71" t="str">
        <f>W56</f>
        <v>Yes</v>
      </c>
      <c r="G56" s="71" t="str">
        <f>X56</f>
        <v>Reaction rates and solubilities are temperature dependent</v>
      </c>
      <c r="H56" s="70" t="s">
        <v>1855</v>
      </c>
      <c r="I56" s="71" t="s">
        <v>117</v>
      </c>
      <c r="J56" s="71" t="s">
        <v>1969</v>
      </c>
      <c r="K56" s="70" t="s">
        <v>1855</v>
      </c>
      <c r="L56" s="71" t="s">
        <v>117</v>
      </c>
      <c r="M56" s="71" t="s">
        <v>1969</v>
      </c>
      <c r="N56" s="70" t="s">
        <v>1855</v>
      </c>
      <c r="O56" s="71" t="s">
        <v>117</v>
      </c>
      <c r="P56" s="71" t="s">
        <v>2053</v>
      </c>
      <c r="Q56" s="70" t="s">
        <v>1855</v>
      </c>
      <c r="R56" s="71" t="s">
        <v>117</v>
      </c>
      <c r="S56" s="71" t="s">
        <v>1969</v>
      </c>
      <c r="T56" s="70" t="s">
        <v>1855</v>
      </c>
      <c r="U56" s="68"/>
      <c r="V56" s="70"/>
      <c r="W56" s="71" t="str">
        <f>'SR-Site Influences'!T104</f>
        <v>Yes</v>
      </c>
      <c r="X56" s="71" t="str">
        <f>'SR-Site Influences'!T26</f>
        <v>Reaction rates and solubilities are temperature dependent</v>
      </c>
      <c r="Y56" s="70" t="s">
        <v>1855</v>
      </c>
    </row>
    <row r="57" spans="1:25" x14ac:dyDescent="0.25">
      <c r="A57" s="68"/>
      <c r="B57" s="70"/>
      <c r="C57" s="69" t="str">
        <f>'Template (Inf)'!C20</f>
        <v>VarGe02</v>
      </c>
      <c r="D57" s="70" t="str">
        <f>'Template (Inf)'!D20</f>
        <v>Groundwater flow</v>
      </c>
      <c r="E57" s="70"/>
      <c r="F57" s="71" t="str">
        <f t="shared" ref="F57:G68" si="0">W57</f>
        <v>No</v>
      </c>
      <c r="G57" s="71" t="str">
        <f t="shared" si="0"/>
        <v>But indirectly through advection of solutes, necessary to the precipitation and dissolution reactions.</v>
      </c>
      <c r="H57" s="70" t="s">
        <v>1855</v>
      </c>
      <c r="I57" s="71"/>
      <c r="J57" s="71"/>
      <c r="K57" s="70" t="s">
        <v>1855</v>
      </c>
      <c r="L57" s="71"/>
      <c r="M57" s="71"/>
      <c r="N57" s="70" t="s">
        <v>1855</v>
      </c>
      <c r="O57" s="71"/>
      <c r="P57" s="71"/>
      <c r="Q57" s="70" t="s">
        <v>1855</v>
      </c>
      <c r="R57" s="71"/>
      <c r="S57" s="71"/>
      <c r="T57" s="70" t="s">
        <v>1855</v>
      </c>
      <c r="U57" s="68"/>
      <c r="V57" s="70"/>
      <c r="W57" s="71" t="str">
        <f>'SR-Site Influences'!T105</f>
        <v>No</v>
      </c>
      <c r="X57" s="71" t="str">
        <f>'SR-Site Influences'!T27</f>
        <v>But indirectly through advection of solutes, necessary to the precipitation and dissolution reactions.</v>
      </c>
      <c r="Y57" s="70" t="s">
        <v>1855</v>
      </c>
    </row>
    <row r="58" spans="1:25" x14ac:dyDescent="0.25">
      <c r="A58" s="68"/>
      <c r="B58" s="70"/>
      <c r="C58" s="69" t="str">
        <f>'Template (Inf)'!C21</f>
        <v>VarGe03</v>
      </c>
      <c r="D58" s="70" t="str">
        <f>'Template (Inf)'!D21</f>
        <v>Groundwater pressure</v>
      </c>
      <c r="E58" s="70"/>
      <c r="F58" s="71" t="str">
        <f t="shared" si="0"/>
        <v>Yes</v>
      </c>
      <c r="G58" s="71" t="str">
        <f t="shared" si="0"/>
        <v>Changes in pressure may
change solubility.</v>
      </c>
      <c r="H58" s="70" t="s">
        <v>1855</v>
      </c>
      <c r="I58" s="71" t="s">
        <v>117</v>
      </c>
      <c r="J58" s="71" t="s">
        <v>2054</v>
      </c>
      <c r="K58" s="70" t="s">
        <v>1855</v>
      </c>
      <c r="L58" s="71" t="s">
        <v>117</v>
      </c>
      <c r="M58" s="71" t="s">
        <v>2054</v>
      </c>
      <c r="N58" s="70" t="s">
        <v>1855</v>
      </c>
      <c r="O58" s="71" t="s">
        <v>117</v>
      </c>
      <c r="P58" s="71" t="s">
        <v>2054</v>
      </c>
      <c r="Q58" s="70" t="s">
        <v>1855</v>
      </c>
      <c r="R58" s="71" t="s">
        <v>117</v>
      </c>
      <c r="S58" s="71" t="s">
        <v>2054</v>
      </c>
      <c r="T58" s="70" t="s">
        <v>1855</v>
      </c>
      <c r="U58" s="68"/>
      <c r="V58" s="70"/>
      <c r="W58" s="71" t="str">
        <f>'SR-Site Influences'!T106</f>
        <v>Yes</v>
      </c>
      <c r="X58" s="71" t="str">
        <f>'SR-Site Influences'!T28</f>
        <v>Changes in pressure may
change solubility.</v>
      </c>
      <c r="Y58" s="70" t="s">
        <v>1855</v>
      </c>
    </row>
    <row r="59" spans="1:25" x14ac:dyDescent="0.25">
      <c r="A59" s="68"/>
      <c r="B59" s="70"/>
      <c r="C59" s="69" t="str">
        <f>'Template (Inf)'!C22</f>
        <v>VarGe04</v>
      </c>
      <c r="D59" s="70" t="str">
        <f>'Template (Inf)'!D22</f>
        <v>Gas phase flow</v>
      </c>
      <c r="E59" s="70"/>
      <c r="F59" s="71" t="str">
        <f t="shared" si="0"/>
        <v>No</v>
      </c>
      <c r="G59" s="71" t="str">
        <f t="shared" si="0"/>
        <v>But indirectly by providing nutrients for microbially mediated reactions that change the stability of fracture filling minerals.</v>
      </c>
      <c r="H59" s="70" t="s">
        <v>1855</v>
      </c>
      <c r="I59" s="71"/>
      <c r="J59" s="71"/>
      <c r="K59" s="70" t="s">
        <v>1855</v>
      </c>
      <c r="L59" s="71"/>
      <c r="M59" s="71"/>
      <c r="N59" s="70" t="s">
        <v>1855</v>
      </c>
      <c r="O59" s="71"/>
      <c r="P59" s="71"/>
      <c r="Q59" s="70" t="s">
        <v>1855</v>
      </c>
      <c r="R59" s="71"/>
      <c r="S59" s="71"/>
      <c r="T59" s="70" t="s">
        <v>1855</v>
      </c>
      <c r="U59" s="68"/>
      <c r="V59" s="70"/>
      <c r="W59" s="71" t="str">
        <f>'SR-Site Influences'!T107</f>
        <v>No</v>
      </c>
      <c r="X59" s="71" t="str">
        <f>'SR-Site Influences'!T29</f>
        <v>But indirectly by providing nutrients for microbially mediated reactions that change the stability of fracture filling minerals.</v>
      </c>
      <c r="Y59" s="70" t="s">
        <v>1855</v>
      </c>
    </row>
    <row r="60" spans="1:25" x14ac:dyDescent="0.25">
      <c r="A60" s="68"/>
      <c r="B60" s="70"/>
      <c r="C60" s="69" t="str">
        <f>'Template (Inf)'!C23</f>
        <v>VarGe05</v>
      </c>
      <c r="D60" s="70" t="str">
        <f>'Template (Inf)'!D23</f>
        <v>Repository geometry</v>
      </c>
      <c r="E60" s="70"/>
      <c r="F60" s="71" t="str">
        <f t="shared" si="0"/>
        <v>No</v>
      </c>
      <c r="G60" s="71" t="str">
        <f t="shared" si="0"/>
        <v>But indirectly via changes in flow through hydraulically active fracture zones that become short-circuited and subsequent changes in water composition.</v>
      </c>
      <c r="H60" s="70" t="s">
        <v>1855</v>
      </c>
      <c r="I60" s="71"/>
      <c r="J60" s="71"/>
      <c r="K60" s="70" t="s">
        <v>1855</v>
      </c>
      <c r="L60" s="71"/>
      <c r="M60" s="71"/>
      <c r="N60" s="70" t="s">
        <v>1855</v>
      </c>
      <c r="O60" s="71"/>
      <c r="P60" s="71"/>
      <c r="Q60" s="70" t="s">
        <v>1855</v>
      </c>
      <c r="R60" s="71"/>
      <c r="S60" s="71"/>
      <c r="T60" s="70" t="s">
        <v>1855</v>
      </c>
      <c r="U60" s="68"/>
      <c r="V60" s="70"/>
      <c r="W60" s="71" t="str">
        <f>'SR-Site Influences'!T108</f>
        <v>No</v>
      </c>
      <c r="X60" s="71" t="str">
        <f>'SR-Site Influences'!T30</f>
        <v>But indirectly via changes in flow through hydraulically active fracture zones that become short-circuited and subsequent changes in water composition.</v>
      </c>
      <c r="Y60" s="70" t="s">
        <v>1855</v>
      </c>
    </row>
    <row r="61" spans="1:25" x14ac:dyDescent="0.25">
      <c r="A61" s="68"/>
      <c r="B61" s="70"/>
      <c r="C61" s="69" t="str">
        <f>'Template (Inf)'!C24</f>
        <v>VarGe06</v>
      </c>
      <c r="D61" s="70" t="str">
        <f>'Template (Inf)'!D24</f>
        <v>Fracture geometry</v>
      </c>
      <c r="E61" s="70"/>
      <c r="F61" s="71" t="str">
        <f t="shared" si="0"/>
        <v>No</v>
      </c>
      <c r="G61" s="71" t="str">
        <f t="shared" si="0"/>
        <v>But indirectly via changes in the flow that could induce changes in chemistries/ reactions.</v>
      </c>
      <c r="H61" s="70" t="s">
        <v>1855</v>
      </c>
      <c r="I61" s="71"/>
      <c r="J61" s="71"/>
      <c r="K61" s="70" t="s">
        <v>1855</v>
      </c>
      <c r="L61" s="71"/>
      <c r="M61" s="71"/>
      <c r="N61" s="70" t="s">
        <v>1855</v>
      </c>
      <c r="O61" s="71"/>
      <c r="P61" s="71"/>
      <c r="Q61" s="70" t="s">
        <v>1855</v>
      </c>
      <c r="R61" s="71"/>
      <c r="S61" s="71"/>
      <c r="T61" s="70" t="s">
        <v>1855</v>
      </c>
      <c r="U61" s="68"/>
      <c r="V61" s="70"/>
      <c r="W61" s="71" t="str">
        <f>'SR-Site Influences'!T109</f>
        <v>No</v>
      </c>
      <c r="X61" s="71" t="str">
        <f>'SR-Site Influences'!T31</f>
        <v>But indirectly via changes in the flow that could induce changes in chemistries/ reactions.</v>
      </c>
      <c r="Y61" s="70" t="s">
        <v>1855</v>
      </c>
    </row>
    <row r="62" spans="1:25" x14ac:dyDescent="0.25">
      <c r="A62" s="68"/>
      <c r="B62" s="70"/>
      <c r="C62" s="69" t="str">
        <f>'Template (Inf)'!C25</f>
        <v>VarGe07</v>
      </c>
      <c r="D62" s="70" t="str">
        <f>'Template (Inf)'!D25</f>
        <v>Rock stresses</v>
      </c>
      <c r="E62" s="70"/>
      <c r="F62" s="71" t="str">
        <f t="shared" si="0"/>
        <v>No</v>
      </c>
      <c r="G62" s="71" t="str">
        <f t="shared" si="0"/>
        <v>But indirectly if previously sealed fractures become reopened, followed by healing.</v>
      </c>
      <c r="H62" s="70" t="s">
        <v>1855</v>
      </c>
      <c r="I62" s="71"/>
      <c r="J62" s="71"/>
      <c r="K62" s="70" t="s">
        <v>1855</v>
      </c>
      <c r="L62" s="71"/>
      <c r="M62" s="71"/>
      <c r="N62" s="70" t="s">
        <v>1855</v>
      </c>
      <c r="O62" s="71"/>
      <c r="P62" s="71"/>
      <c r="Q62" s="70" t="s">
        <v>1855</v>
      </c>
      <c r="R62" s="71"/>
      <c r="S62" s="71"/>
      <c r="T62" s="70" t="s">
        <v>1855</v>
      </c>
      <c r="U62" s="68"/>
      <c r="V62" s="70"/>
      <c r="W62" s="71" t="str">
        <f>'SR-Site Influences'!T110</f>
        <v>No</v>
      </c>
      <c r="X62" s="71" t="str">
        <f>'SR-Site Influences'!T32</f>
        <v>But indirectly if previously sealed fractures become reopened, followed by healing.</v>
      </c>
      <c r="Y62" s="70" t="s">
        <v>1855</v>
      </c>
    </row>
    <row r="63" spans="1:25" x14ac:dyDescent="0.25">
      <c r="A63" s="68"/>
      <c r="B63" s="70"/>
      <c r="C63" s="69" t="str">
        <f>'Template (Inf)'!C26</f>
        <v>VarGe08</v>
      </c>
      <c r="D63" s="70" t="str">
        <f>'Template (Inf)'!D26</f>
        <v>Matrix minerals</v>
      </c>
      <c r="E63" s="70"/>
      <c r="F63" s="71" t="str">
        <f t="shared" si="0"/>
        <v>No</v>
      </c>
      <c r="G63" s="71" t="str">
        <f t="shared" si="0"/>
        <v>But indirectly by the release of ionic species that may be incorporated in fracture precipitating phases.</v>
      </c>
      <c r="H63" s="70" t="s">
        <v>1855</v>
      </c>
      <c r="I63" s="71"/>
      <c r="J63" s="71"/>
      <c r="K63" s="70" t="s">
        <v>1855</v>
      </c>
      <c r="L63" s="71"/>
      <c r="M63" s="71"/>
      <c r="N63" s="70" t="s">
        <v>1855</v>
      </c>
      <c r="O63" s="71"/>
      <c r="P63" s="71"/>
      <c r="Q63" s="70" t="s">
        <v>1855</v>
      </c>
      <c r="R63" s="71"/>
      <c r="S63" s="71"/>
      <c r="T63" s="70" t="s">
        <v>1855</v>
      </c>
      <c r="U63" s="68"/>
      <c r="V63" s="70"/>
      <c r="W63" s="71" t="str">
        <f>'SR-Site Influences'!T111</f>
        <v>No</v>
      </c>
      <c r="X63" s="71" t="str">
        <f>'SR-Site Influences'!T33</f>
        <v>But indirectly by the release of ionic species that may be incorporated in fracture precipitating phases.</v>
      </c>
      <c r="Y63" s="70" t="s">
        <v>1855</v>
      </c>
    </row>
    <row r="64" spans="1:25" x14ac:dyDescent="0.25">
      <c r="A64" s="68"/>
      <c r="B64" s="70"/>
      <c r="C64" s="69" t="str">
        <f>'Template (Inf)'!C27</f>
        <v>VarGe09</v>
      </c>
      <c r="D64" s="70" t="str">
        <f>'Template (Inf)'!D27</f>
        <v>Fracture minerals</v>
      </c>
      <c r="E64" s="70"/>
      <c r="F64" s="71" t="str">
        <f t="shared" si="0"/>
        <v>Yes</v>
      </c>
      <c r="G64" s="71">
        <f t="shared" si="0"/>
        <v>0</v>
      </c>
      <c r="H64" s="70" t="s">
        <v>1855</v>
      </c>
      <c r="I64" s="71" t="s">
        <v>174</v>
      </c>
      <c r="J64" s="71" t="s">
        <v>2055</v>
      </c>
      <c r="K64" s="70" t="s">
        <v>1855</v>
      </c>
      <c r="L64" s="71" t="s">
        <v>174</v>
      </c>
      <c r="M64" s="71" t="s">
        <v>2055</v>
      </c>
      <c r="N64" s="70" t="s">
        <v>1855</v>
      </c>
      <c r="O64" s="71" t="s">
        <v>174</v>
      </c>
      <c r="P64" s="71" t="s">
        <v>2055</v>
      </c>
      <c r="Q64" s="70" t="s">
        <v>1855</v>
      </c>
      <c r="R64" s="71" t="s">
        <v>174</v>
      </c>
      <c r="S64" s="71" t="s">
        <v>2055</v>
      </c>
      <c r="T64" s="70" t="s">
        <v>1855</v>
      </c>
      <c r="U64" s="68"/>
      <c r="V64" s="70"/>
      <c r="W64" s="71" t="str">
        <f>'SR-Site Influences'!T112</f>
        <v>Yes</v>
      </c>
      <c r="X64" s="71">
        <f>'SR-Site Influences'!T34</f>
        <v>0</v>
      </c>
      <c r="Y64" s="70" t="s">
        <v>1855</v>
      </c>
    </row>
    <row r="65" spans="1:25" x14ac:dyDescent="0.25">
      <c r="A65" s="68"/>
      <c r="B65" s="70"/>
      <c r="C65" s="69" t="str">
        <f>'Template (Inf)'!C28</f>
        <v>VarGe10</v>
      </c>
      <c r="D65" s="70" t="str">
        <f>'Template (Inf)'!D28</f>
        <v>Groundwater composition</v>
      </c>
      <c r="E65" s="70"/>
      <c r="F65" s="71" t="str">
        <f t="shared" si="0"/>
        <v>Yes</v>
      </c>
      <c r="G65" s="71">
        <f t="shared" si="0"/>
        <v>0</v>
      </c>
      <c r="H65" s="70" t="s">
        <v>1855</v>
      </c>
      <c r="I65" s="71" t="s">
        <v>174</v>
      </c>
      <c r="J65" s="71" t="s">
        <v>2056</v>
      </c>
      <c r="K65" s="70" t="s">
        <v>1855</v>
      </c>
      <c r="L65" s="71" t="s">
        <v>174</v>
      </c>
      <c r="M65" s="71" t="s">
        <v>2056</v>
      </c>
      <c r="N65" s="70" t="s">
        <v>1855</v>
      </c>
      <c r="O65" s="71" t="s">
        <v>174</v>
      </c>
      <c r="P65" s="71" t="s">
        <v>2056</v>
      </c>
      <c r="Q65" s="70" t="s">
        <v>1855</v>
      </c>
      <c r="R65" s="71" t="s">
        <v>174</v>
      </c>
      <c r="S65" s="71" t="s">
        <v>2056</v>
      </c>
      <c r="T65" s="70" t="s">
        <v>1855</v>
      </c>
      <c r="U65" s="68"/>
      <c r="V65" s="70"/>
      <c r="W65" s="71" t="str">
        <f>'SR-Site Influences'!T113</f>
        <v>Yes</v>
      </c>
      <c r="X65" s="71">
        <f>'SR-Site Influences'!T35</f>
        <v>0</v>
      </c>
      <c r="Y65" s="70" t="s">
        <v>1855</v>
      </c>
    </row>
    <row r="66" spans="1:25" x14ac:dyDescent="0.25">
      <c r="A66" s="68"/>
      <c r="B66" s="70"/>
      <c r="C66" s="69" t="str">
        <f>'Template (Inf)'!C29</f>
        <v>VarGe11</v>
      </c>
      <c r="D66" s="70" t="str">
        <f>'Template (Inf)'!D29</f>
        <v>Gas composition</v>
      </c>
      <c r="E66" s="70"/>
      <c r="F66" s="71" t="str">
        <f t="shared" si="0"/>
        <v>No</v>
      </c>
      <c r="G66" s="71" t="str">
        <f t="shared" si="0"/>
        <v>But indirectly, e.g. methane may be a source of nutrients for microbially mediated reactions that could induce mineral precipitation or dissolution.</v>
      </c>
      <c r="H66" s="70" t="s">
        <v>1855</v>
      </c>
      <c r="I66" s="71"/>
      <c r="J66" s="71"/>
      <c r="K66" s="70" t="s">
        <v>1855</v>
      </c>
      <c r="L66" s="71"/>
      <c r="M66" s="71"/>
      <c r="N66" s="70" t="s">
        <v>1855</v>
      </c>
      <c r="O66" s="71"/>
      <c r="P66" s="71"/>
      <c r="Q66" s="70" t="s">
        <v>1855</v>
      </c>
      <c r="R66" s="71"/>
      <c r="S66" s="71"/>
      <c r="T66" s="70" t="s">
        <v>1855</v>
      </c>
      <c r="U66" s="68"/>
      <c r="V66" s="70"/>
      <c r="W66" s="71" t="str">
        <f>'SR-Site Influences'!T114</f>
        <v>No</v>
      </c>
      <c r="X66" s="71" t="str">
        <f>'SR-Site Influences'!T36</f>
        <v>But indirectly, e.g. methane may be a source of nutrients for microbially mediated reactions that could induce mineral precipitation or dissolution.</v>
      </c>
      <c r="Y66" s="70" t="s">
        <v>1855</v>
      </c>
    </row>
    <row r="67" spans="1:25" x14ac:dyDescent="0.25">
      <c r="A67" s="68"/>
      <c r="B67" s="70"/>
      <c r="C67" s="69" t="str">
        <f>'Template (Inf)'!C30</f>
        <v>VarGe12</v>
      </c>
      <c r="D67" s="70" t="str">
        <f>'Template (Inf)'!D30</f>
        <v>Structural and stray materials</v>
      </c>
      <c r="E67" s="70"/>
      <c r="F67" s="71" t="str">
        <f t="shared" si="0"/>
        <v>No</v>
      </c>
      <c r="G67" s="71" t="str">
        <f t="shared" si="0"/>
        <v>But indirectly since, e.g., iron from corrosion may result in the precipitation of iron oxides/ hydroxides.</v>
      </c>
      <c r="H67" s="70" t="s">
        <v>1855</v>
      </c>
      <c r="I67" s="71"/>
      <c r="J67" s="71"/>
      <c r="K67" s="70" t="s">
        <v>1855</v>
      </c>
      <c r="L67" s="71"/>
      <c r="M67" s="71"/>
      <c r="N67" s="70" t="s">
        <v>1855</v>
      </c>
      <c r="O67" s="71"/>
      <c r="P67" s="71"/>
      <c r="Q67" s="70" t="s">
        <v>1855</v>
      </c>
      <c r="R67" s="71"/>
      <c r="S67" s="71"/>
      <c r="T67" s="70" t="s">
        <v>1855</v>
      </c>
      <c r="U67" s="68"/>
      <c r="V67" s="70"/>
      <c r="W67" s="71" t="str">
        <f>'SR-Site Influences'!T115</f>
        <v>No</v>
      </c>
      <c r="X67" s="71" t="str">
        <f>'SR-Site Influences'!T37</f>
        <v>But indirectly since, e.g., iron from corrosion may result in the precipitation of iron oxides/ hydroxides.</v>
      </c>
      <c r="Y67" s="70" t="s">
        <v>1855</v>
      </c>
    </row>
    <row r="68" spans="1:25" x14ac:dyDescent="0.25">
      <c r="A68" s="68"/>
      <c r="B68" s="70"/>
      <c r="C68" s="69" t="str">
        <f>'Template (Inf)'!C31</f>
        <v>VarGe13</v>
      </c>
      <c r="D68" s="70" t="str">
        <f>'Template (Inf)'!D31</f>
        <v>Saturation</v>
      </c>
      <c r="E68" s="70"/>
      <c r="F68" s="71" t="str">
        <f t="shared" si="0"/>
        <v>Yes</v>
      </c>
      <c r="G68" s="71" t="str">
        <f t="shared" si="0"/>
        <v>Fracture filling minerals will only precipitate in the saturated parts of the rock</v>
      </c>
      <c r="H68" s="70" t="s">
        <v>1855</v>
      </c>
      <c r="I68" s="71" t="s">
        <v>117</v>
      </c>
      <c r="J68" s="71" t="s">
        <v>1864</v>
      </c>
      <c r="K68" s="70" t="s">
        <v>1855</v>
      </c>
      <c r="L68" s="71" t="s">
        <v>117</v>
      </c>
      <c r="M68" s="71" t="s">
        <v>1864</v>
      </c>
      <c r="N68" s="70" t="s">
        <v>1855</v>
      </c>
      <c r="O68" s="71" t="s">
        <v>117</v>
      </c>
      <c r="P68" s="71" t="s">
        <v>1864</v>
      </c>
      <c r="Q68" s="70" t="s">
        <v>1855</v>
      </c>
      <c r="R68" s="71" t="s">
        <v>117</v>
      </c>
      <c r="S68" s="71" t="s">
        <v>1864</v>
      </c>
      <c r="T68" s="70" t="s">
        <v>1855</v>
      </c>
      <c r="U68" s="68"/>
      <c r="V68" s="70"/>
      <c r="W68" s="71" t="str">
        <f>'SR-Site Influences'!T116</f>
        <v>Yes</v>
      </c>
      <c r="X68" s="71" t="str">
        <f>'SR-Site Influences'!T38</f>
        <v>Fracture filling minerals will only precipitate in the saturated parts of the rock</v>
      </c>
      <c r="Y68" s="70" t="s">
        <v>1855</v>
      </c>
    </row>
    <row r="69" spans="1:25" x14ac:dyDescent="0.25">
      <c r="A69" s="68"/>
      <c r="B69" s="70"/>
      <c r="C69" s="69"/>
      <c r="D69" s="70"/>
      <c r="E69" s="70"/>
      <c r="F69" s="70"/>
      <c r="G69" s="70"/>
      <c r="H69" s="70" t="s">
        <v>1855</v>
      </c>
      <c r="I69" s="70"/>
      <c r="J69" s="70"/>
      <c r="K69" s="70" t="s">
        <v>1855</v>
      </c>
      <c r="L69" s="70"/>
      <c r="M69" s="70"/>
      <c r="N69" s="70" t="s">
        <v>1855</v>
      </c>
      <c r="O69" s="70"/>
      <c r="P69" s="70"/>
      <c r="Q69" s="70" t="s">
        <v>1855</v>
      </c>
      <c r="R69" s="70"/>
      <c r="S69" s="70"/>
      <c r="T69" s="70" t="s">
        <v>1855</v>
      </c>
      <c r="U69" s="68"/>
      <c r="V69" s="70"/>
      <c r="W69" s="70"/>
      <c r="X69" s="70"/>
      <c r="Y69" s="70" t="s">
        <v>1855</v>
      </c>
    </row>
    <row r="70" spans="1:25" x14ac:dyDescent="0.25">
      <c r="A70" s="68"/>
      <c r="B70" s="70"/>
      <c r="C70" s="69"/>
      <c r="D70" s="70"/>
      <c r="E70" s="70"/>
      <c r="F70" s="69" t="str">
        <f>'Template (Inf)'!F33</f>
        <v xml:space="preserve">Process influence on variable </v>
      </c>
      <c r="G70" s="69"/>
      <c r="H70" s="70" t="s">
        <v>1855</v>
      </c>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70" t="s">
        <v>1855</v>
      </c>
    </row>
    <row r="71" spans="1:25" x14ac:dyDescent="0.25">
      <c r="A71" s="68"/>
      <c r="B71" s="70"/>
      <c r="C71" s="69"/>
      <c r="D71" s="70"/>
      <c r="E71" s="70"/>
      <c r="F71" s="69" t="str">
        <f>'Template (Inf)'!F34</f>
        <v>Influence present?</v>
      </c>
      <c r="G71" s="69"/>
      <c r="H71" s="70" t="s">
        <v>1855</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70" t="s">
        <v>1855</v>
      </c>
    </row>
    <row r="72" spans="1:25" x14ac:dyDescent="0.25">
      <c r="A72" s="68"/>
      <c r="B72" s="70"/>
      <c r="C72" s="69"/>
      <c r="D72" s="70"/>
      <c r="E72" s="70"/>
      <c r="F72" s="69" t="str">
        <f>'Template (Inf)'!F35</f>
        <v>Yes/No</v>
      </c>
      <c r="G72" s="69" t="str">
        <f>'Template (Inf)'!G35</f>
        <v>Description</v>
      </c>
      <c r="H72" s="70" t="s">
        <v>1855</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70" t="s">
        <v>1855</v>
      </c>
    </row>
    <row r="73" spans="1:25" x14ac:dyDescent="0.25">
      <c r="A73" s="68"/>
      <c r="B73" s="70"/>
      <c r="C73" s="69" t="str">
        <f>'Template (Inf)'!C35</f>
        <v>VarGe01</v>
      </c>
      <c r="D73" s="70" t="str">
        <f>'Template (Inf)'!D35</f>
        <v>Temperature in bedrock</v>
      </c>
      <c r="E73" s="70"/>
      <c r="F73" s="71" t="str">
        <f>W73</f>
        <v>Yes</v>
      </c>
      <c r="G73" s="71" t="str">
        <f>X73</f>
        <v>Reactions can produce or consume heat.</v>
      </c>
      <c r="H73" s="70" t="s">
        <v>1855</v>
      </c>
      <c r="I73" s="71" t="s">
        <v>117</v>
      </c>
      <c r="J73" s="71" t="s">
        <v>2057</v>
      </c>
      <c r="K73" s="70" t="s">
        <v>1855</v>
      </c>
      <c r="L73" s="71" t="s">
        <v>117</v>
      </c>
      <c r="M73" s="71" t="s">
        <v>2057</v>
      </c>
      <c r="N73" s="70" t="s">
        <v>1855</v>
      </c>
      <c r="O73" s="71" t="s">
        <v>117</v>
      </c>
      <c r="P73" s="71" t="s">
        <v>2057</v>
      </c>
      <c r="Q73" s="70" t="s">
        <v>1855</v>
      </c>
      <c r="R73" s="71" t="s">
        <v>117</v>
      </c>
      <c r="S73" s="71" t="s">
        <v>2057</v>
      </c>
      <c r="T73" s="70" t="s">
        <v>1855</v>
      </c>
      <c r="U73" s="68"/>
      <c r="V73" s="70"/>
      <c r="W73" s="71" t="str">
        <f>'SR-Site Influences'!T91</f>
        <v>Yes</v>
      </c>
      <c r="X73" s="71" t="str">
        <f>'SR-Site Influences'!T13</f>
        <v>Reactions can produce or consume heat.</v>
      </c>
      <c r="Y73" s="70" t="s">
        <v>1855</v>
      </c>
    </row>
    <row r="74" spans="1:25" x14ac:dyDescent="0.25">
      <c r="A74" s="68"/>
      <c r="B74" s="70"/>
      <c r="C74" s="69" t="str">
        <f>'Template (Inf)'!C36</f>
        <v>VarGe02</v>
      </c>
      <c r="D74" s="70" t="str">
        <f>'Template (Inf)'!D36</f>
        <v>Groundwater flow</v>
      </c>
      <c r="E74" s="70"/>
      <c r="F74" s="71" t="str">
        <f t="shared" ref="F74:G85" si="1">W74</f>
        <v>No</v>
      </c>
      <c r="G74" s="71" t="str">
        <f t="shared" si="1"/>
        <v>But indirectly by changing fracture geometry and matrix porosity.</v>
      </c>
      <c r="H74" s="70" t="s">
        <v>1855</v>
      </c>
      <c r="I74" s="71"/>
      <c r="J74" s="71"/>
      <c r="K74" s="70" t="s">
        <v>1855</v>
      </c>
      <c r="L74" s="71"/>
      <c r="M74" s="71"/>
      <c r="N74" s="70" t="s">
        <v>1855</v>
      </c>
      <c r="O74" s="71"/>
      <c r="P74" s="71"/>
      <c r="Q74" s="70" t="s">
        <v>1855</v>
      </c>
      <c r="R74" s="71"/>
      <c r="S74" s="71"/>
      <c r="T74" s="70" t="s">
        <v>1855</v>
      </c>
      <c r="U74" s="68"/>
      <c r="V74" s="70"/>
      <c r="W74" s="71" t="str">
        <f>'SR-Site Influences'!T92</f>
        <v>No</v>
      </c>
      <c r="X74" s="71" t="str">
        <f>'SR-Site Influences'!T14</f>
        <v>But indirectly by changing fracture geometry and matrix porosity.</v>
      </c>
      <c r="Y74" s="70" t="s">
        <v>1855</v>
      </c>
    </row>
    <row r="75" spans="1:25" x14ac:dyDescent="0.25">
      <c r="A75" s="68"/>
      <c r="B75" s="70"/>
      <c r="C75" s="69" t="str">
        <f>'Template (Inf)'!C37</f>
        <v>VarGe03</v>
      </c>
      <c r="D75" s="70" t="str">
        <f>'Template (Inf)'!D37</f>
        <v>Groundwater pressure</v>
      </c>
      <c r="E75" s="70"/>
      <c r="F75" s="71" t="str">
        <f t="shared" si="1"/>
        <v>No</v>
      </c>
      <c r="G75" s="71">
        <f t="shared" si="1"/>
        <v>0</v>
      </c>
      <c r="H75" s="70" t="s">
        <v>1855</v>
      </c>
      <c r="I75" s="71"/>
      <c r="J75" s="71"/>
      <c r="K75" s="70" t="s">
        <v>1855</v>
      </c>
      <c r="L75" s="71"/>
      <c r="M75" s="71"/>
      <c r="N75" s="70" t="s">
        <v>1855</v>
      </c>
      <c r="O75" s="71"/>
      <c r="P75" s="71"/>
      <c r="Q75" s="70" t="s">
        <v>1855</v>
      </c>
      <c r="R75" s="71"/>
      <c r="S75" s="71"/>
      <c r="T75" s="70" t="s">
        <v>1855</v>
      </c>
      <c r="U75" s="68"/>
      <c r="V75" s="70"/>
      <c r="W75" s="71" t="str">
        <f>'SR-Site Influences'!T93</f>
        <v>No</v>
      </c>
      <c r="X75" s="71">
        <f>'SR-Site Influences'!T15</f>
        <v>0</v>
      </c>
      <c r="Y75" s="70" t="s">
        <v>1855</v>
      </c>
    </row>
    <row r="76" spans="1:25" x14ac:dyDescent="0.25">
      <c r="A76" s="68"/>
      <c r="B76" s="70"/>
      <c r="C76" s="69" t="str">
        <f>'Template (Inf)'!C38</f>
        <v>VarGe04</v>
      </c>
      <c r="D76" s="70" t="str">
        <f>'Template (Inf)'!D38</f>
        <v>Gas phase flow</v>
      </c>
      <c r="E76" s="70"/>
      <c r="F76" s="71" t="str">
        <f t="shared" si="1"/>
        <v>No</v>
      </c>
      <c r="G76" s="71" t="str">
        <f t="shared" si="1"/>
        <v>But indirectly by changes in fracture geometry (aperture).</v>
      </c>
      <c r="H76" s="70" t="s">
        <v>1855</v>
      </c>
      <c r="I76" s="71"/>
      <c r="J76" s="71"/>
      <c r="K76" s="70" t="s">
        <v>1855</v>
      </c>
      <c r="L76" s="71"/>
      <c r="M76" s="71"/>
      <c r="N76" s="70" t="s">
        <v>1855</v>
      </c>
      <c r="O76" s="71"/>
      <c r="P76" s="71"/>
      <c r="Q76" s="70" t="s">
        <v>1855</v>
      </c>
      <c r="R76" s="71"/>
      <c r="S76" s="71"/>
      <c r="T76" s="70" t="s">
        <v>1855</v>
      </c>
      <c r="U76" s="68"/>
      <c r="V76" s="70"/>
      <c r="W76" s="71" t="str">
        <f>'SR-Site Influences'!T94</f>
        <v>No</v>
      </c>
      <c r="X76" s="71" t="str">
        <f>'SR-Site Influences'!T16</f>
        <v>But indirectly by changes in fracture geometry (aperture).</v>
      </c>
      <c r="Y76" s="70" t="s">
        <v>1855</v>
      </c>
    </row>
    <row r="77" spans="1:25" x14ac:dyDescent="0.25">
      <c r="A77" s="68"/>
      <c r="B77" s="70"/>
      <c r="C77" s="69" t="str">
        <f>'Template (Inf)'!C39</f>
        <v>VarGe05</v>
      </c>
      <c r="D77" s="70" t="str">
        <f>'Template (Inf)'!D39</f>
        <v>Repository geometry</v>
      </c>
      <c r="E77" s="70"/>
      <c r="F77" s="71" t="str">
        <f t="shared" si="1"/>
        <v>No</v>
      </c>
      <c r="G77" s="71">
        <f t="shared" si="1"/>
        <v>0</v>
      </c>
      <c r="H77" s="70" t="s">
        <v>1855</v>
      </c>
      <c r="I77" s="71"/>
      <c r="J77" s="71"/>
      <c r="K77" s="70" t="s">
        <v>1855</v>
      </c>
      <c r="L77" s="71"/>
      <c r="M77" s="71"/>
      <c r="N77" s="70" t="s">
        <v>1855</v>
      </c>
      <c r="O77" s="71"/>
      <c r="P77" s="71"/>
      <c r="Q77" s="70" t="s">
        <v>1855</v>
      </c>
      <c r="R77" s="71"/>
      <c r="S77" s="71"/>
      <c r="T77" s="70" t="s">
        <v>1855</v>
      </c>
      <c r="U77" s="68"/>
      <c r="V77" s="70"/>
      <c r="W77" s="71" t="str">
        <f>'SR-Site Influences'!T95</f>
        <v>No</v>
      </c>
      <c r="X77" s="71">
        <f>'SR-Site Influences'!T17</f>
        <v>0</v>
      </c>
      <c r="Y77" s="70" t="s">
        <v>1855</v>
      </c>
    </row>
    <row r="78" spans="1:25" x14ac:dyDescent="0.25">
      <c r="A78" s="68"/>
      <c r="B78" s="70"/>
      <c r="C78" s="69" t="str">
        <f>'Template (Inf)'!C40</f>
        <v>VarGe06</v>
      </c>
      <c r="D78" s="70" t="str">
        <f>'Template (Inf)'!D40</f>
        <v>Fracture geometry</v>
      </c>
      <c r="E78" s="70"/>
      <c r="F78" s="71" t="str">
        <f t="shared" si="1"/>
        <v>Yes</v>
      </c>
      <c r="G78" s="71" t="str">
        <f t="shared" si="1"/>
        <v>Geometry might be changed by the sealing or opening of some fractures.</v>
      </c>
      <c r="H78" s="70" t="s">
        <v>1855</v>
      </c>
      <c r="I78" s="74" t="s">
        <v>1954</v>
      </c>
      <c r="J78" s="71" t="s">
        <v>1529</v>
      </c>
      <c r="K78" s="70" t="s">
        <v>1855</v>
      </c>
      <c r="L78" s="74" t="s">
        <v>1954</v>
      </c>
      <c r="M78" s="71" t="s">
        <v>1529</v>
      </c>
      <c r="N78" s="70" t="s">
        <v>1855</v>
      </c>
      <c r="O78" s="71" t="s">
        <v>117</v>
      </c>
      <c r="P78" s="71" t="s">
        <v>2058</v>
      </c>
      <c r="Q78" s="70" t="s">
        <v>1855</v>
      </c>
      <c r="R78" s="71" t="s">
        <v>117</v>
      </c>
      <c r="S78" s="71" t="s">
        <v>2058</v>
      </c>
      <c r="T78" s="70" t="s">
        <v>1855</v>
      </c>
      <c r="U78" s="68"/>
      <c r="V78" s="70"/>
      <c r="W78" s="71" t="str">
        <f>'SR-Site Influences'!T96</f>
        <v>Yes</v>
      </c>
      <c r="X78" s="71" t="str">
        <f>'SR-Site Influences'!T18</f>
        <v>Geometry might be changed by the sealing or opening of some fractures.</v>
      </c>
      <c r="Y78" s="70" t="s">
        <v>1855</v>
      </c>
    </row>
    <row r="79" spans="1:25" x14ac:dyDescent="0.25">
      <c r="A79" s="68"/>
      <c r="B79" s="70"/>
      <c r="C79" s="69" t="str">
        <f>'Template (Inf)'!C41</f>
        <v>VarGe07</v>
      </c>
      <c r="D79" s="70" t="str">
        <f>'Template (Inf)'!D41</f>
        <v>Rock stresses</v>
      </c>
      <c r="E79" s="70"/>
      <c r="F79" s="71" t="str">
        <f t="shared" si="1"/>
        <v>No</v>
      </c>
      <c r="G79" s="71">
        <f t="shared" si="1"/>
        <v>0</v>
      </c>
      <c r="H79" s="70" t="s">
        <v>1855</v>
      </c>
      <c r="I79" s="71"/>
      <c r="J79" s="71"/>
      <c r="K79" s="70" t="s">
        <v>1855</v>
      </c>
      <c r="L79" s="71"/>
      <c r="M79" s="71"/>
      <c r="N79" s="70" t="s">
        <v>1855</v>
      </c>
      <c r="O79" s="71"/>
      <c r="P79" s="71"/>
      <c r="Q79" s="70" t="s">
        <v>1855</v>
      </c>
      <c r="R79" s="71"/>
      <c r="S79" s="71"/>
      <c r="T79" s="70" t="s">
        <v>1855</v>
      </c>
      <c r="U79" s="68"/>
      <c r="V79" s="70"/>
      <c r="W79" s="71" t="str">
        <f>'SR-Site Influences'!T97</f>
        <v>No</v>
      </c>
      <c r="X79" s="71">
        <f>'SR-Site Influences'!T19</f>
        <v>0</v>
      </c>
      <c r="Y79" s="70" t="s">
        <v>1855</v>
      </c>
    </row>
    <row r="80" spans="1:25" x14ac:dyDescent="0.25">
      <c r="A80" s="68"/>
      <c r="B80" s="70"/>
      <c r="C80" s="69" t="str">
        <f>'Template (Inf)'!C42</f>
        <v>VarGe08</v>
      </c>
      <c r="D80" s="70" t="str">
        <f>'Template (Inf)'!D42</f>
        <v>Matrix minerals</v>
      </c>
      <c r="E80" s="70"/>
      <c r="F80" s="71" t="str">
        <f t="shared" si="1"/>
        <v>No</v>
      </c>
      <c r="G80" s="71">
        <f t="shared" si="1"/>
        <v>0</v>
      </c>
      <c r="H80" s="70" t="s">
        <v>1855</v>
      </c>
      <c r="I80" s="71"/>
      <c r="J80" s="71"/>
      <c r="K80" s="70" t="s">
        <v>1855</v>
      </c>
      <c r="L80" s="71"/>
      <c r="M80" s="71"/>
      <c r="N80" s="70" t="s">
        <v>1855</v>
      </c>
      <c r="O80" s="71"/>
      <c r="P80" s="71"/>
      <c r="Q80" s="70" t="s">
        <v>1855</v>
      </c>
      <c r="R80" s="71"/>
      <c r="S80" s="71"/>
      <c r="T80" s="70" t="s">
        <v>1855</v>
      </c>
      <c r="U80" s="68"/>
      <c r="V80" s="70"/>
      <c r="W80" s="71" t="str">
        <f>'SR-Site Influences'!T98</f>
        <v>No</v>
      </c>
      <c r="X80" s="71">
        <f>'SR-Site Influences'!T20</f>
        <v>0</v>
      </c>
      <c r="Y80" s="70" t="s">
        <v>1855</v>
      </c>
    </row>
    <row r="81" spans="1:25" x14ac:dyDescent="0.25">
      <c r="A81" s="68"/>
      <c r="B81" s="70"/>
      <c r="C81" s="69" t="str">
        <f>'Template (Inf)'!C43</f>
        <v>VarGe09</v>
      </c>
      <c r="D81" s="70" t="str">
        <f>'Template (Inf)'!D43</f>
        <v>Fracture minerals</v>
      </c>
      <c r="E81" s="70"/>
      <c r="F81" s="71" t="str">
        <f t="shared" si="1"/>
        <v>Yes</v>
      </c>
      <c r="G81" s="71">
        <f t="shared" si="1"/>
        <v>0</v>
      </c>
      <c r="H81" s="70" t="s">
        <v>1855</v>
      </c>
      <c r="I81" s="71" t="s">
        <v>174</v>
      </c>
      <c r="J81" s="71" t="s">
        <v>2055</v>
      </c>
      <c r="K81" s="70" t="s">
        <v>1855</v>
      </c>
      <c r="L81" s="71" t="s">
        <v>174</v>
      </c>
      <c r="M81" s="71" t="s">
        <v>2055</v>
      </c>
      <c r="N81" s="70" t="s">
        <v>1855</v>
      </c>
      <c r="O81" s="71" t="s">
        <v>174</v>
      </c>
      <c r="P81" s="71" t="s">
        <v>2055</v>
      </c>
      <c r="Q81" s="70" t="s">
        <v>1855</v>
      </c>
      <c r="R81" s="71" t="s">
        <v>174</v>
      </c>
      <c r="S81" s="71" t="s">
        <v>2055</v>
      </c>
      <c r="T81" s="70" t="s">
        <v>1855</v>
      </c>
      <c r="U81" s="68"/>
      <c r="V81" s="70"/>
      <c r="W81" s="71" t="str">
        <f>'SR-Site Influences'!T99</f>
        <v>Yes</v>
      </c>
      <c r="X81" s="71">
        <f>'SR-Site Influences'!T21</f>
        <v>0</v>
      </c>
      <c r="Y81" s="70" t="s">
        <v>1855</v>
      </c>
    </row>
    <row r="82" spans="1:25" x14ac:dyDescent="0.25">
      <c r="A82" s="68"/>
      <c r="B82" s="70"/>
      <c r="C82" s="69" t="str">
        <f>'Template (Inf)'!C44</f>
        <v>VarGe10</v>
      </c>
      <c r="D82" s="70" t="str">
        <f>'Template (Inf)'!D44</f>
        <v>Groundwater composition</v>
      </c>
      <c r="E82" s="70"/>
      <c r="F82" s="71" t="str">
        <f t="shared" si="1"/>
        <v>Yes</v>
      </c>
      <c r="G82" s="71">
        <f t="shared" si="1"/>
        <v>0</v>
      </c>
      <c r="H82" s="70" t="s">
        <v>1855</v>
      </c>
      <c r="I82" s="71" t="s">
        <v>174</v>
      </c>
      <c r="J82" s="71" t="s">
        <v>2056</v>
      </c>
      <c r="K82" s="70" t="s">
        <v>1855</v>
      </c>
      <c r="L82" s="71" t="s">
        <v>174</v>
      </c>
      <c r="M82" s="71" t="s">
        <v>2056</v>
      </c>
      <c r="N82" s="70" t="s">
        <v>1855</v>
      </c>
      <c r="O82" s="71" t="s">
        <v>174</v>
      </c>
      <c r="P82" s="71" t="s">
        <v>2056</v>
      </c>
      <c r="Q82" s="70" t="s">
        <v>1855</v>
      </c>
      <c r="R82" s="71" t="s">
        <v>174</v>
      </c>
      <c r="S82" s="71" t="s">
        <v>2056</v>
      </c>
      <c r="T82" s="70" t="s">
        <v>1855</v>
      </c>
      <c r="U82" s="68"/>
      <c r="V82" s="70"/>
      <c r="W82" s="71" t="str">
        <f>'SR-Site Influences'!T100</f>
        <v>Yes</v>
      </c>
      <c r="X82" s="71">
        <f>'SR-Site Influences'!T22</f>
        <v>0</v>
      </c>
      <c r="Y82" s="70" t="s">
        <v>1855</v>
      </c>
    </row>
    <row r="83" spans="1:25" x14ac:dyDescent="0.25">
      <c r="A83" s="68"/>
      <c r="B83" s="70"/>
      <c r="C83" s="69" t="str">
        <f>'Template (Inf)'!C45</f>
        <v>VarGe11</v>
      </c>
      <c r="D83" s="70" t="str">
        <f>'Template (Inf)'!D45</f>
        <v>Gas composition</v>
      </c>
      <c r="E83" s="70"/>
      <c r="F83" s="71" t="str">
        <f t="shared" si="1"/>
        <v>No</v>
      </c>
      <c r="G83" s="71" t="str">
        <f t="shared" si="1"/>
        <v>But indirectly, e.g. precipitation of calcite will influence the amount of CO2 in a possible gas phase: CO2 + H2O + Ca2+ = CaCO3(s) + 2H+.</v>
      </c>
      <c r="H83" s="70" t="s">
        <v>1855</v>
      </c>
      <c r="I83" s="71"/>
      <c r="J83" s="71"/>
      <c r="K83" s="70" t="s">
        <v>1855</v>
      </c>
      <c r="L83" s="71"/>
      <c r="M83" s="71"/>
      <c r="N83" s="70" t="s">
        <v>1855</v>
      </c>
      <c r="O83" s="71"/>
      <c r="P83" s="71"/>
      <c r="Q83" s="70" t="s">
        <v>1855</v>
      </c>
      <c r="R83" s="71"/>
      <c r="S83" s="71"/>
      <c r="T83" s="70" t="s">
        <v>1855</v>
      </c>
      <c r="U83" s="68"/>
      <c r="V83" s="70"/>
      <c r="W83" s="71" t="str">
        <f>'SR-Site Influences'!T101</f>
        <v>No</v>
      </c>
      <c r="X83" s="71" t="str">
        <f>'SR-Site Influences'!T23</f>
        <v>But indirectly, e.g. precipitation of calcite will influence the amount of CO2 in a possible gas phase: CO2 + H2O + Ca2+ = CaCO3(s) + 2H+.</v>
      </c>
      <c r="Y83" s="70" t="s">
        <v>1855</v>
      </c>
    </row>
    <row r="84" spans="1:25" x14ac:dyDescent="0.25">
      <c r="A84" s="68"/>
      <c r="B84" s="70"/>
      <c r="C84" s="69" t="str">
        <f>'Template (Inf)'!C46</f>
        <v>VarGe12</v>
      </c>
      <c r="D84" s="70" t="str">
        <f>'Template (Inf)'!D46</f>
        <v>Structural and stray materials</v>
      </c>
      <c r="E84" s="70"/>
      <c r="F84" s="71" t="str">
        <f t="shared" si="1"/>
        <v>No</v>
      </c>
      <c r="G84" s="71">
        <f t="shared" si="1"/>
        <v>0</v>
      </c>
      <c r="H84" s="70" t="s">
        <v>1855</v>
      </c>
      <c r="I84" s="71"/>
      <c r="J84" s="71"/>
      <c r="K84" s="70" t="s">
        <v>1855</v>
      </c>
      <c r="L84" s="71"/>
      <c r="M84" s="71"/>
      <c r="N84" s="70" t="s">
        <v>1855</v>
      </c>
      <c r="O84" s="71"/>
      <c r="P84" s="71"/>
      <c r="Q84" s="70" t="s">
        <v>1855</v>
      </c>
      <c r="R84" s="71"/>
      <c r="S84" s="71"/>
      <c r="T84" s="70" t="s">
        <v>1855</v>
      </c>
      <c r="U84" s="68"/>
      <c r="V84" s="70"/>
      <c r="W84" s="71" t="str">
        <f>'SR-Site Influences'!T102</f>
        <v>No</v>
      </c>
      <c r="X84" s="71">
        <f>'SR-Site Influences'!T24</f>
        <v>0</v>
      </c>
      <c r="Y84" s="70" t="s">
        <v>1855</v>
      </c>
    </row>
    <row r="85" spans="1:25" x14ac:dyDescent="0.25">
      <c r="A85" s="68"/>
      <c r="B85" s="70"/>
      <c r="C85" s="69" t="str">
        <f>'Template (Inf)'!C47</f>
        <v>VarGe13</v>
      </c>
      <c r="D85" s="70" t="str">
        <f>'Template (Inf)'!D47</f>
        <v>Saturation</v>
      </c>
      <c r="E85" s="70"/>
      <c r="F85" s="71" t="str">
        <f t="shared" si="1"/>
        <v>No</v>
      </c>
      <c r="G85" s="71">
        <f t="shared" si="1"/>
        <v>0</v>
      </c>
      <c r="H85" s="70" t="s">
        <v>1855</v>
      </c>
      <c r="I85" s="71"/>
      <c r="J85" s="71"/>
      <c r="K85" s="70" t="s">
        <v>1855</v>
      </c>
      <c r="L85" s="71"/>
      <c r="M85" s="71"/>
      <c r="N85" s="70" t="s">
        <v>1855</v>
      </c>
      <c r="O85" s="71"/>
      <c r="P85" s="71"/>
      <c r="Q85" s="70" t="s">
        <v>1855</v>
      </c>
      <c r="R85" s="71"/>
      <c r="S85" s="71"/>
      <c r="T85" s="70" t="s">
        <v>1855</v>
      </c>
      <c r="U85" s="68"/>
      <c r="V85" s="70"/>
      <c r="W85" s="71" t="str">
        <f>'SR-Site Influences'!T103</f>
        <v>No</v>
      </c>
      <c r="X85" s="71">
        <f>'SR-Site Influences'!T25</f>
        <v>0</v>
      </c>
      <c r="Y85" s="70" t="s">
        <v>1855</v>
      </c>
    </row>
    <row r="86" spans="1:25" x14ac:dyDescent="0.25">
      <c r="A86" s="68"/>
      <c r="B86" s="69"/>
      <c r="C86" s="69"/>
      <c r="D86" s="69"/>
      <c r="E86" s="69"/>
      <c r="F86" s="69"/>
      <c r="G86" s="69"/>
      <c r="H86" s="69"/>
      <c r="I86" s="69"/>
      <c r="J86" s="69"/>
      <c r="K86" s="70"/>
      <c r="L86" s="69"/>
      <c r="M86" s="69"/>
      <c r="N86" s="70"/>
      <c r="O86" s="69"/>
      <c r="P86" s="69"/>
      <c r="Q86" s="70"/>
      <c r="R86" s="69"/>
      <c r="S86" s="69"/>
      <c r="T86" s="70"/>
      <c r="U86" s="68"/>
      <c r="V86" s="70"/>
      <c r="W86" s="72" t="str">
        <f>'SR-Site Influences'!T5</f>
        <v>Dissolution/precipitation of fracture-filling minerals</v>
      </c>
      <c r="X86" s="70"/>
      <c r="Y86" s="70"/>
    </row>
  </sheetData>
  <mergeCells count="13">
    <mergeCell ref="F11:G11"/>
    <mergeCell ref="I11:J11"/>
    <mergeCell ref="F12:G12"/>
    <mergeCell ref="I12:J12"/>
    <mergeCell ref="F13:G13"/>
    <mergeCell ref="I13:J13"/>
    <mergeCell ref="F10:G10"/>
    <mergeCell ref="I10:J10"/>
    <mergeCell ref="C6:D6"/>
    <mergeCell ref="F6:G6"/>
    <mergeCell ref="I6:J6"/>
    <mergeCell ref="F7:G7"/>
    <mergeCell ref="I7:J7"/>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AE658-FBDB-44CB-9145-B5F6AB9D6C6D}">
  <dimension ref="A1:Y86"/>
  <sheetViews>
    <sheetView zoomScaleNormal="100" workbookViewId="0"/>
  </sheetViews>
  <sheetFormatPr defaultColWidth="9.140625"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list'!B24</f>
        <v>Ge16</v>
      </c>
      <c r="D3" s="31" t="str">
        <f>'PSAR SFK FEP list'!C24</f>
        <v>Microbial processes</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Influences'!U6</f>
        <v>Geosphere</v>
      </c>
      <c r="D6" s="97"/>
      <c r="E6" s="53" t="str">
        <f>'Template (Inf)'!E6</f>
        <v>Inner 1</v>
      </c>
      <c r="F6" s="96" t="str">
        <f>'SR-Site Influences'!U7</f>
        <v>Buffer</v>
      </c>
      <c r="G6" s="97"/>
      <c r="H6" s="53" t="str">
        <f>'Template (Inf)'!H6</f>
        <v>Outer 1</v>
      </c>
      <c r="I6" s="96" t="str">
        <f>'SR-Site Influences'!U8</f>
        <v>Biosphere</v>
      </c>
      <c r="J6" s="97"/>
      <c r="K6" s="27"/>
    </row>
    <row r="7" spans="2:20" x14ac:dyDescent="0.25">
      <c r="B7" s="27"/>
      <c r="C7" s="27"/>
      <c r="D7" s="27"/>
      <c r="E7" s="53" t="str">
        <f>'Template (Inf)'!E7</f>
        <v>Inner 2</v>
      </c>
      <c r="F7" s="96" t="str">
        <f>'SR-Site Influences'!U9</f>
        <v>Backfill in tunnels</v>
      </c>
      <c r="G7" s="97"/>
      <c r="H7" s="53" t="str">
        <f>'Template (Inf)'!H7</f>
        <v>Outer 2</v>
      </c>
      <c r="I7" s="96" t="str">
        <f>'SR-Site Influences'!U10</f>
        <v>Surroundings</v>
      </c>
      <c r="J7" s="97"/>
      <c r="K7" s="27"/>
      <c r="M7" s="68"/>
      <c r="N7" s="68"/>
      <c r="O7" s="68"/>
      <c r="P7" s="68"/>
      <c r="Q7" s="68"/>
      <c r="R7" s="68"/>
      <c r="S7" s="68"/>
      <c r="T7" s="68"/>
    </row>
    <row r="8" spans="2:20" x14ac:dyDescent="0.25">
      <c r="B8" s="27"/>
      <c r="C8" s="27"/>
      <c r="D8" s="27"/>
      <c r="E8" s="27"/>
      <c r="F8" s="27"/>
      <c r="G8" s="27"/>
      <c r="H8" s="27"/>
      <c r="I8" s="27"/>
      <c r="J8" s="27"/>
      <c r="K8" s="27"/>
      <c r="M8" s="67" t="s">
        <v>287</v>
      </c>
      <c r="N8" s="68"/>
      <c r="O8" s="68"/>
      <c r="P8" s="68"/>
      <c r="Q8" s="68"/>
      <c r="R8" s="68"/>
      <c r="S8" s="68"/>
      <c r="T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c r="T9" s="68"/>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c r="T10" s="68"/>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c r="O11" s="76" t="str">
        <f>C6</f>
        <v>Geosphere</v>
      </c>
      <c r="P11" s="70"/>
      <c r="Q11" s="70"/>
      <c r="R11" s="70"/>
      <c r="S11" s="70"/>
      <c r="T11" s="68"/>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c r="T12" s="68"/>
    </row>
    <row r="13" spans="2:20" x14ac:dyDescent="0.25">
      <c r="B13" s="27"/>
      <c r="C13" s="27"/>
      <c r="D13" s="27"/>
      <c r="E13" s="53" t="str">
        <f>'Template (Inf)'!E13</f>
        <v>From inner 2</v>
      </c>
      <c r="F13" s="87"/>
      <c r="G13" s="89"/>
      <c r="H13" s="53" t="str">
        <f>'Template (Inf)'!H13</f>
        <v>From outer 2</v>
      </c>
      <c r="I13" s="87"/>
      <c r="J13" s="89"/>
      <c r="K13" s="27"/>
      <c r="M13" s="76" t="str">
        <f>C6</f>
        <v>Geosphere</v>
      </c>
      <c r="N13" s="75"/>
      <c r="O13" s="70" t="str">
        <f>CONCATENATE(I6," ",I7)</f>
        <v>Biosphere Surroundings</v>
      </c>
      <c r="P13" s="76"/>
      <c r="Q13" s="70"/>
      <c r="R13" s="70"/>
      <c r="S13" s="70"/>
      <c r="T13" s="68"/>
    </row>
    <row r="14" spans="2:20" x14ac:dyDescent="0.25">
      <c r="B14" s="27"/>
      <c r="C14" s="27"/>
      <c r="D14" s="27"/>
      <c r="E14" s="27"/>
      <c r="F14" s="27"/>
      <c r="G14" s="27"/>
      <c r="H14" s="27"/>
      <c r="I14" s="27"/>
      <c r="J14" s="27"/>
      <c r="K14" s="27"/>
      <c r="M14" s="68"/>
      <c r="N14" s="68"/>
      <c r="O14" s="68"/>
      <c r="P14" s="68"/>
      <c r="Q14" s="68"/>
      <c r="R14" s="68"/>
      <c r="S14" s="68"/>
      <c r="T14" s="68"/>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1:25" x14ac:dyDescent="0.25">
      <c r="B49" s="35"/>
      <c r="C49" s="35"/>
      <c r="D49" s="35"/>
      <c r="E49" s="35"/>
      <c r="F49" s="35"/>
      <c r="G49" s="35"/>
      <c r="H49" s="35"/>
      <c r="I49" s="35"/>
      <c r="J49" s="35"/>
      <c r="K49" s="34"/>
      <c r="L49" s="35"/>
      <c r="M49" s="35"/>
      <c r="N49" s="34"/>
      <c r="O49" s="35"/>
      <c r="P49" s="35"/>
      <c r="Q49" s="34"/>
      <c r="R49" s="35"/>
      <c r="S49" s="35"/>
      <c r="T49" s="34"/>
    </row>
    <row r="51" spans="1:25" x14ac:dyDescent="0.25">
      <c r="A51" s="68"/>
      <c r="B51" s="67"/>
      <c r="C51" s="68"/>
      <c r="D51" s="68"/>
      <c r="E51" s="68"/>
      <c r="F51" s="67" t="s">
        <v>1947</v>
      </c>
      <c r="G51" s="68"/>
      <c r="H51" s="68"/>
      <c r="I51" s="67" t="s">
        <v>1861</v>
      </c>
      <c r="J51" s="68"/>
      <c r="K51" s="68"/>
      <c r="L51" s="68"/>
      <c r="M51" s="68"/>
      <c r="N51" s="68"/>
      <c r="O51" s="68"/>
      <c r="P51" s="68"/>
      <c r="Q51" s="68"/>
      <c r="R51" s="68"/>
      <c r="S51" s="68"/>
      <c r="T51" s="68"/>
      <c r="U51" s="68"/>
      <c r="V51" s="67" t="s">
        <v>287</v>
      </c>
      <c r="W51" s="68"/>
      <c r="X51" s="68"/>
      <c r="Y51" s="68"/>
    </row>
    <row r="52" spans="1:25" x14ac:dyDescent="0.25">
      <c r="A52" s="68"/>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1:25" x14ac:dyDescent="0.25">
      <c r="A53" s="68"/>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69"/>
    </row>
    <row r="54" spans="1:25" x14ac:dyDescent="0.25">
      <c r="A54" s="68"/>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69"/>
    </row>
    <row r="55" spans="1:25" x14ac:dyDescent="0.25">
      <c r="A55" s="68"/>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69"/>
    </row>
    <row r="56" spans="1:25" x14ac:dyDescent="0.25">
      <c r="A56" s="68"/>
      <c r="B56" s="70"/>
      <c r="C56" s="69" t="str">
        <f>'Template (Inf)'!C19</f>
        <v>VarGe01</v>
      </c>
      <c r="D56" s="70" t="str">
        <f>'Template (Inf)'!D19</f>
        <v>Temperature in bedrock</v>
      </c>
      <c r="E56" s="70"/>
      <c r="F56" s="71" t="str">
        <f>W56</f>
        <v>Yes</v>
      </c>
      <c r="G56" s="71" t="str">
        <f>X56</f>
        <v>The rate of microbial processes generally increases with increasing
temperature.</v>
      </c>
      <c r="H56" s="70" t="s">
        <v>1855</v>
      </c>
      <c r="I56" s="71" t="s">
        <v>117</v>
      </c>
      <c r="J56" s="71" t="s">
        <v>1969</v>
      </c>
      <c r="K56" s="70" t="s">
        <v>1855</v>
      </c>
      <c r="L56" s="71" t="s">
        <v>117</v>
      </c>
      <c r="M56" s="71" t="s">
        <v>1969</v>
      </c>
      <c r="N56" s="70" t="s">
        <v>1855</v>
      </c>
      <c r="O56" s="71" t="s">
        <v>117</v>
      </c>
      <c r="P56" s="71" t="s">
        <v>1969</v>
      </c>
      <c r="Q56" s="70" t="s">
        <v>1855</v>
      </c>
      <c r="R56" s="71" t="s">
        <v>117</v>
      </c>
      <c r="S56" s="71" t="s">
        <v>1969</v>
      </c>
      <c r="T56" s="70" t="s">
        <v>1855</v>
      </c>
      <c r="U56" s="68"/>
      <c r="V56" s="70"/>
      <c r="W56" s="71" t="str">
        <f>'SR-Site Influences'!U104</f>
        <v>Yes</v>
      </c>
      <c r="X56" s="71" t="str">
        <f>'SR-Site Influences'!U26</f>
        <v>The rate of microbial processes generally increases with increasing
temperature.</v>
      </c>
      <c r="Y56" s="70" t="s">
        <v>1855</v>
      </c>
    </row>
    <row r="57" spans="1:25" x14ac:dyDescent="0.25">
      <c r="A57" s="68"/>
      <c r="B57" s="70"/>
      <c r="C57" s="69" t="str">
        <f>'Template (Inf)'!C20</f>
        <v>VarGe02</v>
      </c>
      <c r="D57" s="70" t="str">
        <f>'Template (Inf)'!D20</f>
        <v>Groundwater flow</v>
      </c>
      <c r="E57" s="70"/>
      <c r="F57" s="71" t="str">
        <f t="shared" ref="F57:G68" si="0">W57</f>
        <v>Yes</v>
      </c>
      <c r="G57" s="71" t="str">
        <f t="shared" si="0"/>
        <v>Biofilm formation processes are stimulated by increasing flow rate.</v>
      </c>
      <c r="H57" s="70" t="s">
        <v>1855</v>
      </c>
      <c r="I57" s="71" t="s">
        <v>117</v>
      </c>
      <c r="J57" s="71" t="s">
        <v>2059</v>
      </c>
      <c r="K57" s="70" t="s">
        <v>1855</v>
      </c>
      <c r="L57" s="71" t="s">
        <v>117</v>
      </c>
      <c r="M57" s="71" t="s">
        <v>2060</v>
      </c>
      <c r="N57" s="70" t="s">
        <v>1855</v>
      </c>
      <c r="O57" s="71" t="s">
        <v>117</v>
      </c>
      <c r="P57" s="71" t="s">
        <v>2060</v>
      </c>
      <c r="Q57" s="70" t="s">
        <v>1855</v>
      </c>
      <c r="R57" s="71" t="s">
        <v>117</v>
      </c>
      <c r="S57" s="71" t="s">
        <v>2061</v>
      </c>
      <c r="T57" s="70" t="s">
        <v>1855</v>
      </c>
      <c r="U57" s="68"/>
      <c r="V57" s="70"/>
      <c r="W57" s="71" t="str">
        <f>'SR-Site Influences'!U105</f>
        <v>Yes</v>
      </c>
      <c r="X57" s="71" t="str">
        <f>'SR-Site Influences'!U27</f>
        <v>Biofilm formation processes are stimulated by increasing flow rate.</v>
      </c>
      <c r="Y57" s="70" t="s">
        <v>1855</v>
      </c>
    </row>
    <row r="58" spans="1:25" x14ac:dyDescent="0.25">
      <c r="A58" s="68"/>
      <c r="B58" s="70"/>
      <c r="C58" s="69" t="str">
        <f>'Template (Inf)'!C21</f>
        <v>VarGe03</v>
      </c>
      <c r="D58" s="70" t="str">
        <f>'Template (Inf)'!D21</f>
        <v>Groundwater pressure</v>
      </c>
      <c r="E58" s="70"/>
      <c r="F58" s="71" t="str">
        <f t="shared" si="0"/>
        <v>No</v>
      </c>
      <c r="G58" s="71" t="str">
        <f t="shared" si="0"/>
        <v>But indirectly via the influence of pressure on groundwater and gas composition.</v>
      </c>
      <c r="H58" s="70" t="s">
        <v>1855</v>
      </c>
      <c r="I58" s="71"/>
      <c r="J58" s="71"/>
      <c r="K58" s="70" t="s">
        <v>1855</v>
      </c>
      <c r="L58" s="71"/>
      <c r="M58" s="71"/>
      <c r="N58" s="70" t="s">
        <v>1855</v>
      </c>
      <c r="O58" s="71"/>
      <c r="P58" s="71"/>
      <c r="Q58" s="70" t="s">
        <v>1855</v>
      </c>
      <c r="R58" s="71"/>
      <c r="S58" s="71"/>
      <c r="T58" s="70" t="s">
        <v>1855</v>
      </c>
      <c r="U58" s="68"/>
      <c r="V58" s="70"/>
      <c r="W58" s="71" t="str">
        <f>'SR-Site Influences'!U106</f>
        <v>No</v>
      </c>
      <c r="X58" s="71" t="str">
        <f>'SR-Site Influences'!U28</f>
        <v>But indirectly via the influence of pressure on groundwater and gas composition.</v>
      </c>
      <c r="Y58" s="70" t="s">
        <v>1855</v>
      </c>
    </row>
    <row r="59" spans="1:25" x14ac:dyDescent="0.25">
      <c r="A59" s="68"/>
      <c r="B59" s="70"/>
      <c r="C59" s="69" t="str">
        <f>'Template (Inf)'!C22</f>
        <v>VarGe04</v>
      </c>
      <c r="D59" s="70" t="str">
        <f>'Template (Inf)'!D22</f>
        <v>Gas phase flow</v>
      </c>
      <c r="E59" s="70"/>
      <c r="F59" s="71" t="str">
        <f t="shared" si="0"/>
        <v>No</v>
      </c>
      <c r="G59" s="71">
        <f t="shared" si="0"/>
        <v>0</v>
      </c>
      <c r="H59" s="70" t="s">
        <v>1855</v>
      </c>
      <c r="I59" s="71"/>
      <c r="J59" s="71"/>
      <c r="K59" s="70" t="s">
        <v>1855</v>
      </c>
      <c r="L59" s="71"/>
      <c r="M59" s="71"/>
      <c r="N59" s="70" t="s">
        <v>1855</v>
      </c>
      <c r="O59" s="71"/>
      <c r="P59" s="71"/>
      <c r="Q59" s="70" t="s">
        <v>1855</v>
      </c>
      <c r="R59" s="71"/>
      <c r="S59" s="71"/>
      <c r="T59" s="70" t="s">
        <v>1855</v>
      </c>
      <c r="U59" s="68"/>
      <c r="V59" s="70"/>
      <c r="W59" s="71" t="str">
        <f>'SR-Site Influences'!U107</f>
        <v>No</v>
      </c>
      <c r="X59" s="71">
        <f>'SR-Site Influences'!U29</f>
        <v>0</v>
      </c>
      <c r="Y59" s="70" t="s">
        <v>1855</v>
      </c>
    </row>
    <row r="60" spans="1:25" x14ac:dyDescent="0.25">
      <c r="A60" s="68"/>
      <c r="B60" s="70"/>
      <c r="C60" s="69" t="str">
        <f>'Template (Inf)'!C23</f>
        <v>VarGe05</v>
      </c>
      <c r="D60" s="70" t="str">
        <f>'Template (Inf)'!D23</f>
        <v>Repository geometry</v>
      </c>
      <c r="E60" s="70"/>
      <c r="F60" s="71" t="str">
        <f t="shared" si="0"/>
        <v>No</v>
      </c>
      <c r="G60" s="71" t="str">
        <f t="shared" si="0"/>
        <v>But indirectly through changes in groundwater flow.</v>
      </c>
      <c r="H60" s="70" t="s">
        <v>1855</v>
      </c>
      <c r="I60" s="71"/>
      <c r="J60" s="71"/>
      <c r="K60" s="70" t="s">
        <v>1855</v>
      </c>
      <c r="L60" s="71"/>
      <c r="M60" s="71"/>
      <c r="N60" s="70" t="s">
        <v>1855</v>
      </c>
      <c r="O60" s="71"/>
      <c r="P60" s="71"/>
      <c r="Q60" s="70" t="s">
        <v>1855</v>
      </c>
      <c r="R60" s="71"/>
      <c r="S60" s="71"/>
      <c r="T60" s="70" t="s">
        <v>1855</v>
      </c>
      <c r="U60" s="68"/>
      <c r="V60" s="70"/>
      <c r="W60" s="71" t="str">
        <f>'SR-Site Influences'!U108</f>
        <v>No</v>
      </c>
      <c r="X60" s="71" t="str">
        <f>'SR-Site Influences'!U30</f>
        <v>But indirectly through changes in groundwater flow.</v>
      </c>
      <c r="Y60" s="70" t="s">
        <v>1855</v>
      </c>
    </row>
    <row r="61" spans="1:25" x14ac:dyDescent="0.25">
      <c r="A61" s="68"/>
      <c r="B61" s="70"/>
      <c r="C61" s="69" t="str">
        <f>'Template (Inf)'!C24</f>
        <v>VarGe06</v>
      </c>
      <c r="D61" s="70" t="str">
        <f>'Template (Inf)'!D24</f>
        <v>Fracture geometry</v>
      </c>
      <c r="E61" s="70"/>
      <c r="F61" s="71" t="str">
        <f t="shared" si="0"/>
        <v>Yes</v>
      </c>
      <c r="G61" s="71" t="str">
        <f t="shared" si="0"/>
        <v>Cavities smaller than 0.2 micrometres in diameter
are not accessible to microbes.</v>
      </c>
      <c r="H61" s="70" t="s">
        <v>1855</v>
      </c>
      <c r="I61" s="71" t="s">
        <v>117</v>
      </c>
      <c r="J61" s="71" t="s">
        <v>2062</v>
      </c>
      <c r="K61" s="70" t="s">
        <v>1855</v>
      </c>
      <c r="L61" s="71" t="s">
        <v>117</v>
      </c>
      <c r="M61" s="71" t="s">
        <v>2062</v>
      </c>
      <c r="N61" s="70" t="s">
        <v>1855</v>
      </c>
      <c r="O61" s="71" t="s">
        <v>117</v>
      </c>
      <c r="P61" s="71" t="s">
        <v>2062</v>
      </c>
      <c r="Q61" s="70" t="s">
        <v>1855</v>
      </c>
      <c r="R61" s="71" t="s">
        <v>117</v>
      </c>
      <c r="S61" s="71" t="s">
        <v>2062</v>
      </c>
      <c r="T61" s="70" t="s">
        <v>1855</v>
      </c>
      <c r="U61" s="68"/>
      <c r="V61" s="70"/>
      <c r="W61" s="71" t="str">
        <f>'SR-Site Influences'!U109</f>
        <v>Yes</v>
      </c>
      <c r="X61" s="71" t="str">
        <f>'SR-Site Influences'!U31</f>
        <v>Cavities smaller than 0.2 micrometres in diameter
are not accessible to microbes.</v>
      </c>
      <c r="Y61" s="70" t="s">
        <v>1855</v>
      </c>
    </row>
    <row r="62" spans="1:25" x14ac:dyDescent="0.25">
      <c r="A62" s="68"/>
      <c r="B62" s="70"/>
      <c r="C62" s="69" t="str">
        <f>'Template (Inf)'!C25</f>
        <v>VarGe07</v>
      </c>
      <c r="D62" s="70" t="str">
        <f>'Template (Inf)'!D25</f>
        <v>Rock stresses</v>
      </c>
      <c r="E62" s="70"/>
      <c r="F62" s="71" t="str">
        <f t="shared" si="0"/>
        <v>No</v>
      </c>
      <c r="G62" s="71">
        <f t="shared" si="0"/>
        <v>0</v>
      </c>
      <c r="H62" s="70" t="s">
        <v>1855</v>
      </c>
      <c r="I62" s="71"/>
      <c r="J62" s="71"/>
      <c r="K62" s="70" t="s">
        <v>1855</v>
      </c>
      <c r="L62" s="71"/>
      <c r="M62" s="71"/>
      <c r="N62" s="70" t="s">
        <v>1855</v>
      </c>
      <c r="O62" s="71"/>
      <c r="P62" s="71"/>
      <c r="Q62" s="70" t="s">
        <v>1855</v>
      </c>
      <c r="R62" s="71"/>
      <c r="S62" s="71"/>
      <c r="T62" s="70" t="s">
        <v>1855</v>
      </c>
      <c r="U62" s="68"/>
      <c r="V62" s="70"/>
      <c r="W62" s="71" t="str">
        <f>'SR-Site Influences'!U110</f>
        <v>No</v>
      </c>
      <c r="X62" s="71">
        <f>'SR-Site Influences'!U32</f>
        <v>0</v>
      </c>
      <c r="Y62" s="70" t="s">
        <v>1855</v>
      </c>
    </row>
    <row r="63" spans="1:25" x14ac:dyDescent="0.25">
      <c r="A63" s="68"/>
      <c r="B63" s="70"/>
      <c r="C63" s="69" t="str">
        <f>'Template (Inf)'!C26</f>
        <v>VarGe08</v>
      </c>
      <c r="D63" s="70" t="str">
        <f>'Template (Inf)'!D26</f>
        <v>Matrix minerals</v>
      </c>
      <c r="E63" s="70"/>
      <c r="F63" s="71" t="str">
        <f t="shared" si="0"/>
        <v>No</v>
      </c>
      <c r="G63" s="71">
        <f t="shared" si="0"/>
        <v>0</v>
      </c>
      <c r="H63" s="70" t="s">
        <v>1855</v>
      </c>
      <c r="I63" s="71"/>
      <c r="J63" s="71"/>
      <c r="K63" s="70" t="s">
        <v>1855</v>
      </c>
      <c r="L63" s="71"/>
      <c r="M63" s="71"/>
      <c r="N63" s="70" t="s">
        <v>1855</v>
      </c>
      <c r="O63" s="71"/>
      <c r="P63" s="71"/>
      <c r="Q63" s="70" t="s">
        <v>1855</v>
      </c>
      <c r="R63" s="71"/>
      <c r="S63" s="71"/>
      <c r="T63" s="70" t="s">
        <v>1855</v>
      </c>
      <c r="U63" s="68"/>
      <c r="V63" s="70"/>
      <c r="W63" s="71" t="str">
        <f>'SR-Site Influences'!U111</f>
        <v>No</v>
      </c>
      <c r="X63" s="71">
        <f>'SR-Site Influences'!U33</f>
        <v>0</v>
      </c>
      <c r="Y63" s="70" t="s">
        <v>1855</v>
      </c>
    </row>
    <row r="64" spans="1:25" x14ac:dyDescent="0.25">
      <c r="A64" s="68"/>
      <c r="B64" s="70"/>
      <c r="C64" s="69" t="str">
        <f>'Template (Inf)'!C27</f>
        <v>VarGe09</v>
      </c>
      <c r="D64" s="70" t="str">
        <f>'Template (Inf)'!D27</f>
        <v>Fracture minerals</v>
      </c>
      <c r="E64" s="70"/>
      <c r="F64" s="71" t="str">
        <f t="shared" si="0"/>
        <v>Yes</v>
      </c>
      <c r="G64" s="71" t="str">
        <f t="shared" si="0"/>
        <v>Several microbial respiration processes depend on solid electron donors present in some minerals.</v>
      </c>
      <c r="H64" s="70" t="s">
        <v>1855</v>
      </c>
      <c r="I64" s="74" t="s">
        <v>1954</v>
      </c>
      <c r="J64" s="71" t="s">
        <v>1618</v>
      </c>
      <c r="K64" s="70" t="s">
        <v>1855</v>
      </c>
      <c r="L64" s="74" t="s">
        <v>1954</v>
      </c>
      <c r="M64" s="71" t="s">
        <v>1618</v>
      </c>
      <c r="N64" s="70" t="s">
        <v>1855</v>
      </c>
      <c r="O64" s="74" t="s">
        <v>1954</v>
      </c>
      <c r="P64" s="71" t="s">
        <v>1618</v>
      </c>
      <c r="Q64" s="70" t="s">
        <v>1855</v>
      </c>
      <c r="R64" s="74" t="s">
        <v>1954</v>
      </c>
      <c r="S64" s="71" t="s">
        <v>1618</v>
      </c>
      <c r="T64" s="70" t="s">
        <v>1855</v>
      </c>
      <c r="U64" s="68"/>
      <c r="V64" s="70"/>
      <c r="W64" s="71" t="str">
        <f>'SR-Site Influences'!U112</f>
        <v>Yes</v>
      </c>
      <c r="X64" s="71" t="str">
        <f>'SR-Site Influences'!U34</f>
        <v>Several microbial respiration processes depend on solid electron donors present in some minerals.</v>
      </c>
      <c r="Y64" s="70" t="s">
        <v>1855</v>
      </c>
    </row>
    <row r="65" spans="1:25" x14ac:dyDescent="0.25">
      <c r="A65" s="68"/>
      <c r="B65" s="70"/>
      <c r="C65" s="69" t="str">
        <f>'Template (Inf)'!C28</f>
        <v>VarGe10</v>
      </c>
      <c r="D65" s="70" t="str">
        <f>'Template (Inf)'!D28</f>
        <v>Groundwater composition</v>
      </c>
      <c r="E65" s="70"/>
      <c r="F65" s="71" t="str">
        <f t="shared" si="0"/>
        <v>Yes</v>
      </c>
      <c r="G65" s="71" t="str">
        <f t="shared" si="0"/>
        <v>Groundwater provides nutrients for microbial metabolism.</v>
      </c>
      <c r="H65" s="70" t="s">
        <v>1855</v>
      </c>
      <c r="I65" s="74" t="s">
        <v>1954</v>
      </c>
      <c r="J65" s="71" t="s">
        <v>2063</v>
      </c>
      <c r="K65" s="70" t="s">
        <v>1855</v>
      </c>
      <c r="L65" s="74" t="s">
        <v>1954</v>
      </c>
      <c r="M65" s="71" t="s">
        <v>2063</v>
      </c>
      <c r="N65" s="70" t="s">
        <v>1855</v>
      </c>
      <c r="O65" s="74" t="s">
        <v>1954</v>
      </c>
      <c r="P65" s="71" t="s">
        <v>2063</v>
      </c>
      <c r="Q65" s="70" t="s">
        <v>1855</v>
      </c>
      <c r="R65" s="74" t="s">
        <v>1954</v>
      </c>
      <c r="S65" s="71" t="s">
        <v>2063</v>
      </c>
      <c r="T65" s="70" t="s">
        <v>1855</v>
      </c>
      <c r="U65" s="68"/>
      <c r="V65" s="70"/>
      <c r="W65" s="71" t="str">
        <f>'SR-Site Influences'!U113</f>
        <v>Yes</v>
      </c>
      <c r="X65" s="71" t="str">
        <f>'SR-Site Influences'!U35</f>
        <v>Groundwater provides nutrients for microbial metabolism.</v>
      </c>
      <c r="Y65" s="70" t="s">
        <v>1855</v>
      </c>
    </row>
    <row r="66" spans="1:25" x14ac:dyDescent="0.25">
      <c r="A66" s="68"/>
      <c r="B66" s="70"/>
      <c r="C66" s="69" t="str">
        <f>'Template (Inf)'!C29</f>
        <v>VarGe11</v>
      </c>
      <c r="D66" s="70" t="str">
        <f>'Template (Inf)'!D29</f>
        <v>Gas composition</v>
      </c>
      <c r="E66" s="70"/>
      <c r="F66" s="71" t="str">
        <f t="shared" si="0"/>
        <v>No</v>
      </c>
      <c r="G66" s="71" t="str">
        <f t="shared" si="0"/>
        <v>But indirectly if a gas phase containing components such as oxygen, hydrogen or methane were to occur and dissolve in groundwater.</v>
      </c>
      <c r="H66" s="70" t="s">
        <v>1855</v>
      </c>
      <c r="I66" s="71"/>
      <c r="J66" s="71"/>
      <c r="K66" s="70" t="s">
        <v>1855</v>
      </c>
      <c r="L66" s="71"/>
      <c r="M66" s="71"/>
      <c r="N66" s="70" t="s">
        <v>1855</v>
      </c>
      <c r="O66" s="71"/>
      <c r="P66" s="71"/>
      <c r="Q66" s="70" t="s">
        <v>1855</v>
      </c>
      <c r="R66" s="71"/>
      <c r="S66" s="71"/>
      <c r="T66" s="70" t="s">
        <v>1855</v>
      </c>
      <c r="U66" s="68"/>
      <c r="V66" s="70"/>
      <c r="W66" s="71" t="str">
        <f>'SR-Site Influences'!U114</f>
        <v>No</v>
      </c>
      <c r="X66" s="71" t="str">
        <f>'SR-Site Influences'!U36</f>
        <v>But indirectly if a gas phase containing components such as oxygen, hydrogen or methane were to occur and dissolve in groundwater.</v>
      </c>
      <c r="Y66" s="70" t="s">
        <v>1855</v>
      </c>
    </row>
    <row r="67" spans="1:25" x14ac:dyDescent="0.25">
      <c r="A67" s="68"/>
      <c r="B67" s="70"/>
      <c r="C67" s="69" t="str">
        <f>'Template (Inf)'!C30</f>
        <v>VarGe12</v>
      </c>
      <c r="D67" s="70" t="str">
        <f>'Template (Inf)'!D30</f>
        <v>Structural and stray materials</v>
      </c>
      <c r="E67" s="70"/>
      <c r="F67" s="71" t="str">
        <f t="shared" si="0"/>
        <v>Yes</v>
      </c>
      <c r="G67" s="71" t="str">
        <f t="shared" si="0"/>
        <v>Organic carbon in materials and hydrogen from corrosion will support and increase microbial activity.</v>
      </c>
      <c r="H67" s="70" t="s">
        <v>1855</v>
      </c>
      <c r="I67" s="74" t="s">
        <v>1954</v>
      </c>
      <c r="J67" s="71" t="s">
        <v>2064</v>
      </c>
      <c r="K67" s="70" t="s">
        <v>1855</v>
      </c>
      <c r="L67" s="74" t="s">
        <v>1954</v>
      </c>
      <c r="M67" s="71" t="s">
        <v>2064</v>
      </c>
      <c r="N67" s="70" t="s">
        <v>1855</v>
      </c>
      <c r="O67" s="74" t="s">
        <v>1954</v>
      </c>
      <c r="P67" s="71" t="s">
        <v>2064</v>
      </c>
      <c r="Q67" s="70" t="s">
        <v>1855</v>
      </c>
      <c r="R67" s="74" t="s">
        <v>1954</v>
      </c>
      <c r="S67" s="71" t="s">
        <v>2064</v>
      </c>
      <c r="T67" s="70" t="s">
        <v>1855</v>
      </c>
      <c r="U67" s="68"/>
      <c r="V67" s="70"/>
      <c r="W67" s="71" t="str">
        <f>'SR-Site Influences'!U115</f>
        <v>Yes</v>
      </c>
      <c r="X67" s="71" t="str">
        <f>'SR-Site Influences'!U37</f>
        <v>Organic carbon in materials and hydrogen from corrosion will support and increase microbial activity.</v>
      </c>
      <c r="Y67" s="70" t="s">
        <v>1855</v>
      </c>
    </row>
    <row r="68" spans="1:25" x14ac:dyDescent="0.25">
      <c r="A68" s="68"/>
      <c r="B68" s="70"/>
      <c r="C68" s="69" t="str">
        <f>'Template (Inf)'!C31</f>
        <v>VarGe13</v>
      </c>
      <c r="D68" s="70" t="str">
        <f>'Template (Inf)'!D31</f>
        <v>Saturation</v>
      </c>
      <c r="E68" s="70"/>
      <c r="F68" s="71" t="str">
        <f t="shared" si="0"/>
        <v>No</v>
      </c>
      <c r="G68" s="71">
        <f t="shared" si="0"/>
        <v>0</v>
      </c>
      <c r="H68" s="70" t="s">
        <v>1855</v>
      </c>
      <c r="I68" s="71"/>
      <c r="J68" s="71"/>
      <c r="K68" s="70" t="s">
        <v>1855</v>
      </c>
      <c r="L68" s="71"/>
      <c r="M68" s="71"/>
      <c r="N68" s="70" t="s">
        <v>1855</v>
      </c>
      <c r="O68" s="71"/>
      <c r="P68" s="71"/>
      <c r="Q68" s="70" t="s">
        <v>1855</v>
      </c>
      <c r="R68" s="71"/>
      <c r="S68" s="71"/>
      <c r="T68" s="70" t="s">
        <v>1855</v>
      </c>
      <c r="U68" s="68"/>
      <c r="V68" s="70"/>
      <c r="W68" s="71" t="str">
        <f>'SR-Site Influences'!U116</f>
        <v>No</v>
      </c>
      <c r="X68" s="71">
        <f>'SR-Site Influences'!U38</f>
        <v>0</v>
      </c>
      <c r="Y68" s="70" t="s">
        <v>1855</v>
      </c>
    </row>
    <row r="69" spans="1:25" x14ac:dyDescent="0.25">
      <c r="A69" s="68"/>
      <c r="B69" s="70"/>
      <c r="C69" s="69"/>
      <c r="D69" s="70"/>
      <c r="E69" s="70"/>
      <c r="F69" s="70"/>
      <c r="G69" s="70"/>
      <c r="H69" s="70" t="s">
        <v>1855</v>
      </c>
      <c r="I69" s="70"/>
      <c r="J69" s="70"/>
      <c r="K69" s="70" t="s">
        <v>1855</v>
      </c>
      <c r="L69" s="70"/>
      <c r="M69" s="70"/>
      <c r="N69" s="70" t="s">
        <v>1855</v>
      </c>
      <c r="O69" s="70"/>
      <c r="P69" s="70"/>
      <c r="Q69" s="70" t="s">
        <v>1855</v>
      </c>
      <c r="R69" s="70"/>
      <c r="S69" s="70"/>
      <c r="T69" s="70" t="s">
        <v>1855</v>
      </c>
      <c r="U69" s="68"/>
      <c r="V69" s="70"/>
      <c r="W69" s="70"/>
      <c r="X69" s="70"/>
      <c r="Y69" s="70" t="s">
        <v>1855</v>
      </c>
    </row>
    <row r="70" spans="1:25" x14ac:dyDescent="0.25">
      <c r="A70" s="68"/>
      <c r="B70" s="70"/>
      <c r="C70" s="69"/>
      <c r="D70" s="70"/>
      <c r="E70" s="70"/>
      <c r="F70" s="69" t="str">
        <f>'Template (Inf)'!F33</f>
        <v xml:space="preserve">Process influence on variable </v>
      </c>
      <c r="G70" s="69"/>
      <c r="H70" s="70" t="s">
        <v>1855</v>
      </c>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70" t="s">
        <v>1855</v>
      </c>
    </row>
    <row r="71" spans="1:25" x14ac:dyDescent="0.25">
      <c r="A71" s="68"/>
      <c r="B71" s="70"/>
      <c r="C71" s="69"/>
      <c r="D71" s="70"/>
      <c r="E71" s="70"/>
      <c r="F71" s="69" t="str">
        <f>'Template (Inf)'!F34</f>
        <v>Influence present?</v>
      </c>
      <c r="G71" s="69"/>
      <c r="H71" s="70" t="s">
        <v>1855</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70" t="s">
        <v>1855</v>
      </c>
    </row>
    <row r="72" spans="1:25" x14ac:dyDescent="0.25">
      <c r="A72" s="68"/>
      <c r="B72" s="70"/>
      <c r="C72" s="69"/>
      <c r="D72" s="70"/>
      <c r="E72" s="70"/>
      <c r="F72" s="69" t="str">
        <f>'Template (Inf)'!F35</f>
        <v>Yes/No</v>
      </c>
      <c r="G72" s="69" t="str">
        <f>'Template (Inf)'!G35</f>
        <v>Description</v>
      </c>
      <c r="H72" s="70" t="s">
        <v>1855</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70" t="s">
        <v>1855</v>
      </c>
    </row>
    <row r="73" spans="1:25" x14ac:dyDescent="0.25">
      <c r="A73" s="68"/>
      <c r="B73" s="70"/>
      <c r="C73" s="69" t="str">
        <f>'Template (Inf)'!C35</f>
        <v>VarGe01</v>
      </c>
      <c r="D73" s="70" t="str">
        <f>'Template (Inf)'!D35</f>
        <v>Temperature in bedrock</v>
      </c>
      <c r="E73" s="70"/>
      <c r="F73" s="71" t="str">
        <f>W73</f>
        <v>No</v>
      </c>
      <c r="G73" s="71">
        <f>X73</f>
        <v>0</v>
      </c>
      <c r="H73" s="70" t="s">
        <v>1855</v>
      </c>
      <c r="I73" s="71"/>
      <c r="J73" s="71"/>
      <c r="K73" s="70" t="s">
        <v>1855</v>
      </c>
      <c r="L73" s="71"/>
      <c r="M73" s="71"/>
      <c r="N73" s="70" t="s">
        <v>1855</v>
      </c>
      <c r="O73" s="71"/>
      <c r="P73" s="71"/>
      <c r="Q73" s="70" t="s">
        <v>1855</v>
      </c>
      <c r="R73" s="71"/>
      <c r="S73" s="71"/>
      <c r="T73" s="70" t="s">
        <v>1855</v>
      </c>
      <c r="U73" s="68"/>
      <c r="V73" s="70"/>
      <c r="W73" s="71" t="str">
        <f>'SR-Site Influences'!U91</f>
        <v>No</v>
      </c>
      <c r="X73" s="71">
        <f>'SR-Site Influences'!U13</f>
        <v>0</v>
      </c>
      <c r="Y73" s="70" t="s">
        <v>1855</v>
      </c>
    </row>
    <row r="74" spans="1:25" x14ac:dyDescent="0.25">
      <c r="A74" s="68"/>
      <c r="B74" s="70"/>
      <c r="C74" s="69" t="str">
        <f>'Template (Inf)'!C36</f>
        <v>VarGe02</v>
      </c>
      <c r="D74" s="70" t="str">
        <f>'Template (Inf)'!D36</f>
        <v>Groundwater flow</v>
      </c>
      <c r="E74" s="70"/>
      <c r="F74" s="71" t="str">
        <f t="shared" ref="F74:G85" si="1">W74</f>
        <v>Yes</v>
      </c>
      <c r="G74" s="71" t="str">
        <f t="shared" si="1"/>
        <v>Through biofilm formation.
Indirectly; microbial activity may over time contribute to the generation of fracture minerals that eventually seal a fracture.</v>
      </c>
      <c r="H74" s="70" t="s">
        <v>1855</v>
      </c>
      <c r="I74" s="71" t="s">
        <v>117</v>
      </c>
      <c r="J74" s="71" t="s">
        <v>2065</v>
      </c>
      <c r="K74" s="70" t="s">
        <v>1855</v>
      </c>
      <c r="L74" s="71" t="s">
        <v>117</v>
      </c>
      <c r="M74" s="71" t="s">
        <v>2065</v>
      </c>
      <c r="N74" s="70" t="s">
        <v>1855</v>
      </c>
      <c r="O74" s="71" t="s">
        <v>117</v>
      </c>
      <c r="P74" s="71" t="s">
        <v>2065</v>
      </c>
      <c r="Q74" s="70" t="s">
        <v>1855</v>
      </c>
      <c r="R74" s="71" t="s">
        <v>117</v>
      </c>
      <c r="S74" s="71" t="s">
        <v>2065</v>
      </c>
      <c r="T74" s="70" t="s">
        <v>1855</v>
      </c>
      <c r="U74" s="68"/>
      <c r="V74" s="70"/>
      <c r="W74" s="71" t="str">
        <f>'SR-Site Influences'!U92</f>
        <v>Yes</v>
      </c>
      <c r="X74" s="71" t="str">
        <f>'SR-Site Influences'!U14</f>
        <v>Through biofilm formation.
Indirectly; microbial activity may over time contribute to the generation of fracture minerals that eventually seal a fracture.</v>
      </c>
      <c r="Y74" s="70" t="s">
        <v>1855</v>
      </c>
    </row>
    <row r="75" spans="1:25" x14ac:dyDescent="0.25">
      <c r="A75" s="68"/>
      <c r="B75" s="70"/>
      <c r="C75" s="69" t="str">
        <f>'Template (Inf)'!C37</f>
        <v>VarGe03</v>
      </c>
      <c r="D75" s="70" t="str">
        <f>'Template (Inf)'!D37</f>
        <v>Groundwater pressure</v>
      </c>
      <c r="E75" s="70"/>
      <c r="F75" s="71" t="str">
        <f t="shared" si="1"/>
        <v>No</v>
      </c>
      <c r="G75" s="71">
        <f t="shared" si="1"/>
        <v>0</v>
      </c>
      <c r="H75" s="70" t="s">
        <v>1855</v>
      </c>
      <c r="I75" s="71"/>
      <c r="J75" s="71"/>
      <c r="K75" s="70" t="s">
        <v>1855</v>
      </c>
      <c r="L75" s="71"/>
      <c r="M75" s="71"/>
      <c r="N75" s="70" t="s">
        <v>1855</v>
      </c>
      <c r="O75" s="71"/>
      <c r="P75" s="71"/>
      <c r="Q75" s="70" t="s">
        <v>1855</v>
      </c>
      <c r="R75" s="71"/>
      <c r="S75" s="71"/>
      <c r="T75" s="70" t="s">
        <v>1855</v>
      </c>
      <c r="U75" s="68"/>
      <c r="V75" s="70"/>
      <c r="W75" s="71" t="str">
        <f>'SR-Site Influences'!U93</f>
        <v>No</v>
      </c>
      <c r="X75" s="71">
        <f>'SR-Site Influences'!U15</f>
        <v>0</v>
      </c>
      <c r="Y75" s="70" t="s">
        <v>1855</v>
      </c>
    </row>
    <row r="76" spans="1:25" x14ac:dyDescent="0.25">
      <c r="A76" s="68"/>
      <c r="B76" s="70"/>
      <c r="C76" s="69" t="str">
        <f>'Template (Inf)'!C38</f>
        <v>VarGe04</v>
      </c>
      <c r="D76" s="70" t="str">
        <f>'Template (Inf)'!D38</f>
        <v>Gas phase flow</v>
      </c>
      <c r="E76" s="70"/>
      <c r="F76" s="71" t="str">
        <f t="shared" si="1"/>
        <v>No</v>
      </c>
      <c r="G76" s="71">
        <f t="shared" si="1"/>
        <v>0</v>
      </c>
      <c r="H76" s="70" t="s">
        <v>1855</v>
      </c>
      <c r="I76" s="71"/>
      <c r="J76" s="71"/>
      <c r="K76" s="70" t="s">
        <v>1855</v>
      </c>
      <c r="L76" s="71"/>
      <c r="M76" s="71"/>
      <c r="N76" s="70" t="s">
        <v>1855</v>
      </c>
      <c r="O76" s="71"/>
      <c r="P76" s="71"/>
      <c r="Q76" s="70" t="s">
        <v>1855</v>
      </c>
      <c r="R76" s="71"/>
      <c r="S76" s="71"/>
      <c r="T76" s="70" t="s">
        <v>1855</v>
      </c>
      <c r="U76" s="68"/>
      <c r="V76" s="70"/>
      <c r="W76" s="71" t="str">
        <f>'SR-Site Influences'!U94</f>
        <v>No</v>
      </c>
      <c r="X76" s="71">
        <f>'SR-Site Influences'!U16</f>
        <v>0</v>
      </c>
      <c r="Y76" s="70" t="s">
        <v>1855</v>
      </c>
    </row>
    <row r="77" spans="1:25" x14ac:dyDescent="0.25">
      <c r="A77" s="68"/>
      <c r="B77" s="70"/>
      <c r="C77" s="69" t="str">
        <f>'Template (Inf)'!C39</f>
        <v>VarGe05</v>
      </c>
      <c r="D77" s="70" t="str">
        <f>'Template (Inf)'!D39</f>
        <v>Repository geometry</v>
      </c>
      <c r="E77" s="70"/>
      <c r="F77" s="71" t="str">
        <f t="shared" si="1"/>
        <v>No</v>
      </c>
      <c r="G77" s="71">
        <f t="shared" si="1"/>
        <v>0</v>
      </c>
      <c r="H77" s="70" t="s">
        <v>1855</v>
      </c>
      <c r="I77" s="71"/>
      <c r="J77" s="71"/>
      <c r="K77" s="70" t="s">
        <v>1855</v>
      </c>
      <c r="L77" s="71"/>
      <c r="M77" s="71"/>
      <c r="N77" s="70" t="s">
        <v>1855</v>
      </c>
      <c r="O77" s="71"/>
      <c r="P77" s="71"/>
      <c r="Q77" s="70" t="s">
        <v>1855</v>
      </c>
      <c r="R77" s="71"/>
      <c r="S77" s="71"/>
      <c r="T77" s="70" t="s">
        <v>1855</v>
      </c>
      <c r="U77" s="68"/>
      <c r="V77" s="70"/>
      <c r="W77" s="71" t="str">
        <f>'SR-Site Influences'!U95</f>
        <v>No</v>
      </c>
      <c r="X77" s="71">
        <f>'SR-Site Influences'!U17</f>
        <v>0</v>
      </c>
      <c r="Y77" s="70" t="s">
        <v>1855</v>
      </c>
    </row>
    <row r="78" spans="1:25" x14ac:dyDescent="0.25">
      <c r="A78" s="68"/>
      <c r="B78" s="70"/>
      <c r="C78" s="69" t="str">
        <f>'Template (Inf)'!C40</f>
        <v>VarGe06</v>
      </c>
      <c r="D78" s="70" t="str">
        <f>'Template (Inf)'!D40</f>
        <v>Fracture geometry</v>
      </c>
      <c r="E78" s="70"/>
      <c r="F78" s="71" t="str">
        <f t="shared" si="1"/>
        <v>No</v>
      </c>
      <c r="G78" s="71" t="str">
        <f t="shared" si="1"/>
        <v>But indirectly fracture sealing might result from formation of fracture-filling minerals resulting from microbial activity.</v>
      </c>
      <c r="H78" s="70" t="s">
        <v>1855</v>
      </c>
      <c r="I78" s="71"/>
      <c r="J78" s="71"/>
      <c r="K78" s="70" t="s">
        <v>1855</v>
      </c>
      <c r="L78" s="71"/>
      <c r="M78" s="71"/>
      <c r="N78" s="70" t="s">
        <v>1855</v>
      </c>
      <c r="O78" s="71"/>
      <c r="P78" s="71"/>
      <c r="Q78" s="70" t="s">
        <v>1855</v>
      </c>
      <c r="R78" s="71"/>
      <c r="S78" s="71"/>
      <c r="T78" s="70" t="s">
        <v>1855</v>
      </c>
      <c r="U78" s="68"/>
      <c r="V78" s="70"/>
      <c r="W78" s="71" t="str">
        <f>'SR-Site Influences'!U96</f>
        <v>No</v>
      </c>
      <c r="X78" s="71" t="str">
        <f>'SR-Site Influences'!U18</f>
        <v>But indirectly fracture sealing might result from formation of fracture-filling minerals resulting from microbial activity.</v>
      </c>
      <c r="Y78" s="70" t="s">
        <v>1855</v>
      </c>
    </row>
    <row r="79" spans="1:25" x14ac:dyDescent="0.25">
      <c r="A79" s="68"/>
      <c r="B79" s="70"/>
      <c r="C79" s="69" t="str">
        <f>'Template (Inf)'!C41</f>
        <v>VarGe07</v>
      </c>
      <c r="D79" s="70" t="str">
        <f>'Template (Inf)'!D41</f>
        <v>Rock stresses</v>
      </c>
      <c r="E79" s="70"/>
      <c r="F79" s="71" t="str">
        <f t="shared" si="1"/>
        <v>No</v>
      </c>
      <c r="G79" s="71">
        <f t="shared" si="1"/>
        <v>0</v>
      </c>
      <c r="H79" s="70" t="s">
        <v>1855</v>
      </c>
      <c r="I79" s="71"/>
      <c r="J79" s="71"/>
      <c r="K79" s="70" t="s">
        <v>1855</v>
      </c>
      <c r="L79" s="71"/>
      <c r="M79" s="71"/>
      <c r="N79" s="70" t="s">
        <v>1855</v>
      </c>
      <c r="O79" s="71"/>
      <c r="P79" s="71"/>
      <c r="Q79" s="70" t="s">
        <v>1855</v>
      </c>
      <c r="R79" s="71"/>
      <c r="S79" s="71"/>
      <c r="T79" s="70" t="s">
        <v>1855</v>
      </c>
      <c r="U79" s="68"/>
      <c r="V79" s="70"/>
      <c r="W79" s="71" t="str">
        <f>'SR-Site Influences'!U97</f>
        <v>No</v>
      </c>
      <c r="X79" s="71">
        <f>'SR-Site Influences'!U19</f>
        <v>0</v>
      </c>
      <c r="Y79" s="70" t="s">
        <v>1855</v>
      </c>
    </row>
    <row r="80" spans="1:25" x14ac:dyDescent="0.25">
      <c r="A80" s="68"/>
      <c r="B80" s="70"/>
      <c r="C80" s="69" t="str">
        <f>'Template (Inf)'!C42</f>
        <v>VarGe08</v>
      </c>
      <c r="D80" s="70" t="str">
        <f>'Template (Inf)'!D42</f>
        <v>Matrix minerals</v>
      </c>
      <c r="E80" s="70"/>
      <c r="F80" s="71" t="str">
        <f t="shared" si="1"/>
        <v>No</v>
      </c>
      <c r="G80" s="71">
        <f t="shared" si="1"/>
        <v>0</v>
      </c>
      <c r="H80" s="70" t="s">
        <v>1855</v>
      </c>
      <c r="I80" s="71"/>
      <c r="J80" s="71"/>
      <c r="K80" s="70" t="s">
        <v>1855</v>
      </c>
      <c r="L80" s="71"/>
      <c r="M80" s="71"/>
      <c r="N80" s="70" t="s">
        <v>1855</v>
      </c>
      <c r="O80" s="71"/>
      <c r="P80" s="71"/>
      <c r="Q80" s="70" t="s">
        <v>1855</v>
      </c>
      <c r="R80" s="71"/>
      <c r="S80" s="71"/>
      <c r="T80" s="70" t="s">
        <v>1855</v>
      </c>
      <c r="U80" s="68"/>
      <c r="V80" s="70"/>
      <c r="W80" s="71" t="str">
        <f>'SR-Site Influences'!U98</f>
        <v>No</v>
      </c>
      <c r="X80" s="71">
        <f>'SR-Site Influences'!U20</f>
        <v>0</v>
      </c>
      <c r="Y80" s="70" t="s">
        <v>1855</v>
      </c>
    </row>
    <row r="81" spans="1:25" x14ac:dyDescent="0.25">
      <c r="A81" s="68"/>
      <c r="B81" s="70"/>
      <c r="C81" s="69" t="str">
        <f>'Template (Inf)'!C43</f>
        <v>VarGe09</v>
      </c>
      <c r="D81" s="70" t="str">
        <f>'Template (Inf)'!D43</f>
        <v>Fracture minerals</v>
      </c>
      <c r="E81" s="70"/>
      <c r="F81" s="71" t="str">
        <f t="shared" si="1"/>
        <v>Yes</v>
      </c>
      <c r="G81" s="71" t="str">
        <f t="shared" si="1"/>
        <v>Biological weathering of specific mineral components; Formation and dissolution of metals sulphides and calcite; Stable isotope fractionation of fracture minerals; coverage with biofilms.</v>
      </c>
      <c r="H81" s="70" t="s">
        <v>1855</v>
      </c>
      <c r="I81" s="74" t="s">
        <v>1954</v>
      </c>
      <c r="J81" s="71" t="s">
        <v>2066</v>
      </c>
      <c r="K81" s="70" t="s">
        <v>1855</v>
      </c>
      <c r="L81" s="74" t="s">
        <v>1954</v>
      </c>
      <c r="M81" s="71" t="s">
        <v>2066</v>
      </c>
      <c r="N81" s="70" t="s">
        <v>1855</v>
      </c>
      <c r="O81" s="74" t="s">
        <v>1954</v>
      </c>
      <c r="P81" s="71" t="s">
        <v>2066</v>
      </c>
      <c r="Q81" s="70" t="s">
        <v>1855</v>
      </c>
      <c r="R81" s="74" t="s">
        <v>1954</v>
      </c>
      <c r="S81" s="71" t="s">
        <v>2066</v>
      </c>
      <c r="T81" s="70" t="s">
        <v>1855</v>
      </c>
      <c r="U81" s="68"/>
      <c r="V81" s="70"/>
      <c r="W81" s="71" t="str">
        <f>'SR-Site Influences'!U99</f>
        <v>Yes</v>
      </c>
      <c r="X81" s="71" t="str">
        <f>'SR-Site Influences'!U21</f>
        <v>Biological weathering of specific mineral components; Formation and dissolution of metals sulphides and calcite; Stable isotope fractionation of fracture minerals; coverage with biofilms.</v>
      </c>
      <c r="Y81" s="70" t="s">
        <v>1855</v>
      </c>
    </row>
    <row r="82" spans="1:25" x14ac:dyDescent="0.25">
      <c r="A82" s="68"/>
      <c r="B82" s="70"/>
      <c r="C82" s="69" t="str">
        <f>'Template (Inf)'!C44</f>
        <v>VarGe10</v>
      </c>
      <c r="D82" s="70" t="str">
        <f>'Template (Inf)'!D44</f>
        <v>Groundwater composition</v>
      </c>
      <c r="E82" s="70"/>
      <c r="F82" s="71" t="str">
        <f t="shared" si="1"/>
        <v>Yes</v>
      </c>
      <c r="G82" s="71" t="str">
        <f t="shared" si="1"/>
        <v>Microbial processes will influence concentrations of groundwater components, dissolved gases, Eh and to some extent pH.</v>
      </c>
      <c r="H82" s="70" t="s">
        <v>1855</v>
      </c>
      <c r="I82" s="74" t="s">
        <v>1953</v>
      </c>
      <c r="J82" s="71" t="s">
        <v>2067</v>
      </c>
      <c r="K82" s="70" t="s">
        <v>1855</v>
      </c>
      <c r="L82" s="74" t="s">
        <v>1953</v>
      </c>
      <c r="M82" s="71" t="s">
        <v>2067</v>
      </c>
      <c r="N82" s="70" t="s">
        <v>1855</v>
      </c>
      <c r="O82" s="74" t="s">
        <v>1953</v>
      </c>
      <c r="P82" s="71" t="s">
        <v>2067</v>
      </c>
      <c r="Q82" s="70" t="s">
        <v>1855</v>
      </c>
      <c r="R82" s="74" t="s">
        <v>1953</v>
      </c>
      <c r="S82" s="71" t="s">
        <v>2067</v>
      </c>
      <c r="T82" s="70" t="s">
        <v>1855</v>
      </c>
      <c r="U82" s="68"/>
      <c r="V82" s="70"/>
      <c r="W82" s="71" t="str">
        <f>'SR-Site Influences'!U100</f>
        <v>Yes</v>
      </c>
      <c r="X82" s="71" t="str">
        <f>'SR-Site Influences'!U22</f>
        <v>Microbial processes will influence concentrations of groundwater components, dissolved gases, Eh and to some extent pH.</v>
      </c>
      <c r="Y82" s="70" t="s">
        <v>1855</v>
      </c>
    </row>
    <row r="83" spans="1:25" x14ac:dyDescent="0.25">
      <c r="A83" s="68"/>
      <c r="B83" s="70"/>
      <c r="C83" s="69" t="str">
        <f>'Template (Inf)'!C45</f>
        <v>VarGe11</v>
      </c>
      <c r="D83" s="70" t="str">
        <f>'Template (Inf)'!D45</f>
        <v>Gas composition</v>
      </c>
      <c r="E83" s="70"/>
      <c r="F83" s="71" t="str">
        <f t="shared" si="1"/>
        <v>No</v>
      </c>
      <c r="G83" s="71" t="str">
        <f t="shared" si="1"/>
        <v>But indirectly microbial metabolic products may, e.g. produce CO2 or methane, and this could affect the composition of a gas phase if present.</v>
      </c>
      <c r="H83" s="70" t="s">
        <v>1855</v>
      </c>
      <c r="I83" s="71"/>
      <c r="J83" s="71"/>
      <c r="K83" s="70" t="s">
        <v>1855</v>
      </c>
      <c r="L83" s="71"/>
      <c r="M83" s="71"/>
      <c r="N83" s="70" t="s">
        <v>1855</v>
      </c>
      <c r="O83" s="71"/>
      <c r="P83" s="71"/>
      <c r="Q83" s="70" t="s">
        <v>1855</v>
      </c>
      <c r="R83" s="71"/>
      <c r="S83" s="71"/>
      <c r="T83" s="70" t="s">
        <v>1855</v>
      </c>
      <c r="U83" s="68"/>
      <c r="V83" s="70"/>
      <c r="W83" s="71" t="str">
        <f>'SR-Site Influences'!U101</f>
        <v>No</v>
      </c>
      <c r="X83" s="71" t="str">
        <f>'SR-Site Influences'!U23</f>
        <v>But indirectly microbial metabolic products may, e.g. produce CO2 or methane, and this could affect the composition of a gas phase if present.</v>
      </c>
      <c r="Y83" s="70" t="s">
        <v>1855</v>
      </c>
    </row>
    <row r="84" spans="1:25" x14ac:dyDescent="0.25">
      <c r="A84" s="68"/>
      <c r="B84" s="70"/>
      <c r="C84" s="69" t="str">
        <f>'Template (Inf)'!C46</f>
        <v>VarGe12</v>
      </c>
      <c r="D84" s="70" t="str">
        <f>'Template (Inf)'!D46</f>
        <v>Structural and stray materials</v>
      </c>
      <c r="E84" s="70"/>
      <c r="F84" s="71" t="str">
        <f t="shared" si="1"/>
        <v>Yes</v>
      </c>
      <c r="G84" s="71" t="str">
        <f t="shared" si="1"/>
        <v>Microbial processes will oxidise organic carbon in materials and hydrogen from corrosion, thereby influencing construction material and corrosive processes.</v>
      </c>
      <c r="H84" s="70" t="s">
        <v>1855</v>
      </c>
      <c r="I84" s="71" t="s">
        <v>174</v>
      </c>
      <c r="J84" s="71" t="s">
        <v>1785</v>
      </c>
      <c r="K84" s="70" t="s">
        <v>1855</v>
      </c>
      <c r="L84" s="71" t="s">
        <v>174</v>
      </c>
      <c r="M84" s="71" t="s">
        <v>1785</v>
      </c>
      <c r="N84" s="70" t="s">
        <v>1855</v>
      </c>
      <c r="O84" s="71" t="s">
        <v>174</v>
      </c>
      <c r="P84" s="71" t="s">
        <v>1785</v>
      </c>
      <c r="Q84" s="70" t="s">
        <v>1855</v>
      </c>
      <c r="R84" s="71" t="s">
        <v>174</v>
      </c>
      <c r="S84" s="71" t="s">
        <v>1785</v>
      </c>
      <c r="T84" s="70" t="s">
        <v>1855</v>
      </c>
      <c r="U84" s="68"/>
      <c r="V84" s="70"/>
      <c r="W84" s="71" t="str">
        <f>'SR-Site Influences'!U102</f>
        <v>Yes</v>
      </c>
      <c r="X84" s="71" t="str">
        <f>'SR-Site Influences'!U24</f>
        <v>Microbial processes will oxidise organic carbon in materials and hydrogen from corrosion, thereby influencing construction material and corrosive processes.</v>
      </c>
      <c r="Y84" s="70" t="s">
        <v>1855</v>
      </c>
    </row>
    <row r="85" spans="1:25" x14ac:dyDescent="0.25">
      <c r="A85" s="68"/>
      <c r="B85" s="70"/>
      <c r="C85" s="69" t="str">
        <f>'Template (Inf)'!C47</f>
        <v>VarGe13</v>
      </c>
      <c r="D85" s="70" t="str">
        <f>'Template (Inf)'!D47</f>
        <v>Saturation</v>
      </c>
      <c r="E85" s="70"/>
      <c r="F85" s="71" t="str">
        <f t="shared" si="1"/>
        <v>No</v>
      </c>
      <c r="G85" s="71">
        <f t="shared" si="1"/>
        <v>0</v>
      </c>
      <c r="H85" s="70" t="s">
        <v>1855</v>
      </c>
      <c r="I85" s="71"/>
      <c r="J85" s="71"/>
      <c r="K85" s="70" t="s">
        <v>1855</v>
      </c>
      <c r="L85" s="71"/>
      <c r="M85" s="71"/>
      <c r="N85" s="70" t="s">
        <v>1855</v>
      </c>
      <c r="O85" s="71"/>
      <c r="P85" s="71"/>
      <c r="Q85" s="70" t="s">
        <v>1855</v>
      </c>
      <c r="R85" s="71"/>
      <c r="S85" s="71"/>
      <c r="T85" s="70" t="s">
        <v>1855</v>
      </c>
      <c r="U85" s="68"/>
      <c r="V85" s="70"/>
      <c r="W85" s="71" t="str">
        <f>'SR-Site Influences'!U103</f>
        <v>No</v>
      </c>
      <c r="X85" s="71">
        <f>'SR-Site Influences'!U25</f>
        <v>0</v>
      </c>
      <c r="Y85" s="70" t="s">
        <v>1855</v>
      </c>
    </row>
    <row r="86" spans="1:25" x14ac:dyDescent="0.25">
      <c r="A86" s="68"/>
      <c r="B86" s="69"/>
      <c r="C86" s="69"/>
      <c r="D86" s="69"/>
      <c r="E86" s="69"/>
      <c r="F86" s="69"/>
      <c r="G86" s="69"/>
      <c r="H86" s="69"/>
      <c r="I86" s="69"/>
      <c r="J86" s="69"/>
      <c r="K86" s="70"/>
      <c r="L86" s="69"/>
      <c r="M86" s="69"/>
      <c r="N86" s="70"/>
      <c r="O86" s="69"/>
      <c r="P86" s="69"/>
      <c r="Q86" s="70"/>
      <c r="R86" s="69"/>
      <c r="S86" s="69"/>
      <c r="T86" s="70"/>
      <c r="U86" s="68"/>
      <c r="V86" s="70"/>
      <c r="W86" s="72" t="str">
        <f>'SR-Site Influences'!U5</f>
        <v>Microbial processes</v>
      </c>
      <c r="X86" s="70"/>
      <c r="Y86" s="70"/>
    </row>
  </sheetData>
  <mergeCells count="13">
    <mergeCell ref="F11:G11"/>
    <mergeCell ref="I11:J11"/>
    <mergeCell ref="F12:G12"/>
    <mergeCell ref="I12:J12"/>
    <mergeCell ref="F13:G13"/>
    <mergeCell ref="I13:J13"/>
    <mergeCell ref="F10:G10"/>
    <mergeCell ref="I10:J10"/>
    <mergeCell ref="C6:D6"/>
    <mergeCell ref="F6:G6"/>
    <mergeCell ref="I6:J6"/>
    <mergeCell ref="F7:G7"/>
    <mergeCell ref="I7:J7"/>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C65C5-C4FD-4DAB-B161-E04A98EA0904}">
  <dimension ref="A1:Y86"/>
  <sheetViews>
    <sheetView zoomScaleNormal="100" workbookViewId="0"/>
  </sheetViews>
  <sheetFormatPr defaultColWidth="9.140625"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list'!B25</f>
        <v>Ge17</v>
      </c>
      <c r="D3" s="31" t="str">
        <f>'PSAR SFK FEP list'!C25</f>
        <v>Degradation of grout</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Influences'!V6</f>
        <v>Geosphere</v>
      </c>
      <c r="D6" s="97"/>
      <c r="E6" s="53" t="str">
        <f>'Template (Inf)'!E6</f>
        <v>Inner 1</v>
      </c>
      <c r="F6" s="96" t="str">
        <f>'SR-Site Influences'!V7</f>
        <v>Buffer</v>
      </c>
      <c r="G6" s="97"/>
      <c r="H6" s="53" t="str">
        <f>'Template (Inf)'!H6</f>
        <v>Outer 1</v>
      </c>
      <c r="I6" s="96" t="str">
        <f>'SR-Site Influences'!V8</f>
        <v>Biosphere</v>
      </c>
      <c r="J6" s="97"/>
      <c r="K6" s="27"/>
    </row>
    <row r="7" spans="2:20" x14ac:dyDescent="0.25">
      <c r="B7" s="27"/>
      <c r="C7" s="27"/>
      <c r="D7" s="27"/>
      <c r="E7" s="53" t="str">
        <f>'Template (Inf)'!E7</f>
        <v>Inner 2</v>
      </c>
      <c r="F7" s="96" t="str">
        <f>'SR-Site Influences'!V9</f>
        <v>Backfill in tunnels</v>
      </c>
      <c r="G7" s="97"/>
      <c r="H7" s="53" t="str">
        <f>'Template (Inf)'!H7</f>
        <v>Outer 2</v>
      </c>
      <c r="I7" s="96" t="str">
        <f>'SR-Site Influences'!V10</f>
        <v>Surroundings</v>
      </c>
      <c r="J7" s="97"/>
      <c r="K7" s="27"/>
      <c r="M7" s="68"/>
      <c r="N7" s="68"/>
      <c r="O7" s="68"/>
      <c r="P7" s="68"/>
      <c r="Q7" s="68"/>
      <c r="R7" s="68"/>
      <c r="S7" s="68"/>
      <c r="T7" s="68"/>
    </row>
    <row r="8" spans="2:20" x14ac:dyDescent="0.25">
      <c r="B8" s="27"/>
      <c r="C8" s="27"/>
      <c r="D8" s="27"/>
      <c r="E8" s="27"/>
      <c r="F8" s="27"/>
      <c r="G8" s="27"/>
      <c r="H8" s="27"/>
      <c r="I8" s="27"/>
      <c r="J8" s="27"/>
      <c r="K8" s="27"/>
      <c r="M8" s="67" t="s">
        <v>287</v>
      </c>
      <c r="N8" s="68"/>
      <c r="O8" s="68"/>
      <c r="P8" s="68"/>
      <c r="Q8" s="68"/>
      <c r="R8" s="68"/>
      <c r="S8" s="68"/>
      <c r="T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c r="T9" s="68"/>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c r="T10" s="68"/>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c r="O11" s="76" t="str">
        <f>C6</f>
        <v>Geosphere</v>
      </c>
      <c r="P11" s="70"/>
      <c r="Q11" s="70"/>
      <c r="R11" s="70"/>
      <c r="S11" s="70"/>
      <c r="T11" s="68"/>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c r="T12" s="68"/>
    </row>
    <row r="13" spans="2:20" x14ac:dyDescent="0.25">
      <c r="B13" s="27"/>
      <c r="C13" s="27"/>
      <c r="D13" s="27"/>
      <c r="E13" s="53" t="str">
        <f>'Template (Inf)'!E13</f>
        <v>From inner 2</v>
      </c>
      <c r="F13" s="87"/>
      <c r="G13" s="89"/>
      <c r="H13" s="53" t="str">
        <f>'Template (Inf)'!H13</f>
        <v>From outer 2</v>
      </c>
      <c r="I13" s="87"/>
      <c r="J13" s="89"/>
      <c r="K13" s="27"/>
      <c r="M13" s="76" t="str">
        <f>C6</f>
        <v>Geosphere</v>
      </c>
      <c r="N13" s="75"/>
      <c r="O13" s="70" t="str">
        <f>CONCATENATE(I6," ",I7)</f>
        <v>Biosphere Surroundings</v>
      </c>
      <c r="P13" s="76"/>
      <c r="Q13" s="70"/>
      <c r="R13" s="70"/>
      <c r="S13" s="70"/>
      <c r="T13" s="68"/>
    </row>
    <row r="14" spans="2:20" x14ac:dyDescent="0.25">
      <c r="B14" s="27"/>
      <c r="C14" s="27"/>
      <c r="D14" s="27"/>
      <c r="E14" s="27"/>
      <c r="F14" s="27"/>
      <c r="G14" s="27"/>
      <c r="H14" s="27"/>
      <c r="I14" s="27"/>
      <c r="J14" s="27"/>
      <c r="K14" s="27"/>
      <c r="M14" s="68"/>
      <c r="N14" s="68"/>
      <c r="O14" s="68"/>
      <c r="P14" s="68"/>
      <c r="Q14" s="68"/>
      <c r="R14" s="68"/>
      <c r="S14" s="68"/>
      <c r="T14" s="68"/>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1:25" x14ac:dyDescent="0.25">
      <c r="B49" s="35"/>
      <c r="C49" s="35"/>
      <c r="D49" s="35"/>
      <c r="E49" s="35"/>
      <c r="F49" s="35"/>
      <c r="G49" s="35"/>
      <c r="H49" s="35"/>
      <c r="I49" s="35"/>
      <c r="J49" s="35"/>
      <c r="K49" s="34"/>
      <c r="L49" s="35"/>
      <c r="M49" s="35"/>
      <c r="N49" s="34"/>
      <c r="O49" s="35"/>
      <c r="P49" s="35"/>
      <c r="Q49" s="34"/>
      <c r="R49" s="35"/>
      <c r="S49" s="35"/>
      <c r="T49" s="34"/>
    </row>
    <row r="51" spans="1:25" x14ac:dyDescent="0.25">
      <c r="A51" s="68"/>
      <c r="B51" s="67"/>
      <c r="C51" s="68"/>
      <c r="D51" s="68"/>
      <c r="E51" s="68"/>
      <c r="F51" s="67" t="s">
        <v>1947</v>
      </c>
      <c r="G51" s="68"/>
      <c r="H51" s="68"/>
      <c r="I51" s="67" t="s">
        <v>1861</v>
      </c>
      <c r="J51" s="68"/>
      <c r="K51" s="68"/>
      <c r="L51" s="68"/>
      <c r="M51" s="68"/>
      <c r="N51" s="68"/>
      <c r="O51" s="68"/>
      <c r="P51" s="68"/>
      <c r="Q51" s="68"/>
      <c r="R51" s="68"/>
      <c r="S51" s="68"/>
      <c r="T51" s="68"/>
      <c r="U51" s="68"/>
      <c r="V51" s="67" t="s">
        <v>287</v>
      </c>
      <c r="W51" s="68"/>
      <c r="X51" s="68"/>
      <c r="Y51" s="68"/>
    </row>
    <row r="52" spans="1:25" x14ac:dyDescent="0.25">
      <c r="A52" s="68"/>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1:25" x14ac:dyDescent="0.25">
      <c r="A53" s="68"/>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69"/>
    </row>
    <row r="54" spans="1:25" x14ac:dyDescent="0.25">
      <c r="A54" s="68"/>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69"/>
    </row>
    <row r="55" spans="1:25" x14ac:dyDescent="0.25">
      <c r="A55" s="68"/>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69"/>
    </row>
    <row r="56" spans="1:25" x14ac:dyDescent="0.25">
      <c r="A56" s="68"/>
      <c r="B56" s="70"/>
      <c r="C56" s="69" t="str">
        <f>'Template (Inf)'!C19</f>
        <v>VarGe01</v>
      </c>
      <c r="D56" s="70" t="str">
        <f>'Template (Inf)'!D19</f>
        <v>Temperature in bedrock</v>
      </c>
      <c r="E56" s="70"/>
      <c r="F56" s="71" t="str">
        <f>W56</f>
        <v>Yes</v>
      </c>
      <c r="G56" s="71" t="str">
        <f>X56</f>
        <v>Mineral-water reactions are temperature dependent.</v>
      </c>
      <c r="H56" s="70" t="s">
        <v>1855</v>
      </c>
      <c r="I56" s="71" t="s">
        <v>117</v>
      </c>
      <c r="J56" s="71" t="s">
        <v>2068</v>
      </c>
      <c r="K56" s="70" t="s">
        <v>1855</v>
      </c>
      <c r="L56" s="71" t="s">
        <v>117</v>
      </c>
      <c r="M56" s="71" t="s">
        <v>2068</v>
      </c>
      <c r="N56" s="70" t="s">
        <v>1855</v>
      </c>
      <c r="O56" s="74" t="s">
        <v>1954</v>
      </c>
      <c r="P56" s="71" t="s">
        <v>2069</v>
      </c>
      <c r="Q56" s="70" t="s">
        <v>1855</v>
      </c>
      <c r="R56" s="74" t="s">
        <v>1954</v>
      </c>
      <c r="S56" s="71" t="s">
        <v>2069</v>
      </c>
      <c r="T56" s="70" t="s">
        <v>1855</v>
      </c>
      <c r="U56" s="68"/>
      <c r="V56" s="70"/>
      <c r="W56" s="71" t="str">
        <f>'SR-Site Influences'!V104</f>
        <v>Yes</v>
      </c>
      <c r="X56" s="71" t="str">
        <f>'SR-Site Influences'!V26</f>
        <v>Mineral-water reactions are temperature dependent.</v>
      </c>
      <c r="Y56" s="70" t="s">
        <v>1855</v>
      </c>
    </row>
    <row r="57" spans="1:25" x14ac:dyDescent="0.25">
      <c r="A57" s="68"/>
      <c r="B57" s="70"/>
      <c r="C57" s="69" t="str">
        <f>'Template (Inf)'!C20</f>
        <v>VarGe02</v>
      </c>
      <c r="D57" s="70" t="str">
        <f>'Template (Inf)'!D20</f>
        <v>Groundwater flow</v>
      </c>
      <c r="E57" s="70"/>
      <c r="F57" s="71" t="str">
        <f t="shared" ref="F57:G68" si="0">W57</f>
        <v>Yes</v>
      </c>
      <c r="G57" s="71" t="str">
        <f t="shared" si="0"/>
        <v xml:space="preserve">Mechanical erosion is possible. Also indirectly through groundwater composition by renewal of the groundwater in contact with cement. </v>
      </c>
      <c r="H57" s="70" t="s">
        <v>1855</v>
      </c>
      <c r="I57" s="71" t="s">
        <v>117</v>
      </c>
      <c r="J57" s="71" t="s">
        <v>2070</v>
      </c>
      <c r="K57" s="70" t="s">
        <v>1855</v>
      </c>
      <c r="L57" s="71" t="s">
        <v>117</v>
      </c>
      <c r="M57" s="71" t="s">
        <v>2070</v>
      </c>
      <c r="N57" s="70" t="s">
        <v>1855</v>
      </c>
      <c r="O57" s="71" t="s">
        <v>117</v>
      </c>
      <c r="P57" s="71" t="s">
        <v>2070</v>
      </c>
      <c r="Q57" s="70" t="s">
        <v>1855</v>
      </c>
      <c r="R57" s="71" t="s">
        <v>117</v>
      </c>
      <c r="S57" s="71" t="s">
        <v>2070</v>
      </c>
      <c r="T57" s="70" t="s">
        <v>1855</v>
      </c>
      <c r="U57" s="68"/>
      <c r="V57" s="70"/>
      <c r="W57" s="71" t="str">
        <f>'SR-Site Influences'!V105</f>
        <v>Yes</v>
      </c>
      <c r="X57" s="71" t="str">
        <f>'SR-Site Influences'!V27</f>
        <v xml:space="preserve">Mechanical erosion is possible. Also indirectly through groundwater composition by renewal of the groundwater in contact with cement. </v>
      </c>
      <c r="Y57" s="70" t="s">
        <v>1855</v>
      </c>
    </row>
    <row r="58" spans="1:25" x14ac:dyDescent="0.25">
      <c r="A58" s="68"/>
      <c r="B58" s="70"/>
      <c r="C58" s="69" t="str">
        <f>'Template (Inf)'!C21</f>
        <v>VarGe03</v>
      </c>
      <c r="D58" s="70" t="str">
        <f>'Template (Inf)'!D21</f>
        <v>Groundwater pressure</v>
      </c>
      <c r="E58" s="70"/>
      <c r="F58" s="71" t="str">
        <f t="shared" si="0"/>
        <v>Yes</v>
      </c>
      <c r="G58" s="71" t="str">
        <f t="shared" si="0"/>
        <v>But, the effect of pressure on chemical reactions is minor. Homogeneous hydrostatic pressure should not affect the mechanical integrity of concrete.</v>
      </c>
      <c r="H58" s="70" t="s">
        <v>1855</v>
      </c>
      <c r="I58" s="71" t="s">
        <v>117</v>
      </c>
      <c r="J58" s="71" t="s">
        <v>1885</v>
      </c>
      <c r="K58" s="70" t="s">
        <v>1855</v>
      </c>
      <c r="L58" s="71" t="s">
        <v>117</v>
      </c>
      <c r="M58" s="71" t="s">
        <v>1885</v>
      </c>
      <c r="N58" s="70" t="s">
        <v>1855</v>
      </c>
      <c r="O58" s="74" t="s">
        <v>1954</v>
      </c>
      <c r="P58" s="71" t="s">
        <v>2069</v>
      </c>
      <c r="Q58" s="70" t="s">
        <v>1855</v>
      </c>
      <c r="R58" s="74" t="s">
        <v>1954</v>
      </c>
      <c r="S58" s="71" t="s">
        <v>2069</v>
      </c>
      <c r="T58" s="70" t="s">
        <v>1855</v>
      </c>
      <c r="U58" s="68"/>
      <c r="V58" s="70"/>
      <c r="W58" s="71" t="str">
        <f>'SR-Site Influences'!V106</f>
        <v>Yes</v>
      </c>
      <c r="X58" s="71" t="str">
        <f>'SR-Site Influences'!V28</f>
        <v>But, the effect of pressure on chemical reactions is minor. Homogeneous hydrostatic pressure should not affect the mechanical integrity of concrete.</v>
      </c>
      <c r="Y58" s="70" t="s">
        <v>1855</v>
      </c>
    </row>
    <row r="59" spans="1:25" x14ac:dyDescent="0.25">
      <c r="A59" s="68"/>
      <c r="B59" s="70"/>
      <c r="C59" s="69" t="str">
        <f>'Template (Inf)'!C22</f>
        <v>VarGe04</v>
      </c>
      <c r="D59" s="70" t="str">
        <f>'Template (Inf)'!D22</f>
        <v>Gas phase flow</v>
      </c>
      <c r="E59" s="70"/>
      <c r="F59" s="71" t="str">
        <f t="shared" si="0"/>
        <v>Yes</v>
      </c>
      <c r="G59" s="71" t="str">
        <f t="shared" si="0"/>
        <v>Large gas flows may affect the mechanical stability of the grouting.</v>
      </c>
      <c r="H59" s="70" t="s">
        <v>1855</v>
      </c>
      <c r="I59" s="71" t="s">
        <v>117</v>
      </c>
      <c r="J59" s="71" t="s">
        <v>2071</v>
      </c>
      <c r="K59" s="70" t="s">
        <v>1855</v>
      </c>
      <c r="L59" s="71" t="s">
        <v>117</v>
      </c>
      <c r="M59" s="71" t="s">
        <v>2071</v>
      </c>
      <c r="N59" s="70" t="s">
        <v>1855</v>
      </c>
      <c r="O59" s="71" t="s">
        <v>117</v>
      </c>
      <c r="P59" s="71" t="s">
        <v>2071</v>
      </c>
      <c r="Q59" s="70" t="s">
        <v>1855</v>
      </c>
      <c r="R59" s="71" t="s">
        <v>117</v>
      </c>
      <c r="S59" s="71" t="s">
        <v>2071</v>
      </c>
      <c r="T59" s="70" t="s">
        <v>1855</v>
      </c>
      <c r="U59" s="68"/>
      <c r="V59" s="70"/>
      <c r="W59" s="71" t="str">
        <f>'SR-Site Influences'!V107</f>
        <v>Yes</v>
      </c>
      <c r="X59" s="71" t="str">
        <f>'SR-Site Influences'!V29</f>
        <v>Large gas flows may affect the mechanical stability of the grouting.</v>
      </c>
      <c r="Y59" s="70" t="s">
        <v>1855</v>
      </c>
    </row>
    <row r="60" spans="1:25" x14ac:dyDescent="0.25">
      <c r="A60" s="68"/>
      <c r="B60" s="70"/>
      <c r="C60" s="69" t="str">
        <f>'Template (Inf)'!C23</f>
        <v>VarGe05</v>
      </c>
      <c r="D60" s="70" t="str">
        <f>'Template (Inf)'!D23</f>
        <v>Repository geometry</v>
      </c>
      <c r="E60" s="70"/>
      <c r="F60" s="71" t="str">
        <f t="shared" si="0"/>
        <v>No</v>
      </c>
      <c r="G60" s="71">
        <f t="shared" si="0"/>
        <v>0</v>
      </c>
      <c r="H60" s="70" t="s">
        <v>1855</v>
      </c>
      <c r="I60" s="71"/>
      <c r="J60" s="71"/>
      <c r="K60" s="70" t="s">
        <v>1855</v>
      </c>
      <c r="L60" s="71"/>
      <c r="M60" s="71"/>
      <c r="N60" s="70" t="s">
        <v>1855</v>
      </c>
      <c r="O60" s="71"/>
      <c r="P60" s="71"/>
      <c r="Q60" s="70" t="s">
        <v>1855</v>
      </c>
      <c r="R60" s="71"/>
      <c r="S60" s="71"/>
      <c r="T60" s="70" t="s">
        <v>1855</v>
      </c>
      <c r="U60" s="68"/>
      <c r="V60" s="70"/>
      <c r="W60" s="71" t="str">
        <f>'SR-Site Influences'!V108</f>
        <v>No</v>
      </c>
      <c r="X60" s="71">
        <f>'SR-Site Influences'!V30</f>
        <v>0</v>
      </c>
      <c r="Y60" s="70" t="s">
        <v>1855</v>
      </c>
    </row>
    <row r="61" spans="1:25" x14ac:dyDescent="0.25">
      <c r="A61" s="68"/>
      <c r="B61" s="70"/>
      <c r="C61" s="69" t="str">
        <f>'Template (Inf)'!C24</f>
        <v>VarGe06</v>
      </c>
      <c r="D61" s="70" t="str">
        <f>'Template (Inf)'!D24</f>
        <v>Fracture geometry</v>
      </c>
      <c r="E61" s="70"/>
      <c r="F61" s="71" t="str">
        <f t="shared" si="0"/>
        <v>Yes</v>
      </c>
      <c r="G61" s="71" t="str">
        <f t="shared" si="0"/>
        <v>It will affect the amount and distribution of grouting.</v>
      </c>
      <c r="H61" s="70" t="s">
        <v>1855</v>
      </c>
      <c r="I61" s="71" t="s">
        <v>174</v>
      </c>
      <c r="J61" s="71" t="s">
        <v>1504</v>
      </c>
      <c r="K61" s="70" t="s">
        <v>1855</v>
      </c>
      <c r="L61" s="71" t="s">
        <v>174</v>
      </c>
      <c r="M61" s="71" t="s">
        <v>1504</v>
      </c>
      <c r="N61" s="70" t="s">
        <v>1855</v>
      </c>
      <c r="O61" s="74" t="s">
        <v>1954</v>
      </c>
      <c r="P61" s="71" t="s">
        <v>2069</v>
      </c>
      <c r="Q61" s="70" t="s">
        <v>1855</v>
      </c>
      <c r="R61" s="74" t="s">
        <v>1954</v>
      </c>
      <c r="S61" s="71" t="s">
        <v>2069</v>
      </c>
      <c r="T61" s="70" t="s">
        <v>1855</v>
      </c>
      <c r="U61" s="68"/>
      <c r="V61" s="70"/>
      <c r="W61" s="71" t="str">
        <f>'SR-Site Influences'!V109</f>
        <v>Yes</v>
      </c>
      <c r="X61" s="71" t="str">
        <f>'SR-Site Influences'!V31</f>
        <v>It will affect the amount and distribution of grouting.</v>
      </c>
      <c r="Y61" s="70" t="s">
        <v>1855</v>
      </c>
    </row>
    <row r="62" spans="1:25" x14ac:dyDescent="0.25">
      <c r="A62" s="68"/>
      <c r="B62" s="70"/>
      <c r="C62" s="69" t="str">
        <f>'Template (Inf)'!C25</f>
        <v>VarGe07</v>
      </c>
      <c r="D62" s="70" t="str">
        <f>'Template (Inf)'!D25</f>
        <v>Rock stresses</v>
      </c>
      <c r="E62" s="70"/>
      <c r="F62" s="71" t="str">
        <f t="shared" si="0"/>
        <v>No</v>
      </c>
      <c r="G62" s="71" t="str">
        <f t="shared" si="0"/>
        <v>Rock stress might physically break the grouting</v>
      </c>
      <c r="H62" s="70" t="s">
        <v>1855</v>
      </c>
      <c r="I62" s="71"/>
      <c r="J62" s="71"/>
      <c r="K62" s="70" t="s">
        <v>1855</v>
      </c>
      <c r="L62" s="71"/>
      <c r="M62" s="71"/>
      <c r="N62" s="70" t="s">
        <v>1855</v>
      </c>
      <c r="O62" s="71"/>
      <c r="P62" s="71"/>
      <c r="Q62" s="70" t="s">
        <v>1855</v>
      </c>
      <c r="R62" s="71"/>
      <c r="S62" s="71"/>
      <c r="T62" s="70" t="s">
        <v>1855</v>
      </c>
      <c r="U62" s="68"/>
      <c r="V62" s="70"/>
      <c r="W62" s="71" t="str">
        <f>'SR-Site Influences'!V110</f>
        <v>No</v>
      </c>
      <c r="X62" s="71" t="str">
        <f>'SR-Site Influences'!V32</f>
        <v>Rock stress might physically break the grouting</v>
      </c>
      <c r="Y62" s="70" t="s">
        <v>1855</v>
      </c>
    </row>
    <row r="63" spans="1:25" x14ac:dyDescent="0.25">
      <c r="A63" s="68"/>
      <c r="B63" s="70"/>
      <c r="C63" s="69" t="str">
        <f>'Template (Inf)'!C26</f>
        <v>VarGe08</v>
      </c>
      <c r="D63" s="70" t="str">
        <f>'Template (Inf)'!D26</f>
        <v>Matrix minerals</v>
      </c>
      <c r="E63" s="70"/>
      <c r="F63" s="71" t="str">
        <f t="shared" si="0"/>
        <v>No</v>
      </c>
      <c r="G63" s="71">
        <f t="shared" si="0"/>
        <v>0</v>
      </c>
      <c r="H63" s="70" t="s">
        <v>1855</v>
      </c>
      <c r="I63" s="71"/>
      <c r="J63" s="71"/>
      <c r="K63" s="70" t="s">
        <v>1855</v>
      </c>
      <c r="L63" s="71"/>
      <c r="M63" s="71"/>
      <c r="N63" s="70" t="s">
        <v>1855</v>
      </c>
      <c r="O63" s="71"/>
      <c r="P63" s="71"/>
      <c r="Q63" s="70" t="s">
        <v>1855</v>
      </c>
      <c r="R63" s="71"/>
      <c r="S63" s="71"/>
      <c r="T63" s="70" t="s">
        <v>1855</v>
      </c>
      <c r="U63" s="68"/>
      <c r="V63" s="70"/>
      <c r="W63" s="71" t="str">
        <f>'SR-Site Influences'!V111</f>
        <v>No</v>
      </c>
      <c r="X63" s="71">
        <f>'SR-Site Influences'!V33</f>
        <v>0</v>
      </c>
      <c r="Y63" s="70" t="s">
        <v>1855</v>
      </c>
    </row>
    <row r="64" spans="1:25" x14ac:dyDescent="0.25">
      <c r="A64" s="68"/>
      <c r="B64" s="70"/>
      <c r="C64" s="69" t="str">
        <f>'Template (Inf)'!C27</f>
        <v>VarGe09</v>
      </c>
      <c r="D64" s="70" t="str">
        <f>'Template (Inf)'!D27</f>
        <v>Fracture minerals</v>
      </c>
      <c r="E64" s="70"/>
      <c r="F64" s="71" t="str">
        <f t="shared" si="0"/>
        <v>No</v>
      </c>
      <c r="G64" s="71">
        <f t="shared" si="0"/>
        <v>0</v>
      </c>
      <c r="H64" s="70" t="s">
        <v>1855</v>
      </c>
      <c r="I64" s="71"/>
      <c r="J64" s="71"/>
      <c r="K64" s="70" t="s">
        <v>1855</v>
      </c>
      <c r="L64" s="71"/>
      <c r="M64" s="71"/>
      <c r="N64" s="70" t="s">
        <v>1855</v>
      </c>
      <c r="O64" s="71"/>
      <c r="P64" s="71"/>
      <c r="Q64" s="70" t="s">
        <v>1855</v>
      </c>
      <c r="R64" s="71"/>
      <c r="S64" s="71"/>
      <c r="T64" s="70" t="s">
        <v>1855</v>
      </c>
      <c r="U64" s="68"/>
      <c r="V64" s="70"/>
      <c r="W64" s="71" t="str">
        <f>'SR-Site Influences'!V112</f>
        <v>No</v>
      </c>
      <c r="X64" s="71">
        <f>'SR-Site Influences'!V34</f>
        <v>0</v>
      </c>
      <c r="Y64" s="70" t="s">
        <v>1855</v>
      </c>
    </row>
    <row r="65" spans="1:25" x14ac:dyDescent="0.25">
      <c r="A65" s="68"/>
      <c r="B65" s="70"/>
      <c r="C65" s="69" t="str">
        <f>'Template (Inf)'!C28</f>
        <v>VarGe10</v>
      </c>
      <c r="D65" s="70" t="str">
        <f>'Template (Inf)'!D28</f>
        <v>Groundwater composition</v>
      </c>
      <c r="E65" s="70"/>
      <c r="F65" s="71" t="str">
        <f t="shared" si="0"/>
        <v>Yes</v>
      </c>
      <c r="G65" s="71" t="str">
        <f t="shared" si="0"/>
        <v>Affects chemical degradation. E.g. high concentrations of sulphate and chloride ions are detrimental for cement stability. High concentrations of carbonate reduce the rate of cement degradation.</v>
      </c>
      <c r="H65" s="70" t="s">
        <v>1855</v>
      </c>
      <c r="I65" s="71" t="s">
        <v>174</v>
      </c>
      <c r="J65" s="71" t="s">
        <v>1671</v>
      </c>
      <c r="K65" s="70" t="s">
        <v>1855</v>
      </c>
      <c r="L65" s="71" t="s">
        <v>174</v>
      </c>
      <c r="M65" s="71" t="s">
        <v>1671</v>
      </c>
      <c r="N65" s="70" t="s">
        <v>1855</v>
      </c>
      <c r="O65" s="74" t="s">
        <v>1954</v>
      </c>
      <c r="P65" s="71" t="s">
        <v>2069</v>
      </c>
      <c r="Q65" s="70" t="s">
        <v>1855</v>
      </c>
      <c r="R65" s="74" t="s">
        <v>1954</v>
      </c>
      <c r="S65" s="71" t="s">
        <v>2069</v>
      </c>
      <c r="T65" s="70" t="s">
        <v>1855</v>
      </c>
      <c r="U65" s="68"/>
      <c r="V65" s="70"/>
      <c r="W65" s="71" t="str">
        <f>'SR-Site Influences'!V113</f>
        <v>Yes</v>
      </c>
      <c r="X65" s="71" t="str">
        <f>'SR-Site Influences'!V35</f>
        <v>Affects chemical degradation. E.g. high concentrations of sulphate and chloride ions are detrimental for cement stability. High concentrations of carbonate reduce the rate of cement degradation.</v>
      </c>
      <c r="Y65" s="70" t="s">
        <v>1855</v>
      </c>
    </row>
    <row r="66" spans="1:25" x14ac:dyDescent="0.25">
      <c r="A66" s="68"/>
      <c r="B66" s="70"/>
      <c r="C66" s="69" t="str">
        <f>'Template (Inf)'!C29</f>
        <v>VarGe11</v>
      </c>
      <c r="D66" s="70" t="str">
        <f>'Template (Inf)'!D29</f>
        <v>Gas composition</v>
      </c>
      <c r="E66" s="70"/>
      <c r="F66" s="71" t="str">
        <f t="shared" si="0"/>
        <v>No</v>
      </c>
      <c r="G66" s="71">
        <f t="shared" si="0"/>
        <v>0</v>
      </c>
      <c r="H66" s="70" t="s">
        <v>1855</v>
      </c>
      <c r="I66" s="71"/>
      <c r="J66" s="71"/>
      <c r="K66" s="70" t="s">
        <v>1855</v>
      </c>
      <c r="L66" s="71"/>
      <c r="M66" s="71"/>
      <c r="N66" s="70" t="s">
        <v>1855</v>
      </c>
      <c r="O66" s="71"/>
      <c r="P66" s="71"/>
      <c r="Q66" s="70" t="s">
        <v>1855</v>
      </c>
      <c r="R66" s="71"/>
      <c r="S66" s="71"/>
      <c r="T66" s="70" t="s">
        <v>1855</v>
      </c>
      <c r="U66" s="68"/>
      <c r="V66" s="70"/>
      <c r="W66" s="71" t="str">
        <f>'SR-Site Influences'!V114</f>
        <v>No</v>
      </c>
      <c r="X66" s="71">
        <f>'SR-Site Influences'!V36</f>
        <v>0</v>
      </c>
      <c r="Y66" s="70" t="s">
        <v>1855</v>
      </c>
    </row>
    <row r="67" spans="1:25" x14ac:dyDescent="0.25">
      <c r="A67" s="68"/>
      <c r="B67" s="70"/>
      <c r="C67" s="69" t="str">
        <f>'Template (Inf)'!C30</f>
        <v>VarGe12</v>
      </c>
      <c r="D67" s="70" t="str">
        <f>'Template (Inf)'!D30</f>
        <v>Structural and stray materials</v>
      </c>
      <c r="E67" s="70"/>
      <c r="F67" s="71" t="str">
        <f t="shared" si="0"/>
        <v>Yes</v>
      </c>
      <c r="G67" s="71" t="str">
        <f t="shared" si="0"/>
        <v>Grout is a structural material.</v>
      </c>
      <c r="H67" s="70" t="s">
        <v>1855</v>
      </c>
      <c r="I67" s="71" t="s">
        <v>174</v>
      </c>
      <c r="J67" s="71" t="s">
        <v>1767</v>
      </c>
      <c r="K67" s="70" t="s">
        <v>1855</v>
      </c>
      <c r="L67" s="71" t="s">
        <v>174</v>
      </c>
      <c r="M67" s="71" t="s">
        <v>1767</v>
      </c>
      <c r="N67" s="70" t="s">
        <v>1855</v>
      </c>
      <c r="O67" s="74" t="s">
        <v>1954</v>
      </c>
      <c r="P67" s="71" t="s">
        <v>2069</v>
      </c>
      <c r="Q67" s="70" t="s">
        <v>1855</v>
      </c>
      <c r="R67" s="74" t="s">
        <v>1954</v>
      </c>
      <c r="S67" s="71" t="s">
        <v>2069</v>
      </c>
      <c r="T67" s="70" t="s">
        <v>1855</v>
      </c>
      <c r="U67" s="68"/>
      <c r="V67" s="70"/>
      <c r="W67" s="71" t="str">
        <f>'SR-Site Influences'!V115</f>
        <v>Yes</v>
      </c>
      <c r="X67" s="71" t="str">
        <f>'SR-Site Influences'!V37</f>
        <v>Grout is a structural material.</v>
      </c>
      <c r="Y67" s="70" t="s">
        <v>1855</v>
      </c>
    </row>
    <row r="68" spans="1:25" x14ac:dyDescent="0.25">
      <c r="A68" s="68"/>
      <c r="B68" s="70"/>
      <c r="C68" s="69" t="str">
        <f>'Template (Inf)'!C31</f>
        <v>VarGe13</v>
      </c>
      <c r="D68" s="70" t="str">
        <f>'Template (Inf)'!D31</f>
        <v>Saturation</v>
      </c>
      <c r="E68" s="70"/>
      <c r="F68" s="71" t="str">
        <f t="shared" si="0"/>
        <v>Yes</v>
      </c>
      <c r="G68" s="71" t="str">
        <f t="shared" si="0"/>
        <v>Cement degradation is negligible in unsaturated rock.</v>
      </c>
      <c r="H68" s="70" t="s">
        <v>1855</v>
      </c>
      <c r="I68" s="71" t="s">
        <v>174</v>
      </c>
      <c r="J68" s="71" t="s">
        <v>1815</v>
      </c>
      <c r="K68" s="70" t="s">
        <v>1855</v>
      </c>
      <c r="L68" s="71" t="s">
        <v>174</v>
      </c>
      <c r="M68" s="71" t="s">
        <v>1815</v>
      </c>
      <c r="N68" s="70" t="s">
        <v>1855</v>
      </c>
      <c r="O68" s="74" t="s">
        <v>1954</v>
      </c>
      <c r="P68" s="71" t="s">
        <v>2069</v>
      </c>
      <c r="Q68" s="70" t="s">
        <v>1855</v>
      </c>
      <c r="R68" s="74" t="s">
        <v>1954</v>
      </c>
      <c r="S68" s="71" t="s">
        <v>2069</v>
      </c>
      <c r="T68" s="70" t="s">
        <v>1855</v>
      </c>
      <c r="U68" s="68"/>
      <c r="V68" s="70"/>
      <c r="W68" s="71" t="str">
        <f>'SR-Site Influences'!V116</f>
        <v>Yes</v>
      </c>
      <c r="X68" s="71" t="str">
        <f>'SR-Site Influences'!V38</f>
        <v>Cement degradation is negligible in unsaturated rock.</v>
      </c>
      <c r="Y68" s="70" t="s">
        <v>1855</v>
      </c>
    </row>
    <row r="69" spans="1:25" x14ac:dyDescent="0.25">
      <c r="A69" s="68"/>
      <c r="B69" s="70"/>
      <c r="C69" s="69"/>
      <c r="D69" s="70"/>
      <c r="E69" s="70"/>
      <c r="F69" s="70"/>
      <c r="G69" s="70"/>
      <c r="H69" s="70" t="s">
        <v>1855</v>
      </c>
      <c r="I69" s="70"/>
      <c r="J69" s="70"/>
      <c r="K69" s="70" t="s">
        <v>1855</v>
      </c>
      <c r="L69" s="70"/>
      <c r="M69" s="70"/>
      <c r="N69" s="70" t="s">
        <v>1855</v>
      </c>
      <c r="O69" s="70"/>
      <c r="P69" s="70"/>
      <c r="Q69" s="70" t="s">
        <v>1855</v>
      </c>
      <c r="R69" s="70"/>
      <c r="S69" s="70"/>
      <c r="T69" s="70" t="s">
        <v>1855</v>
      </c>
      <c r="U69" s="68"/>
      <c r="V69" s="70"/>
      <c r="W69" s="70"/>
      <c r="X69" s="70"/>
      <c r="Y69" s="70" t="s">
        <v>1855</v>
      </c>
    </row>
    <row r="70" spans="1:25" x14ac:dyDescent="0.25">
      <c r="A70" s="68"/>
      <c r="B70" s="70"/>
      <c r="C70" s="69"/>
      <c r="D70" s="70"/>
      <c r="E70" s="70"/>
      <c r="F70" s="69" t="str">
        <f>'Template (Inf)'!F33</f>
        <v xml:space="preserve">Process influence on variable </v>
      </c>
      <c r="G70" s="69"/>
      <c r="H70" s="70" t="s">
        <v>1855</v>
      </c>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70" t="s">
        <v>1855</v>
      </c>
    </row>
    <row r="71" spans="1:25" x14ac:dyDescent="0.25">
      <c r="A71" s="68"/>
      <c r="B71" s="70"/>
      <c r="C71" s="69"/>
      <c r="D71" s="70"/>
      <c r="E71" s="70"/>
      <c r="F71" s="69" t="str">
        <f>'Template (Inf)'!F34</f>
        <v>Influence present?</v>
      </c>
      <c r="G71" s="69"/>
      <c r="H71" s="70" t="s">
        <v>1855</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70" t="s">
        <v>1855</v>
      </c>
    </row>
    <row r="72" spans="1:25" x14ac:dyDescent="0.25">
      <c r="A72" s="68"/>
      <c r="B72" s="70"/>
      <c r="C72" s="69"/>
      <c r="D72" s="70"/>
      <c r="E72" s="70"/>
      <c r="F72" s="69" t="str">
        <f>'Template (Inf)'!F35</f>
        <v>Yes/No</v>
      </c>
      <c r="G72" s="69" t="str">
        <f>'Template (Inf)'!G35</f>
        <v>Description</v>
      </c>
      <c r="H72" s="70" t="s">
        <v>1855</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70" t="s">
        <v>1855</v>
      </c>
    </row>
    <row r="73" spans="1:25" x14ac:dyDescent="0.25">
      <c r="A73" s="68"/>
      <c r="B73" s="70"/>
      <c r="C73" s="69" t="str">
        <f>'Template (Inf)'!C35</f>
        <v>VarGe01</v>
      </c>
      <c r="D73" s="70" t="str">
        <f>'Template (Inf)'!D35</f>
        <v>Temperature in bedrock</v>
      </c>
      <c r="E73" s="70"/>
      <c r="F73" s="71" t="str">
        <f>W73</f>
        <v>No</v>
      </c>
      <c r="G73" s="71">
        <f>X73</f>
        <v>0</v>
      </c>
      <c r="H73" s="70" t="s">
        <v>1855</v>
      </c>
      <c r="I73" s="71"/>
      <c r="J73" s="71"/>
      <c r="K73" s="70" t="s">
        <v>1855</v>
      </c>
      <c r="L73" s="71"/>
      <c r="M73" s="71"/>
      <c r="N73" s="70" t="s">
        <v>1855</v>
      </c>
      <c r="O73" s="71"/>
      <c r="P73" s="71"/>
      <c r="Q73" s="70" t="s">
        <v>1855</v>
      </c>
      <c r="R73" s="71"/>
      <c r="S73" s="71"/>
      <c r="T73" s="70" t="s">
        <v>1855</v>
      </c>
      <c r="U73" s="68"/>
      <c r="V73" s="70"/>
      <c r="W73" s="71" t="str">
        <f>'SR-Site Influences'!V91</f>
        <v>No</v>
      </c>
      <c r="X73" s="71">
        <f>'SR-Site Influences'!V13</f>
        <v>0</v>
      </c>
      <c r="Y73" s="70" t="s">
        <v>1855</v>
      </c>
    </row>
    <row r="74" spans="1:25" x14ac:dyDescent="0.25">
      <c r="A74" s="68"/>
      <c r="B74" s="70"/>
      <c r="C74" s="69" t="str">
        <f>'Template (Inf)'!C36</f>
        <v>VarGe02</v>
      </c>
      <c r="D74" s="70" t="str">
        <f>'Template (Inf)'!D36</f>
        <v>Groundwater flow</v>
      </c>
      <c r="E74" s="70"/>
      <c r="F74" s="71" t="str">
        <f t="shared" ref="F74:G85" si="1">W74</f>
        <v>Yes</v>
      </c>
      <c r="G74" s="71" t="str">
        <f t="shared" si="1"/>
        <v>By changing permeability of grouted fractures.</v>
      </c>
      <c r="H74" s="70" t="s">
        <v>1855</v>
      </c>
      <c r="I74" s="74" t="s">
        <v>2022</v>
      </c>
      <c r="J74" s="71" t="s">
        <v>1863</v>
      </c>
      <c r="K74" s="70" t="s">
        <v>1855</v>
      </c>
      <c r="L74" s="74" t="s">
        <v>2022</v>
      </c>
      <c r="M74" s="71" t="s">
        <v>1863</v>
      </c>
      <c r="N74" s="70" t="s">
        <v>1855</v>
      </c>
      <c r="O74" s="74" t="s">
        <v>2022</v>
      </c>
      <c r="P74" s="71" t="s">
        <v>1863</v>
      </c>
      <c r="Q74" s="70" t="s">
        <v>1855</v>
      </c>
      <c r="R74" s="74" t="s">
        <v>2022</v>
      </c>
      <c r="S74" s="71" t="s">
        <v>1863</v>
      </c>
      <c r="T74" s="70" t="s">
        <v>1855</v>
      </c>
      <c r="U74" s="68"/>
      <c r="V74" s="70"/>
      <c r="W74" s="71" t="str">
        <f>'SR-Site Influences'!V92</f>
        <v>Yes</v>
      </c>
      <c r="X74" s="71" t="str">
        <f>'SR-Site Influences'!V14</f>
        <v>By changing permeability of grouted fractures.</v>
      </c>
      <c r="Y74" s="70" t="s">
        <v>1855</v>
      </c>
    </row>
    <row r="75" spans="1:25" x14ac:dyDescent="0.25">
      <c r="A75" s="68"/>
      <c r="B75" s="70"/>
      <c r="C75" s="69" t="str">
        <f>'Template (Inf)'!C37</f>
        <v>VarGe03</v>
      </c>
      <c r="D75" s="70" t="str">
        <f>'Template (Inf)'!D37</f>
        <v>Groundwater pressure</v>
      </c>
      <c r="E75" s="70"/>
      <c r="F75" s="71" t="str">
        <f t="shared" si="1"/>
        <v>No</v>
      </c>
      <c r="G75" s="71">
        <f t="shared" si="1"/>
        <v>0</v>
      </c>
      <c r="H75" s="70" t="s">
        <v>1855</v>
      </c>
      <c r="I75" s="71"/>
      <c r="J75" s="71"/>
      <c r="K75" s="70" t="s">
        <v>1855</v>
      </c>
      <c r="L75" s="71"/>
      <c r="M75" s="71"/>
      <c r="N75" s="70" t="s">
        <v>1855</v>
      </c>
      <c r="O75" s="71"/>
      <c r="P75" s="71"/>
      <c r="Q75" s="70" t="s">
        <v>1855</v>
      </c>
      <c r="R75" s="71"/>
      <c r="S75" s="71"/>
      <c r="T75" s="70" t="s">
        <v>1855</v>
      </c>
      <c r="U75" s="68"/>
      <c r="V75" s="70"/>
      <c r="W75" s="71" t="str">
        <f>'SR-Site Influences'!V93</f>
        <v>No</v>
      </c>
      <c r="X75" s="71">
        <f>'SR-Site Influences'!V15</f>
        <v>0</v>
      </c>
      <c r="Y75" s="70" t="s">
        <v>1855</v>
      </c>
    </row>
    <row r="76" spans="1:25" x14ac:dyDescent="0.25">
      <c r="A76" s="68"/>
      <c r="B76" s="70"/>
      <c r="C76" s="69" t="str">
        <f>'Template (Inf)'!C38</f>
        <v>VarGe04</v>
      </c>
      <c r="D76" s="70" t="str">
        <f>'Template (Inf)'!D38</f>
        <v>Gas phase flow</v>
      </c>
      <c r="E76" s="70"/>
      <c r="F76" s="71" t="str">
        <f t="shared" si="1"/>
        <v>Yes</v>
      </c>
      <c r="G76" s="71" t="str">
        <f t="shared" si="1"/>
        <v>Degraded cement grout might be more permeable for a gas phase flow.</v>
      </c>
      <c r="H76" s="70" t="s">
        <v>1855</v>
      </c>
      <c r="I76" s="74" t="s">
        <v>2022</v>
      </c>
      <c r="J76" s="71" t="s">
        <v>2072</v>
      </c>
      <c r="K76" s="70" t="s">
        <v>1855</v>
      </c>
      <c r="L76" s="74" t="s">
        <v>2022</v>
      </c>
      <c r="M76" s="71" t="s">
        <v>2072</v>
      </c>
      <c r="N76" s="70" t="s">
        <v>1855</v>
      </c>
      <c r="O76" s="74" t="s">
        <v>2022</v>
      </c>
      <c r="P76" s="71" t="s">
        <v>2072</v>
      </c>
      <c r="Q76" s="70" t="s">
        <v>1855</v>
      </c>
      <c r="R76" s="74" t="s">
        <v>2022</v>
      </c>
      <c r="S76" s="71" t="s">
        <v>2072</v>
      </c>
      <c r="T76" s="70" t="s">
        <v>1855</v>
      </c>
      <c r="U76" s="68"/>
      <c r="V76" s="70"/>
      <c r="W76" s="71" t="str">
        <f>'SR-Site Influences'!V94</f>
        <v>Yes</v>
      </c>
      <c r="X76" s="71" t="str">
        <f>'SR-Site Influences'!V16</f>
        <v>Degraded cement grout might be more permeable for a gas phase flow.</v>
      </c>
      <c r="Y76" s="70" t="s">
        <v>1855</v>
      </c>
    </row>
    <row r="77" spans="1:25" x14ac:dyDescent="0.25">
      <c r="A77" s="68"/>
      <c r="B77" s="70"/>
      <c r="C77" s="69" t="str">
        <f>'Template (Inf)'!C39</f>
        <v>VarGe05</v>
      </c>
      <c r="D77" s="70" t="str">
        <f>'Template (Inf)'!D39</f>
        <v>Repository geometry</v>
      </c>
      <c r="E77" s="70"/>
      <c r="F77" s="71" t="str">
        <f t="shared" si="1"/>
        <v>No</v>
      </c>
      <c r="G77" s="71">
        <f t="shared" si="1"/>
        <v>0</v>
      </c>
      <c r="H77" s="70" t="s">
        <v>1855</v>
      </c>
      <c r="I77" s="71"/>
      <c r="J77" s="71"/>
      <c r="K77" s="70" t="s">
        <v>1855</v>
      </c>
      <c r="L77" s="71"/>
      <c r="M77" s="71"/>
      <c r="N77" s="70" t="s">
        <v>1855</v>
      </c>
      <c r="O77" s="71"/>
      <c r="P77" s="71"/>
      <c r="Q77" s="70" t="s">
        <v>1855</v>
      </c>
      <c r="R77" s="71"/>
      <c r="S77" s="71"/>
      <c r="T77" s="70" t="s">
        <v>1855</v>
      </c>
      <c r="U77" s="68"/>
      <c r="V77" s="70"/>
      <c r="W77" s="71" t="str">
        <f>'SR-Site Influences'!V95</f>
        <v>No</v>
      </c>
      <c r="X77" s="71">
        <f>'SR-Site Influences'!V17</f>
        <v>0</v>
      </c>
      <c r="Y77" s="70" t="s">
        <v>1855</v>
      </c>
    </row>
    <row r="78" spans="1:25" x14ac:dyDescent="0.25">
      <c r="A78" s="68"/>
      <c r="B78" s="70"/>
      <c r="C78" s="69" t="str">
        <f>'Template (Inf)'!C40</f>
        <v>VarGe06</v>
      </c>
      <c r="D78" s="70" t="str">
        <f>'Template (Inf)'!D40</f>
        <v>Fracture geometry</v>
      </c>
      <c r="E78" s="70"/>
      <c r="F78" s="71" t="str">
        <f t="shared" si="1"/>
        <v>Yes</v>
      </c>
      <c r="G78" s="71" t="str">
        <f t="shared" si="1"/>
        <v>Purpose of grouting is to reduce fracture porosity and permeability. Grout degradation reopens fractures.</v>
      </c>
      <c r="H78" s="70" t="s">
        <v>1855</v>
      </c>
      <c r="I78" s="74" t="s">
        <v>2022</v>
      </c>
      <c r="J78" s="71" t="s">
        <v>2073</v>
      </c>
      <c r="K78" s="70" t="s">
        <v>1855</v>
      </c>
      <c r="L78" s="74" t="s">
        <v>2022</v>
      </c>
      <c r="M78" s="71" t="s">
        <v>2073</v>
      </c>
      <c r="N78" s="70" t="s">
        <v>1855</v>
      </c>
      <c r="O78" s="71" t="s">
        <v>117</v>
      </c>
      <c r="P78" s="71" t="s">
        <v>2074</v>
      </c>
      <c r="Q78" s="70" t="s">
        <v>1855</v>
      </c>
      <c r="R78" s="71" t="s">
        <v>117</v>
      </c>
      <c r="S78" s="71" t="s">
        <v>2074</v>
      </c>
      <c r="T78" s="70" t="s">
        <v>1855</v>
      </c>
      <c r="U78" s="68"/>
      <c r="V78" s="70"/>
      <c r="W78" s="71" t="str">
        <f>'SR-Site Influences'!V96</f>
        <v>Yes</v>
      </c>
      <c r="X78" s="71" t="str">
        <f>'SR-Site Influences'!V18</f>
        <v>Purpose of grouting is to reduce fracture porosity and permeability. Grout degradation reopens fractures.</v>
      </c>
      <c r="Y78" s="70" t="s">
        <v>1855</v>
      </c>
    </row>
    <row r="79" spans="1:25" x14ac:dyDescent="0.25">
      <c r="A79" s="68"/>
      <c r="B79" s="70"/>
      <c r="C79" s="69" t="str">
        <f>'Template (Inf)'!C41</f>
        <v>VarGe07</v>
      </c>
      <c r="D79" s="70" t="str">
        <f>'Template (Inf)'!D41</f>
        <v>Rock stresses</v>
      </c>
      <c r="E79" s="70"/>
      <c r="F79" s="71" t="str">
        <f t="shared" si="1"/>
        <v>No</v>
      </c>
      <c r="G79" s="71">
        <f t="shared" si="1"/>
        <v>0</v>
      </c>
      <c r="H79" s="70" t="s">
        <v>1855</v>
      </c>
      <c r="I79" s="71"/>
      <c r="J79" s="71"/>
      <c r="K79" s="70" t="s">
        <v>1855</v>
      </c>
      <c r="L79" s="71"/>
      <c r="M79" s="71"/>
      <c r="N79" s="70" t="s">
        <v>1855</v>
      </c>
      <c r="O79" s="71"/>
      <c r="P79" s="71"/>
      <c r="Q79" s="70" t="s">
        <v>1855</v>
      </c>
      <c r="R79" s="71"/>
      <c r="S79" s="71"/>
      <c r="T79" s="70" t="s">
        <v>1855</v>
      </c>
      <c r="U79" s="68"/>
      <c r="V79" s="70"/>
      <c r="W79" s="71" t="str">
        <f>'SR-Site Influences'!V97</f>
        <v>No</v>
      </c>
      <c r="X79" s="71">
        <f>'SR-Site Influences'!V19</f>
        <v>0</v>
      </c>
      <c r="Y79" s="70" t="s">
        <v>1855</v>
      </c>
    </row>
    <row r="80" spans="1:25" x14ac:dyDescent="0.25">
      <c r="A80" s="68"/>
      <c r="B80" s="70"/>
      <c r="C80" s="69" t="str">
        <f>'Template (Inf)'!C42</f>
        <v>VarGe08</v>
      </c>
      <c r="D80" s="70" t="str">
        <f>'Template (Inf)'!D42</f>
        <v>Matrix minerals</v>
      </c>
      <c r="E80" s="70"/>
      <c r="F80" s="71" t="str">
        <f t="shared" si="1"/>
        <v>No</v>
      </c>
      <c r="G80" s="71">
        <f t="shared" si="1"/>
        <v>0</v>
      </c>
      <c r="H80" s="70" t="s">
        <v>1855</v>
      </c>
      <c r="I80" s="71"/>
      <c r="J80" s="71"/>
      <c r="K80" s="70" t="s">
        <v>1855</v>
      </c>
      <c r="L80" s="71"/>
      <c r="M80" s="71"/>
      <c r="N80" s="70" t="s">
        <v>1855</v>
      </c>
      <c r="O80" s="71"/>
      <c r="P80" s="71"/>
      <c r="Q80" s="70" t="s">
        <v>1855</v>
      </c>
      <c r="R80" s="71"/>
      <c r="S80" s="71"/>
      <c r="T80" s="70" t="s">
        <v>1855</v>
      </c>
      <c r="U80" s="68"/>
      <c r="V80" s="70"/>
      <c r="W80" s="71" t="str">
        <f>'SR-Site Influences'!V98</f>
        <v>No</v>
      </c>
      <c r="X80" s="71">
        <f>'SR-Site Influences'!V20</f>
        <v>0</v>
      </c>
      <c r="Y80" s="70" t="s">
        <v>1855</v>
      </c>
    </row>
    <row r="81" spans="1:25" x14ac:dyDescent="0.25">
      <c r="A81" s="68"/>
      <c r="B81" s="70"/>
      <c r="C81" s="69" t="str">
        <f>'Template (Inf)'!C43</f>
        <v>VarGe09</v>
      </c>
      <c r="D81" s="70" t="str">
        <f>'Template (Inf)'!D43</f>
        <v>Fracture minerals</v>
      </c>
      <c r="E81" s="70"/>
      <c r="F81" s="71" t="str">
        <f t="shared" si="1"/>
        <v>No</v>
      </c>
      <c r="G81" s="71" t="str">
        <f t="shared" si="1"/>
        <v>But indirectly through changes in water composition, e.g. OH  ions released from cement might generate C-S-H in the fractures.</v>
      </c>
      <c r="H81" s="70" t="s">
        <v>1855</v>
      </c>
      <c r="I81" s="71"/>
      <c r="J81" s="71"/>
      <c r="K81" s="70" t="s">
        <v>1855</v>
      </c>
      <c r="L81" s="71"/>
      <c r="M81" s="71"/>
      <c r="N81" s="70" t="s">
        <v>1855</v>
      </c>
      <c r="O81" s="71"/>
      <c r="P81" s="71"/>
      <c r="Q81" s="70" t="s">
        <v>1855</v>
      </c>
      <c r="R81" s="71"/>
      <c r="S81" s="71"/>
      <c r="T81" s="70" t="s">
        <v>1855</v>
      </c>
      <c r="U81" s="68"/>
      <c r="V81" s="70"/>
      <c r="W81" s="71" t="str">
        <f>'SR-Site Influences'!V99</f>
        <v>No</v>
      </c>
      <c r="X81" s="71" t="str">
        <f>'SR-Site Influences'!V21</f>
        <v>But indirectly through changes in water composition, e.g. OH  ions released from cement might generate C-S-H in the fractures.</v>
      </c>
      <c r="Y81" s="70" t="s">
        <v>1855</v>
      </c>
    </row>
    <row r="82" spans="1:25" x14ac:dyDescent="0.25">
      <c r="A82" s="68"/>
      <c r="B82" s="70"/>
      <c r="C82" s="69" t="str">
        <f>'Template (Inf)'!C44</f>
        <v>VarGe10</v>
      </c>
      <c r="D82" s="70" t="str">
        <f>'Template (Inf)'!D44</f>
        <v>Groundwater composition</v>
      </c>
      <c r="E82" s="70"/>
      <c r="F82" s="71" t="str">
        <f t="shared" si="1"/>
        <v>Yes</v>
      </c>
      <c r="G82" s="71" t="str">
        <f t="shared" si="1"/>
        <v>Release of OH  ions from cement will increase groundwater pH locally.</v>
      </c>
      <c r="H82" s="70" t="s">
        <v>1855</v>
      </c>
      <c r="I82" s="71" t="s">
        <v>174</v>
      </c>
      <c r="J82" s="71" t="s">
        <v>1701</v>
      </c>
      <c r="K82" s="70" t="s">
        <v>1855</v>
      </c>
      <c r="L82" s="71" t="s">
        <v>174</v>
      </c>
      <c r="M82" s="71" t="s">
        <v>1701</v>
      </c>
      <c r="N82" s="70" t="s">
        <v>1855</v>
      </c>
      <c r="O82" s="74" t="s">
        <v>1954</v>
      </c>
      <c r="P82" s="71" t="s">
        <v>2069</v>
      </c>
      <c r="Q82" s="70" t="s">
        <v>1855</v>
      </c>
      <c r="R82" s="74" t="s">
        <v>1954</v>
      </c>
      <c r="S82" s="71" t="s">
        <v>2069</v>
      </c>
      <c r="T82" s="70" t="s">
        <v>1855</v>
      </c>
      <c r="U82" s="68"/>
      <c r="V82" s="70"/>
      <c r="W82" s="71" t="str">
        <f>'SR-Site Influences'!V100</f>
        <v>Yes</v>
      </c>
      <c r="X82" s="71" t="str">
        <f>'SR-Site Influences'!V22</f>
        <v>Release of OH  ions from cement will increase groundwater pH locally.</v>
      </c>
      <c r="Y82" s="70" t="s">
        <v>1855</v>
      </c>
    </row>
    <row r="83" spans="1:25" x14ac:dyDescent="0.25">
      <c r="A83" s="68"/>
      <c r="B83" s="70"/>
      <c r="C83" s="69" t="str">
        <f>'Template (Inf)'!C45</f>
        <v>VarGe11</v>
      </c>
      <c r="D83" s="70" t="str">
        <f>'Template (Inf)'!D45</f>
        <v>Gas composition</v>
      </c>
      <c r="E83" s="70"/>
      <c r="F83" s="71" t="str">
        <f t="shared" si="1"/>
        <v>No</v>
      </c>
      <c r="G83" s="71">
        <f t="shared" si="1"/>
        <v>0</v>
      </c>
      <c r="H83" s="70" t="s">
        <v>1855</v>
      </c>
      <c r="I83" s="71"/>
      <c r="J83" s="71"/>
      <c r="K83" s="70" t="s">
        <v>1855</v>
      </c>
      <c r="L83" s="71"/>
      <c r="M83" s="71"/>
      <c r="N83" s="70" t="s">
        <v>1855</v>
      </c>
      <c r="O83" s="71"/>
      <c r="P83" s="71"/>
      <c r="Q83" s="70" t="s">
        <v>1855</v>
      </c>
      <c r="R83" s="71"/>
      <c r="S83" s="71"/>
      <c r="T83" s="70" t="s">
        <v>1855</v>
      </c>
      <c r="U83" s="68"/>
      <c r="V83" s="70"/>
      <c r="W83" s="71" t="str">
        <f>'SR-Site Influences'!V101</f>
        <v>No</v>
      </c>
      <c r="X83" s="71">
        <f>'SR-Site Influences'!V23</f>
        <v>0</v>
      </c>
      <c r="Y83" s="70" t="s">
        <v>1855</v>
      </c>
    </row>
    <row r="84" spans="1:25" x14ac:dyDescent="0.25">
      <c r="A84" s="68"/>
      <c r="B84" s="70"/>
      <c r="C84" s="69" t="str">
        <f>'Template (Inf)'!C46</f>
        <v>VarGe12</v>
      </c>
      <c r="D84" s="70" t="str">
        <f>'Template (Inf)'!D46</f>
        <v>Structural and stray materials</v>
      </c>
      <c r="E84" s="70"/>
      <c r="F84" s="71" t="str">
        <f t="shared" si="1"/>
        <v>Yes</v>
      </c>
      <c r="G84" s="71">
        <f t="shared" si="1"/>
        <v>0</v>
      </c>
      <c r="H84" s="70" t="s">
        <v>1855</v>
      </c>
      <c r="I84" s="74" t="s">
        <v>1953</v>
      </c>
      <c r="J84" s="71" t="s">
        <v>1786</v>
      </c>
      <c r="K84" s="70" t="s">
        <v>1855</v>
      </c>
      <c r="L84" s="74" t="s">
        <v>1953</v>
      </c>
      <c r="M84" s="71" t="s">
        <v>1786</v>
      </c>
      <c r="N84" s="70" t="s">
        <v>1855</v>
      </c>
      <c r="O84" s="74" t="s">
        <v>1954</v>
      </c>
      <c r="P84" s="71" t="s">
        <v>2069</v>
      </c>
      <c r="Q84" s="70" t="s">
        <v>1855</v>
      </c>
      <c r="R84" s="74" t="s">
        <v>1954</v>
      </c>
      <c r="S84" s="71" t="s">
        <v>2069</v>
      </c>
      <c r="T84" s="70" t="s">
        <v>1855</v>
      </c>
      <c r="U84" s="68"/>
      <c r="V84" s="70"/>
      <c r="W84" s="71" t="str">
        <f>'SR-Site Influences'!V102</f>
        <v>Yes</v>
      </c>
      <c r="X84" s="71">
        <f>'SR-Site Influences'!V24</f>
        <v>0</v>
      </c>
      <c r="Y84" s="70" t="s">
        <v>1855</v>
      </c>
    </row>
    <row r="85" spans="1:25" x14ac:dyDescent="0.25">
      <c r="A85" s="68"/>
      <c r="B85" s="70"/>
      <c r="C85" s="69" t="str">
        <f>'Template (Inf)'!C47</f>
        <v>VarGe13</v>
      </c>
      <c r="D85" s="70" t="str">
        <f>'Template (Inf)'!D47</f>
        <v>Saturation</v>
      </c>
      <c r="E85" s="70"/>
      <c r="F85" s="71" t="str">
        <f t="shared" si="1"/>
        <v>No</v>
      </c>
      <c r="G85" s="71">
        <f t="shared" si="1"/>
        <v>0</v>
      </c>
      <c r="H85" s="70" t="s">
        <v>1855</v>
      </c>
      <c r="I85" s="71"/>
      <c r="J85" s="71"/>
      <c r="K85" s="70" t="s">
        <v>1855</v>
      </c>
      <c r="L85" s="71"/>
      <c r="M85" s="71"/>
      <c r="N85" s="70" t="s">
        <v>1855</v>
      </c>
      <c r="O85" s="71"/>
      <c r="P85" s="71"/>
      <c r="Q85" s="70" t="s">
        <v>1855</v>
      </c>
      <c r="R85" s="71"/>
      <c r="S85" s="71"/>
      <c r="T85" s="70" t="s">
        <v>1855</v>
      </c>
      <c r="U85" s="68"/>
      <c r="V85" s="70"/>
      <c r="W85" s="71" t="str">
        <f>'SR-Site Influences'!V103</f>
        <v>No</v>
      </c>
      <c r="X85" s="71">
        <f>'SR-Site Influences'!V25</f>
        <v>0</v>
      </c>
      <c r="Y85" s="70" t="s">
        <v>1855</v>
      </c>
    </row>
    <row r="86" spans="1:25" x14ac:dyDescent="0.25">
      <c r="A86" s="68"/>
      <c r="B86" s="69"/>
      <c r="C86" s="69"/>
      <c r="D86" s="69"/>
      <c r="E86" s="69"/>
      <c r="F86" s="69"/>
      <c r="G86" s="69"/>
      <c r="H86" s="69"/>
      <c r="I86" s="69"/>
      <c r="J86" s="69"/>
      <c r="K86" s="70"/>
      <c r="L86" s="69"/>
      <c r="M86" s="69"/>
      <c r="N86" s="70"/>
      <c r="O86" s="69"/>
      <c r="P86" s="69"/>
      <c r="Q86" s="70"/>
      <c r="R86" s="69"/>
      <c r="S86" s="69"/>
      <c r="T86" s="70"/>
      <c r="U86" s="68"/>
      <c r="V86" s="70"/>
      <c r="W86" s="72" t="str">
        <f>'SR-Site Influences'!V5</f>
        <v>Degradation of grout</v>
      </c>
      <c r="X86" s="70"/>
      <c r="Y86" s="70"/>
    </row>
  </sheetData>
  <mergeCells count="13">
    <mergeCell ref="F11:G11"/>
    <mergeCell ref="I11:J11"/>
    <mergeCell ref="F12:G12"/>
    <mergeCell ref="I12:J12"/>
    <mergeCell ref="F13:G13"/>
    <mergeCell ref="I13:J13"/>
    <mergeCell ref="F10:G10"/>
    <mergeCell ref="I10:J10"/>
    <mergeCell ref="C6:D6"/>
    <mergeCell ref="F6:G6"/>
    <mergeCell ref="I6:J6"/>
    <mergeCell ref="F7:G7"/>
    <mergeCell ref="I7:J7"/>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F7AB-5AD3-4C6B-88B0-C194DBCA4E48}">
  <dimension ref="A1:Y86"/>
  <sheetViews>
    <sheetView zoomScaleNormal="100" workbookViewId="0">
      <selection activeCell="D10" sqref="D10"/>
    </sheetView>
  </sheetViews>
  <sheetFormatPr defaultColWidth="9.140625"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list'!B26</f>
        <v>Ge18</v>
      </c>
      <c r="D3" s="31" t="str">
        <f>'PSAR SFK FEP list'!C26</f>
        <v>Colloidal processes</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Influences'!W6</f>
        <v>Geosphere</v>
      </c>
      <c r="D6" s="97"/>
      <c r="E6" s="53" t="str">
        <f>'Template (Inf)'!E6</f>
        <v>Inner 1</v>
      </c>
      <c r="F6" s="96" t="str">
        <f>'SR-Site Influences'!W7</f>
        <v>Buffer</v>
      </c>
      <c r="G6" s="97"/>
      <c r="H6" s="53" t="str">
        <f>'Template (Inf)'!H6</f>
        <v>Outer 1</v>
      </c>
      <c r="I6" s="96" t="str">
        <f>'SR-Site Influences'!W8</f>
        <v>Biosphere</v>
      </c>
      <c r="J6" s="97"/>
      <c r="K6" s="27"/>
    </row>
    <row r="7" spans="2:20" x14ac:dyDescent="0.25">
      <c r="B7" s="27"/>
      <c r="C7" s="27"/>
      <c r="D7" s="27"/>
      <c r="E7" s="53" t="str">
        <f>'Template (Inf)'!E7</f>
        <v>Inner 2</v>
      </c>
      <c r="F7" s="96" t="str">
        <f>'SR-Site Influences'!W9</f>
        <v>Backfill in tunnels</v>
      </c>
      <c r="G7" s="97"/>
      <c r="H7" s="53" t="str">
        <f>'Template (Inf)'!H7</f>
        <v>Outer 2</v>
      </c>
      <c r="I7" s="96" t="str">
        <f>'SR-Site Influences'!W10</f>
        <v>Surroundings</v>
      </c>
      <c r="J7" s="97"/>
      <c r="K7" s="27"/>
      <c r="M7" s="68"/>
      <c r="N7" s="68"/>
      <c r="O7" s="68"/>
      <c r="P7" s="68"/>
      <c r="Q7" s="68"/>
      <c r="R7" s="68"/>
      <c r="S7" s="68"/>
      <c r="T7" s="68"/>
    </row>
    <row r="8" spans="2:20" x14ac:dyDescent="0.25">
      <c r="B8" s="27"/>
      <c r="C8" s="27"/>
      <c r="D8" s="27"/>
      <c r="E8" s="27"/>
      <c r="F8" s="27"/>
      <c r="G8" s="27"/>
      <c r="H8" s="27"/>
      <c r="I8" s="27"/>
      <c r="J8" s="27"/>
      <c r="K8" s="27"/>
      <c r="M8" s="67" t="s">
        <v>287</v>
      </c>
      <c r="N8" s="68"/>
      <c r="O8" s="68"/>
      <c r="P8" s="68"/>
      <c r="Q8" s="68"/>
      <c r="R8" s="68"/>
      <c r="S8" s="68"/>
      <c r="T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c r="T9" s="68"/>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c r="T10" s="68"/>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t="s">
        <v>1873</v>
      </c>
      <c r="O11" s="76" t="str">
        <f>C6</f>
        <v>Geosphere</v>
      </c>
      <c r="P11" s="70"/>
      <c r="Q11" s="70" t="s">
        <v>1157</v>
      </c>
      <c r="R11" s="70"/>
      <c r="S11" s="70"/>
      <c r="T11" s="68"/>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c r="T12" s="68"/>
    </row>
    <row r="13" spans="2:20" x14ac:dyDescent="0.25">
      <c r="B13" s="27"/>
      <c r="C13" s="27"/>
      <c r="D13" s="27"/>
      <c r="E13" s="53" t="str">
        <f>'Template (Inf)'!E13</f>
        <v>From inner 2</v>
      </c>
      <c r="F13" s="87"/>
      <c r="G13" s="89"/>
      <c r="H13" s="53" t="str">
        <f>'Template (Inf)'!H13</f>
        <v>From outer 2</v>
      </c>
      <c r="I13" s="87"/>
      <c r="J13" s="89"/>
      <c r="K13" s="27"/>
      <c r="M13" s="76" t="str">
        <f>C6</f>
        <v>Geosphere</v>
      </c>
      <c r="N13" s="75" t="s">
        <v>1873</v>
      </c>
      <c r="O13" s="70" t="str">
        <f>CONCATENATE(I6," ",I7)</f>
        <v>Biosphere Surroundings</v>
      </c>
      <c r="P13" s="76"/>
      <c r="Q13" s="70" t="s">
        <v>1157</v>
      </c>
      <c r="R13" s="70"/>
      <c r="S13" s="70"/>
      <c r="T13" s="68"/>
    </row>
    <row r="14" spans="2:20" x14ac:dyDescent="0.25">
      <c r="B14" s="27"/>
      <c r="C14" s="27"/>
      <c r="D14" s="27"/>
      <c r="E14" s="27"/>
      <c r="F14" s="27"/>
      <c r="G14" s="27"/>
      <c r="H14" s="27"/>
      <c r="I14" s="27"/>
      <c r="J14" s="27"/>
      <c r="K14" s="27"/>
      <c r="M14" s="68"/>
      <c r="N14" s="68"/>
      <c r="O14" s="68"/>
      <c r="P14" s="68"/>
      <c r="Q14" s="68"/>
      <c r="R14" s="68"/>
      <c r="S14" s="68"/>
      <c r="T14" s="68"/>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1:25" x14ac:dyDescent="0.25">
      <c r="B49" s="35"/>
      <c r="C49" s="35"/>
      <c r="D49" s="35"/>
      <c r="E49" s="35"/>
      <c r="F49" s="35"/>
      <c r="G49" s="35"/>
      <c r="H49" s="35"/>
      <c r="I49" s="35"/>
      <c r="J49" s="35"/>
      <c r="K49" s="34"/>
      <c r="L49" s="35"/>
      <c r="M49" s="35"/>
      <c r="N49" s="34"/>
      <c r="O49" s="35"/>
      <c r="P49" s="35"/>
      <c r="Q49" s="34"/>
      <c r="R49" s="35"/>
      <c r="S49" s="35"/>
      <c r="T49" s="34"/>
    </row>
    <row r="51" spans="1:25" x14ac:dyDescent="0.25">
      <c r="A51" s="68"/>
      <c r="B51" s="67"/>
      <c r="C51" s="68"/>
      <c r="D51" s="68"/>
      <c r="E51" s="68"/>
      <c r="F51" s="67" t="s">
        <v>1947</v>
      </c>
      <c r="G51" s="68"/>
      <c r="H51" s="68"/>
      <c r="I51" s="67" t="s">
        <v>1861</v>
      </c>
      <c r="J51" s="68"/>
      <c r="K51" s="68"/>
      <c r="L51" s="68"/>
      <c r="M51" s="68"/>
      <c r="N51" s="68"/>
      <c r="O51" s="68"/>
      <c r="P51" s="68"/>
      <c r="Q51" s="68"/>
      <c r="R51" s="68"/>
      <c r="S51" s="68"/>
      <c r="T51" s="68"/>
      <c r="U51" s="68"/>
      <c r="V51" s="67" t="s">
        <v>287</v>
      </c>
      <c r="W51" s="68"/>
      <c r="X51" s="68"/>
      <c r="Y51" s="68"/>
    </row>
    <row r="52" spans="1:25" x14ac:dyDescent="0.25">
      <c r="A52" s="68"/>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1:25" x14ac:dyDescent="0.25">
      <c r="A53" s="68"/>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69"/>
    </row>
    <row r="54" spans="1:25" x14ac:dyDescent="0.25">
      <c r="A54" s="68"/>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69"/>
    </row>
    <row r="55" spans="1:25" x14ac:dyDescent="0.25">
      <c r="A55" s="68"/>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69"/>
    </row>
    <row r="56" spans="1:25" x14ac:dyDescent="0.25">
      <c r="A56" s="68"/>
      <c r="B56" s="70"/>
      <c r="C56" s="69" t="str">
        <f>'Template (Inf)'!C19</f>
        <v>VarGe01</v>
      </c>
      <c r="D56" s="70" t="str">
        <f>'Template (Inf)'!D19</f>
        <v>Temperature in bedrock</v>
      </c>
      <c r="E56" s="70"/>
      <c r="F56" s="71" t="str">
        <f>W56</f>
        <v>Yes</v>
      </c>
      <c r="G56" s="71" t="str">
        <f>X56</f>
        <v>Preliminary laboratory studies show that bentonite colloid stability is temperature dependent.</v>
      </c>
      <c r="H56" s="70" t="s">
        <v>1855</v>
      </c>
      <c r="I56" s="71" t="s">
        <v>117</v>
      </c>
      <c r="J56" s="71" t="s">
        <v>1320</v>
      </c>
      <c r="K56" s="70" t="s">
        <v>1855</v>
      </c>
      <c r="L56" s="71" t="s">
        <v>117</v>
      </c>
      <c r="M56" s="71" t="s">
        <v>1320</v>
      </c>
      <c r="N56" s="70" t="s">
        <v>1855</v>
      </c>
      <c r="O56" s="71" t="s">
        <v>117</v>
      </c>
      <c r="P56" s="71" t="s">
        <v>1320</v>
      </c>
      <c r="Q56" s="70" t="s">
        <v>1855</v>
      </c>
      <c r="R56" s="71" t="s">
        <v>117</v>
      </c>
      <c r="S56" s="71" t="s">
        <v>1320</v>
      </c>
      <c r="T56" s="70" t="s">
        <v>1855</v>
      </c>
      <c r="U56" s="68"/>
      <c r="V56" s="70"/>
      <c r="W56" s="71" t="str">
        <f>'SR-Site Influences'!W104</f>
        <v>Yes</v>
      </c>
      <c r="X56" s="71" t="str">
        <f>'SR-Site Influences'!W26</f>
        <v>Preliminary laboratory studies show that bentonite colloid stability is temperature dependent.</v>
      </c>
      <c r="Y56" s="70" t="s">
        <v>1855</v>
      </c>
    </row>
    <row r="57" spans="1:25" x14ac:dyDescent="0.25">
      <c r="A57" s="68"/>
      <c r="B57" s="70"/>
      <c r="C57" s="69" t="str">
        <f>'Template (Inf)'!C20</f>
        <v>VarGe02</v>
      </c>
      <c r="D57" s="70" t="str">
        <f>'Template (Inf)'!D20</f>
        <v>Groundwater flow</v>
      </c>
      <c r="E57" s="70"/>
      <c r="F57" s="71" t="str">
        <f t="shared" ref="F57:G68" si="0">W57</f>
        <v>Yes</v>
      </c>
      <c r="G57" s="71" t="str">
        <f t="shared" si="0"/>
        <v>Gravitational settling will be affected by flow velocities. Colloid filtration will be highly dependent on the flow. Furthermore, although the flow will not affect colloids in itself, colloids might form when groundwaters mix and by erosion.</v>
      </c>
      <c r="H57" s="70" t="s">
        <v>1855</v>
      </c>
      <c r="I57" s="71" t="s">
        <v>117</v>
      </c>
      <c r="J57" s="71" t="s">
        <v>1320</v>
      </c>
      <c r="K57" s="70" t="s">
        <v>1855</v>
      </c>
      <c r="L57" s="74" t="s">
        <v>1953</v>
      </c>
      <c r="M57" s="71" t="s">
        <v>1978</v>
      </c>
      <c r="N57" s="70" t="s">
        <v>1855</v>
      </c>
      <c r="O57" s="74" t="s">
        <v>1953</v>
      </c>
      <c r="P57" s="71" t="s">
        <v>1978</v>
      </c>
      <c r="Q57" s="70" t="s">
        <v>1855</v>
      </c>
      <c r="R57" s="74" t="s">
        <v>1953</v>
      </c>
      <c r="S57" s="71" t="s">
        <v>1978</v>
      </c>
      <c r="T57" s="70" t="s">
        <v>1855</v>
      </c>
      <c r="U57" s="68"/>
      <c r="V57" s="70"/>
      <c r="W57" s="71" t="str">
        <f>'SR-Site Influences'!W105</f>
        <v>Yes</v>
      </c>
      <c r="X57" s="71" t="str">
        <f>'SR-Site Influences'!W27</f>
        <v>Gravitational settling will be affected by flow velocities. Colloid filtration will be highly dependent on the flow. Furthermore, although the flow will not affect colloids in itself, colloids might form when groundwaters mix and by erosion.</v>
      </c>
      <c r="Y57" s="70" t="s">
        <v>1855</v>
      </c>
    </row>
    <row r="58" spans="1:25" x14ac:dyDescent="0.25">
      <c r="A58" s="68"/>
      <c r="B58" s="70"/>
      <c r="C58" s="69" t="str">
        <f>'Template (Inf)'!C21</f>
        <v>VarGe03</v>
      </c>
      <c r="D58" s="70" t="str">
        <f>'Template (Inf)'!D21</f>
        <v>Groundwater pressure</v>
      </c>
      <c r="E58" s="70"/>
      <c r="F58" s="71" t="str">
        <f t="shared" si="0"/>
        <v>No</v>
      </c>
      <c r="G58" s="71">
        <f t="shared" si="0"/>
        <v>0</v>
      </c>
      <c r="H58" s="70" t="s">
        <v>1855</v>
      </c>
      <c r="I58" s="71"/>
      <c r="J58" s="71"/>
      <c r="K58" s="70" t="s">
        <v>1855</v>
      </c>
      <c r="L58" s="71"/>
      <c r="M58" s="71"/>
      <c r="N58" s="70" t="s">
        <v>1855</v>
      </c>
      <c r="O58" s="71"/>
      <c r="P58" s="71"/>
      <c r="Q58" s="70" t="s">
        <v>1855</v>
      </c>
      <c r="R58" s="71"/>
      <c r="S58" s="71"/>
      <c r="T58" s="70" t="s">
        <v>1855</v>
      </c>
      <c r="U58" s="68"/>
      <c r="V58" s="70"/>
      <c r="W58" s="71" t="str">
        <f>'SR-Site Influences'!W106</f>
        <v>No</v>
      </c>
      <c r="X58" s="71">
        <f>'SR-Site Influences'!W28</f>
        <v>0</v>
      </c>
      <c r="Y58" s="70" t="s">
        <v>1855</v>
      </c>
    </row>
    <row r="59" spans="1:25" x14ac:dyDescent="0.25">
      <c r="A59" s="68"/>
      <c r="B59" s="70"/>
      <c r="C59" s="69" t="str">
        <f>'Template (Inf)'!C22</f>
        <v>VarGe04</v>
      </c>
      <c r="D59" s="70" t="str">
        <f>'Template (Inf)'!D22</f>
        <v>Gas phase flow</v>
      </c>
      <c r="E59" s="70"/>
      <c r="F59" s="71" t="str">
        <f t="shared" si="0"/>
        <v>No</v>
      </c>
      <c r="G59" s="71" t="str">
        <f t="shared" si="0"/>
        <v>Colloids do not form in a gas phase. Even though it cannot be excluded that colloids are transported by aerosols, the effect may be neglected. Indirectly, flow of a reactive gas phase, e.g. air, will result in the oxidation of any dissolved Fe(II) and in the sub-sequent precipitation of Fe(III)-oxyhydroxide colloids.</v>
      </c>
      <c r="H59" s="70" t="s">
        <v>1855</v>
      </c>
      <c r="I59" s="71"/>
      <c r="J59" s="71"/>
      <c r="K59" s="70" t="s">
        <v>1855</v>
      </c>
      <c r="L59" s="71"/>
      <c r="M59" s="71"/>
      <c r="N59" s="70" t="s">
        <v>1855</v>
      </c>
      <c r="O59" s="71"/>
      <c r="P59" s="71"/>
      <c r="Q59" s="70" t="s">
        <v>1855</v>
      </c>
      <c r="R59" s="71"/>
      <c r="S59" s="71"/>
      <c r="T59" s="70" t="s">
        <v>1855</v>
      </c>
      <c r="U59" s="68"/>
      <c r="V59" s="70"/>
      <c r="W59" s="71" t="str">
        <f>'SR-Site Influences'!W107</f>
        <v>No</v>
      </c>
      <c r="X59" s="71" t="str">
        <f>'SR-Site Influences'!W29</f>
        <v>Colloids do not form in a gas phase. Even though it cannot be excluded that colloids are transported by aerosols, the effect may be neglected. Indirectly, flow of a reactive gas phase, e.g. air, will result in the oxidation of any dissolved Fe(II) and in the sub-sequent precipitation of Fe(III)-oxyhydroxide colloids.</v>
      </c>
      <c r="Y59" s="70" t="s">
        <v>1855</v>
      </c>
    </row>
    <row r="60" spans="1:25" x14ac:dyDescent="0.25">
      <c r="A60" s="68"/>
      <c r="B60" s="70"/>
      <c r="C60" s="69" t="str">
        <f>'Template (Inf)'!C23</f>
        <v>VarGe05</v>
      </c>
      <c r="D60" s="70" t="str">
        <f>'Template (Inf)'!D23</f>
        <v>Repository geometry</v>
      </c>
      <c r="E60" s="70"/>
      <c r="F60" s="71" t="str">
        <f t="shared" si="0"/>
        <v>No</v>
      </c>
      <c r="G60" s="71">
        <f t="shared" si="0"/>
        <v>0</v>
      </c>
      <c r="H60" s="70" t="s">
        <v>1855</v>
      </c>
      <c r="I60" s="71"/>
      <c r="J60" s="71"/>
      <c r="K60" s="70" t="s">
        <v>1855</v>
      </c>
      <c r="L60" s="71"/>
      <c r="M60" s="71"/>
      <c r="N60" s="70" t="s">
        <v>1855</v>
      </c>
      <c r="O60" s="71"/>
      <c r="P60" s="71"/>
      <c r="Q60" s="70" t="s">
        <v>1855</v>
      </c>
      <c r="R60" s="71"/>
      <c r="S60" s="71"/>
      <c r="T60" s="70" t="s">
        <v>1855</v>
      </c>
      <c r="U60" s="68"/>
      <c r="V60" s="70"/>
      <c r="W60" s="71" t="str">
        <f>'SR-Site Influences'!W108</f>
        <v>No</v>
      </c>
      <c r="X60" s="71">
        <f>'SR-Site Influences'!W30</f>
        <v>0</v>
      </c>
      <c r="Y60" s="70" t="s">
        <v>1855</v>
      </c>
    </row>
    <row r="61" spans="1:25" x14ac:dyDescent="0.25">
      <c r="A61" s="68"/>
      <c r="B61" s="70"/>
      <c r="C61" s="69" t="str">
        <f>'Template (Inf)'!C24</f>
        <v>VarGe06</v>
      </c>
      <c r="D61" s="70" t="str">
        <f>'Template (Inf)'!D24</f>
        <v>Fracture geometry</v>
      </c>
      <c r="E61" s="70"/>
      <c r="F61" s="71" t="str">
        <f t="shared" si="0"/>
        <v>Yes</v>
      </c>
      <c r="G61" s="71" t="str">
        <f t="shared" si="0"/>
        <v>The geometry of the fractures will affect the colloid transport and their retention mechanisms. In finer fractures, the colloids will interact to a greater extent with the fracture surfaces by physical filtration and electrostatic attachment than in larger fractures.</v>
      </c>
      <c r="H61" s="70" t="s">
        <v>1855</v>
      </c>
      <c r="I61" s="71" t="s">
        <v>117</v>
      </c>
      <c r="J61" s="71" t="s">
        <v>1320</v>
      </c>
      <c r="K61" s="70" t="s">
        <v>1855</v>
      </c>
      <c r="L61" s="74" t="s">
        <v>1953</v>
      </c>
      <c r="M61" s="71" t="s">
        <v>1978</v>
      </c>
      <c r="N61" s="70" t="s">
        <v>1855</v>
      </c>
      <c r="O61" s="74" t="s">
        <v>1953</v>
      </c>
      <c r="P61" s="71" t="s">
        <v>1978</v>
      </c>
      <c r="Q61" s="70" t="s">
        <v>1855</v>
      </c>
      <c r="R61" s="74" t="s">
        <v>1953</v>
      </c>
      <c r="S61" s="71" t="s">
        <v>1978</v>
      </c>
      <c r="T61" s="70" t="s">
        <v>1855</v>
      </c>
      <c r="U61" s="68"/>
      <c r="V61" s="70"/>
      <c r="W61" s="71" t="str">
        <f>'SR-Site Influences'!W109</f>
        <v>Yes</v>
      </c>
      <c r="X61" s="71" t="str">
        <f>'SR-Site Influences'!W31</f>
        <v>The geometry of the fractures will affect the colloid transport and their retention mechanisms. In finer fractures, the colloids will interact to a greater extent with the fracture surfaces by physical filtration and electrostatic attachment than in larger fractures.</v>
      </c>
      <c r="Y61" s="70" t="s">
        <v>1855</v>
      </c>
    </row>
    <row r="62" spans="1:25" x14ac:dyDescent="0.25">
      <c r="A62" s="68"/>
      <c r="B62" s="70"/>
      <c r="C62" s="69" t="str">
        <f>'Template (Inf)'!C25</f>
        <v>VarGe07</v>
      </c>
      <c r="D62" s="70" t="str">
        <f>'Template (Inf)'!D25</f>
        <v>Rock stresses</v>
      </c>
      <c r="E62" s="70"/>
      <c r="F62" s="71" t="str">
        <f t="shared" si="0"/>
        <v>No</v>
      </c>
      <c r="G62" s="71">
        <f t="shared" si="0"/>
        <v>0</v>
      </c>
      <c r="H62" s="70" t="s">
        <v>1855</v>
      </c>
      <c r="I62" s="71"/>
      <c r="J62" s="71"/>
      <c r="K62" s="70" t="s">
        <v>1855</v>
      </c>
      <c r="L62" s="71"/>
      <c r="M62" s="71"/>
      <c r="N62" s="70" t="s">
        <v>1855</v>
      </c>
      <c r="O62" s="71"/>
      <c r="P62" s="71"/>
      <c r="Q62" s="70" t="s">
        <v>1855</v>
      </c>
      <c r="R62" s="71"/>
      <c r="S62" s="71"/>
      <c r="T62" s="70" t="s">
        <v>1855</v>
      </c>
      <c r="U62" s="68"/>
      <c r="V62" s="70"/>
      <c r="W62" s="71" t="str">
        <f>'SR-Site Influences'!W110</f>
        <v>No</v>
      </c>
      <c r="X62" s="71">
        <f>'SR-Site Influences'!W32</f>
        <v>0</v>
      </c>
      <c r="Y62" s="70" t="s">
        <v>1855</v>
      </c>
    </row>
    <row r="63" spans="1:25" x14ac:dyDescent="0.25">
      <c r="A63" s="68"/>
      <c r="B63" s="70"/>
      <c r="C63" s="69" t="str">
        <f>'Template (Inf)'!C26</f>
        <v>VarGe08</v>
      </c>
      <c r="D63" s="70" t="str">
        <f>'Template (Inf)'!D26</f>
        <v>Matrix minerals</v>
      </c>
      <c r="E63" s="70"/>
      <c r="F63" s="71" t="str">
        <f t="shared" si="0"/>
        <v>No</v>
      </c>
      <c r="G63" s="71">
        <f t="shared" si="0"/>
        <v>0</v>
      </c>
      <c r="H63" s="70" t="s">
        <v>1855</v>
      </c>
      <c r="I63" s="71"/>
      <c r="J63" s="71"/>
      <c r="K63" s="70" t="s">
        <v>1855</v>
      </c>
      <c r="L63" s="71"/>
      <c r="M63" s="71"/>
      <c r="N63" s="70" t="s">
        <v>1855</v>
      </c>
      <c r="O63" s="71"/>
      <c r="P63" s="71"/>
      <c r="Q63" s="70" t="s">
        <v>1855</v>
      </c>
      <c r="R63" s="71"/>
      <c r="S63" s="71"/>
      <c r="T63" s="70" t="s">
        <v>1855</v>
      </c>
      <c r="U63" s="68"/>
      <c r="V63" s="70"/>
      <c r="W63" s="71" t="str">
        <f>'SR-Site Influences'!W111</f>
        <v>No</v>
      </c>
      <c r="X63" s="71">
        <f>'SR-Site Influences'!W33</f>
        <v>0</v>
      </c>
      <c r="Y63" s="70" t="s">
        <v>1855</v>
      </c>
    </row>
    <row r="64" spans="1:25" x14ac:dyDescent="0.25">
      <c r="A64" s="68"/>
      <c r="B64" s="70"/>
      <c r="C64" s="69" t="str">
        <f>'Template (Inf)'!C27</f>
        <v>VarGe09</v>
      </c>
      <c r="D64" s="70" t="str">
        <f>'Template (Inf)'!D27</f>
        <v>Fracture minerals</v>
      </c>
      <c r="E64" s="70"/>
      <c r="F64" s="71" t="str">
        <f t="shared" si="0"/>
        <v>Yes</v>
      </c>
      <c r="G64" s="71" t="str">
        <f t="shared" si="0"/>
        <v>Colloids might form by resuspension of e.g. clays in very diluted waters.
Attachment of colloids to fracture minerals is important.</v>
      </c>
      <c r="H64" s="70" t="s">
        <v>1855</v>
      </c>
      <c r="I64" s="71" t="s">
        <v>117</v>
      </c>
      <c r="J64" s="71" t="s">
        <v>1320</v>
      </c>
      <c r="K64" s="70" t="s">
        <v>1855</v>
      </c>
      <c r="L64" s="74" t="s">
        <v>1953</v>
      </c>
      <c r="M64" s="71" t="s">
        <v>1978</v>
      </c>
      <c r="N64" s="70" t="s">
        <v>1855</v>
      </c>
      <c r="O64" s="74" t="s">
        <v>1953</v>
      </c>
      <c r="P64" s="71" t="s">
        <v>1978</v>
      </c>
      <c r="Q64" s="70" t="s">
        <v>1855</v>
      </c>
      <c r="R64" s="74" t="s">
        <v>1953</v>
      </c>
      <c r="S64" s="71" t="s">
        <v>1978</v>
      </c>
      <c r="T64" s="70" t="s">
        <v>1855</v>
      </c>
      <c r="U64" s="68"/>
      <c r="V64" s="70"/>
      <c r="W64" s="71" t="str">
        <f>'SR-Site Influences'!W112</f>
        <v>Yes</v>
      </c>
      <c r="X64" s="71" t="str">
        <f>'SR-Site Influences'!W34</f>
        <v>Colloids might form by resuspension of e.g. clays in very diluted waters.
Attachment of colloids to fracture minerals is important.</v>
      </c>
      <c r="Y64" s="70" t="s">
        <v>1855</v>
      </c>
    </row>
    <row r="65" spans="1:25" x14ac:dyDescent="0.25">
      <c r="A65" s="68"/>
      <c r="B65" s="70"/>
      <c r="C65" s="69" t="str">
        <f>'Template (Inf)'!C28</f>
        <v>VarGe10</v>
      </c>
      <c r="D65" s="70" t="str">
        <f>'Template (Inf)'!D28</f>
        <v>Groundwater composition</v>
      </c>
      <c r="E65" s="70"/>
      <c r="F65" s="71" t="str">
        <f t="shared" si="0"/>
        <v>Yes</v>
      </c>
      <c r="G65" s="71" t="str">
        <f t="shared" si="0"/>
        <v xml:space="preserve">Concentration of dissolved salt affects the stability of colloids. pH  and the presence of organic materials can affect the stability of colloids. Colloids might form by precipitation from oversaturated solutions. </v>
      </c>
      <c r="H65" s="70" t="s">
        <v>1855</v>
      </c>
      <c r="I65" s="71" t="s">
        <v>117</v>
      </c>
      <c r="J65" s="71" t="s">
        <v>1320</v>
      </c>
      <c r="K65" s="70" t="s">
        <v>1855</v>
      </c>
      <c r="L65" s="74" t="s">
        <v>1953</v>
      </c>
      <c r="M65" s="71" t="s">
        <v>1978</v>
      </c>
      <c r="N65" s="70" t="s">
        <v>1855</v>
      </c>
      <c r="O65" s="74" t="s">
        <v>1953</v>
      </c>
      <c r="P65" s="71" t="s">
        <v>1978</v>
      </c>
      <c r="Q65" s="70" t="s">
        <v>1855</v>
      </c>
      <c r="R65" s="74" t="s">
        <v>1953</v>
      </c>
      <c r="S65" s="71" t="s">
        <v>1978</v>
      </c>
      <c r="T65" s="70" t="s">
        <v>1855</v>
      </c>
      <c r="U65" s="68"/>
      <c r="V65" s="70"/>
      <c r="W65" s="71" t="str">
        <f>'SR-Site Influences'!W113</f>
        <v>Yes</v>
      </c>
      <c r="X65" s="71" t="str">
        <f>'SR-Site Influences'!W35</f>
        <v xml:space="preserve">Concentration of dissolved salt affects the stability of colloids. pH  and the presence of organic materials can affect the stability of colloids. Colloids might form by precipitation from oversaturated solutions. </v>
      </c>
      <c r="Y65" s="70" t="s">
        <v>1855</v>
      </c>
    </row>
    <row r="66" spans="1:25" x14ac:dyDescent="0.25">
      <c r="A66" s="68"/>
      <c r="B66" s="70"/>
      <c r="C66" s="69" t="str">
        <f>'Template (Inf)'!C29</f>
        <v>VarGe11</v>
      </c>
      <c r="D66" s="70" t="str">
        <f>'Template (Inf)'!D29</f>
        <v>Gas composition</v>
      </c>
      <c r="E66" s="70"/>
      <c r="F66" s="71" t="str">
        <f t="shared" si="0"/>
        <v>No</v>
      </c>
      <c r="G66" s="71" t="str">
        <f t="shared" si="0"/>
        <v>Colloids do not form in a gas phase. However, a reactive gas phase, e.g. oxygen in air, in contact with a groundwater will result in the oxidation of any dissolved Fe(II) and in the subsequent precipitation of Fe(III)-oxyhydroxide colloids.</v>
      </c>
      <c r="H66" s="70" t="s">
        <v>1855</v>
      </c>
      <c r="I66" s="71"/>
      <c r="J66" s="71"/>
      <c r="K66" s="70" t="s">
        <v>1855</v>
      </c>
      <c r="L66" s="71"/>
      <c r="M66" s="71"/>
      <c r="N66" s="70" t="s">
        <v>1855</v>
      </c>
      <c r="O66" s="71"/>
      <c r="P66" s="71"/>
      <c r="Q66" s="70" t="s">
        <v>1855</v>
      </c>
      <c r="R66" s="71"/>
      <c r="S66" s="71"/>
      <c r="T66" s="70" t="s">
        <v>1855</v>
      </c>
      <c r="U66" s="68"/>
      <c r="V66" s="70"/>
      <c r="W66" s="71" t="str">
        <f>'SR-Site Influences'!W114</f>
        <v>No</v>
      </c>
      <c r="X66" s="71" t="str">
        <f>'SR-Site Influences'!W36</f>
        <v>Colloids do not form in a gas phase. However, a reactive gas phase, e.g. oxygen in air, in contact with a groundwater will result in the oxidation of any dissolved Fe(II) and in the subsequent precipitation of Fe(III)-oxyhydroxide colloids.</v>
      </c>
      <c r="Y66" s="70" t="s">
        <v>1855</v>
      </c>
    </row>
    <row r="67" spans="1:25" x14ac:dyDescent="0.25">
      <c r="A67" s="68"/>
      <c r="B67" s="70"/>
      <c r="C67" s="69" t="str">
        <f>'Template (Inf)'!C30</f>
        <v>VarGe12</v>
      </c>
      <c r="D67" s="70" t="str">
        <f>'Template (Inf)'!D30</f>
        <v>Structural and stray materials</v>
      </c>
      <c r="E67" s="70"/>
      <c r="F67" s="71" t="str">
        <f t="shared" si="0"/>
        <v>Yes</v>
      </c>
      <c r="G67" s="71" t="str">
        <f t="shared" si="0"/>
        <v>Concrete releases only a small amount of colloids /Wieland et al. 2004/, but organic matter may degrade and form organic colloids.</v>
      </c>
      <c r="H67" s="70" t="s">
        <v>1855</v>
      </c>
      <c r="I67" s="71" t="s">
        <v>117</v>
      </c>
      <c r="J67" s="71" t="s">
        <v>1320</v>
      </c>
      <c r="K67" s="70" t="s">
        <v>1855</v>
      </c>
      <c r="L67" s="71" t="s">
        <v>117</v>
      </c>
      <c r="M67" s="71" t="s">
        <v>1979</v>
      </c>
      <c r="N67" s="70" t="s">
        <v>1855</v>
      </c>
      <c r="O67" s="71" t="s">
        <v>117</v>
      </c>
      <c r="P67" s="71" t="s">
        <v>1979</v>
      </c>
      <c r="Q67" s="70" t="s">
        <v>1855</v>
      </c>
      <c r="R67" s="71" t="s">
        <v>117</v>
      </c>
      <c r="S67" s="71" t="s">
        <v>1979</v>
      </c>
      <c r="T67" s="70" t="s">
        <v>1855</v>
      </c>
      <c r="U67" s="68"/>
      <c r="V67" s="70"/>
      <c r="W67" s="71" t="str">
        <f>'SR-Site Influences'!W115</f>
        <v>Yes</v>
      </c>
      <c r="X67" s="71" t="str">
        <f>'SR-Site Influences'!W37</f>
        <v>Concrete releases only a small amount of colloids /Wieland et al. 2004/, but organic matter may degrade and form organic colloids.</v>
      </c>
      <c r="Y67" s="70" t="s">
        <v>1855</v>
      </c>
    </row>
    <row r="68" spans="1:25" x14ac:dyDescent="0.25">
      <c r="A68" s="68"/>
      <c r="B68" s="70"/>
      <c r="C68" s="69" t="str">
        <f>'Template (Inf)'!C31</f>
        <v>VarGe13</v>
      </c>
      <c r="D68" s="70" t="str">
        <f>'Template (Inf)'!D31</f>
        <v>Saturation</v>
      </c>
      <c r="E68" s="70"/>
      <c r="F68" s="71" t="str">
        <f t="shared" si="0"/>
        <v>Yes</v>
      </c>
      <c r="G68" s="71" t="str">
        <f t="shared" si="0"/>
        <v>Colloids do not form in a gas phase. A reactive gas phase, e.g. oxygen in air, in contact with a groundwater will result in the oxidation of any dissolved Fe(II) and in the subsequent precipitation of Fe(III)-oxyhydroxide colloids.</v>
      </c>
      <c r="H68" s="70" t="s">
        <v>1855</v>
      </c>
      <c r="I68" s="71" t="s">
        <v>117</v>
      </c>
      <c r="J68" s="71" t="s">
        <v>1320</v>
      </c>
      <c r="K68" s="70" t="s">
        <v>1855</v>
      </c>
      <c r="L68" s="71" t="s">
        <v>117</v>
      </c>
      <c r="M68" s="71" t="s">
        <v>1979</v>
      </c>
      <c r="N68" s="70" t="s">
        <v>1855</v>
      </c>
      <c r="O68" s="71" t="s">
        <v>117</v>
      </c>
      <c r="P68" s="71" t="s">
        <v>1979</v>
      </c>
      <c r="Q68" s="70" t="s">
        <v>1855</v>
      </c>
      <c r="R68" s="71" t="s">
        <v>117</v>
      </c>
      <c r="S68" s="71" t="s">
        <v>1979</v>
      </c>
      <c r="T68" s="70" t="s">
        <v>1855</v>
      </c>
      <c r="U68" s="68"/>
      <c r="V68" s="70"/>
      <c r="W68" s="71" t="str">
        <f>'SR-Site Influences'!W116</f>
        <v>Yes</v>
      </c>
      <c r="X68" s="71" t="str">
        <f>'SR-Site Influences'!W38</f>
        <v>Colloids do not form in a gas phase. A reactive gas phase, e.g. oxygen in air, in contact with a groundwater will result in the oxidation of any dissolved Fe(II) and in the subsequent precipitation of Fe(III)-oxyhydroxide colloids.</v>
      </c>
      <c r="Y68" s="70" t="s">
        <v>1855</v>
      </c>
    </row>
    <row r="69" spans="1:25" x14ac:dyDescent="0.25">
      <c r="A69" s="68"/>
      <c r="B69" s="70"/>
      <c r="C69" s="69"/>
      <c r="D69" s="70"/>
      <c r="E69" s="70"/>
      <c r="F69" s="70"/>
      <c r="G69" s="70"/>
      <c r="H69" s="70" t="s">
        <v>1855</v>
      </c>
      <c r="I69" s="70"/>
      <c r="J69" s="70"/>
      <c r="K69" s="70" t="s">
        <v>1855</v>
      </c>
      <c r="L69" s="70"/>
      <c r="M69" s="70"/>
      <c r="N69" s="70" t="s">
        <v>1855</v>
      </c>
      <c r="O69" s="70"/>
      <c r="P69" s="70"/>
      <c r="Q69" s="70" t="s">
        <v>1855</v>
      </c>
      <c r="R69" s="70"/>
      <c r="S69" s="70"/>
      <c r="T69" s="70" t="s">
        <v>1855</v>
      </c>
      <c r="U69" s="68"/>
      <c r="V69" s="70"/>
      <c r="W69" s="70"/>
      <c r="X69" s="70"/>
      <c r="Y69" s="70" t="s">
        <v>1855</v>
      </c>
    </row>
    <row r="70" spans="1:25" x14ac:dyDescent="0.25">
      <c r="A70" s="68"/>
      <c r="B70" s="70"/>
      <c r="C70" s="69"/>
      <c r="D70" s="70"/>
      <c r="E70" s="70"/>
      <c r="F70" s="69" t="str">
        <f>'Template (Inf)'!F33</f>
        <v xml:space="preserve">Process influence on variable </v>
      </c>
      <c r="G70" s="69"/>
      <c r="H70" s="70" t="s">
        <v>1855</v>
      </c>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70" t="s">
        <v>1855</v>
      </c>
    </row>
    <row r="71" spans="1:25" x14ac:dyDescent="0.25">
      <c r="A71" s="68"/>
      <c r="B71" s="70"/>
      <c r="C71" s="69"/>
      <c r="D71" s="70"/>
      <c r="E71" s="70"/>
      <c r="F71" s="69" t="str">
        <f>'Template (Inf)'!F34</f>
        <v>Influence present?</v>
      </c>
      <c r="G71" s="69"/>
      <c r="H71" s="70" t="s">
        <v>1855</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70" t="s">
        <v>1855</v>
      </c>
    </row>
    <row r="72" spans="1:25" x14ac:dyDescent="0.25">
      <c r="A72" s="68"/>
      <c r="B72" s="70"/>
      <c r="C72" s="69"/>
      <c r="D72" s="70"/>
      <c r="E72" s="70"/>
      <c r="F72" s="69" t="str">
        <f>'Template (Inf)'!F35</f>
        <v>Yes/No</v>
      </c>
      <c r="G72" s="69" t="str">
        <f>'Template (Inf)'!G35</f>
        <v>Description</v>
      </c>
      <c r="H72" s="70" t="s">
        <v>1855</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70" t="s">
        <v>1855</v>
      </c>
    </row>
    <row r="73" spans="1:25" x14ac:dyDescent="0.25">
      <c r="A73" s="68"/>
      <c r="B73" s="70"/>
      <c r="C73" s="69" t="str">
        <f>'Template (Inf)'!C35</f>
        <v>VarGe01</v>
      </c>
      <c r="D73" s="70" t="str">
        <f>'Template (Inf)'!D35</f>
        <v>Temperature in bedrock</v>
      </c>
      <c r="E73" s="70"/>
      <c r="F73" s="71" t="str">
        <f>W73</f>
        <v>No</v>
      </c>
      <c r="G73" s="71">
        <f>X73</f>
        <v>0</v>
      </c>
      <c r="H73" s="70" t="s">
        <v>1855</v>
      </c>
      <c r="I73" s="71"/>
      <c r="J73" s="71"/>
      <c r="K73" s="70" t="s">
        <v>1855</v>
      </c>
      <c r="L73" s="71"/>
      <c r="M73" s="71"/>
      <c r="N73" s="70" t="s">
        <v>1855</v>
      </c>
      <c r="O73" s="71"/>
      <c r="P73" s="71"/>
      <c r="Q73" s="70" t="s">
        <v>1855</v>
      </c>
      <c r="R73" s="71"/>
      <c r="S73" s="71"/>
      <c r="T73" s="70" t="s">
        <v>1855</v>
      </c>
      <c r="U73" s="68"/>
      <c r="V73" s="70"/>
      <c r="W73" s="71" t="str">
        <f>'SR-Site Influences'!W91</f>
        <v>No</v>
      </c>
      <c r="X73" s="71">
        <f>'SR-Site Influences'!W13</f>
        <v>0</v>
      </c>
      <c r="Y73" s="70" t="s">
        <v>1855</v>
      </c>
    </row>
    <row r="74" spans="1:25" x14ac:dyDescent="0.25">
      <c r="A74" s="68"/>
      <c r="B74" s="70"/>
      <c r="C74" s="69" t="str">
        <f>'Template (Inf)'!C36</f>
        <v>VarGe02</v>
      </c>
      <c r="D74" s="70" t="str">
        <f>'Template (Inf)'!D36</f>
        <v>Groundwater flow</v>
      </c>
      <c r="E74" s="70"/>
      <c r="F74" s="71" t="str">
        <f t="shared" ref="F74:G85" si="1">W74</f>
        <v>No</v>
      </c>
      <c r="G74" s="71">
        <f t="shared" si="1"/>
        <v>0</v>
      </c>
      <c r="H74" s="70" t="s">
        <v>1855</v>
      </c>
      <c r="I74" s="71"/>
      <c r="J74" s="71"/>
      <c r="K74" s="70" t="s">
        <v>1855</v>
      </c>
      <c r="L74" s="71"/>
      <c r="M74" s="71"/>
      <c r="N74" s="70" t="s">
        <v>1855</v>
      </c>
      <c r="O74" s="71"/>
      <c r="P74" s="71"/>
      <c r="Q74" s="70" t="s">
        <v>1855</v>
      </c>
      <c r="R74" s="71"/>
      <c r="S74" s="71"/>
      <c r="T74" s="70" t="s">
        <v>1855</v>
      </c>
      <c r="U74" s="68"/>
      <c r="V74" s="70"/>
      <c r="W74" s="71" t="str">
        <f>'SR-Site Influences'!W92</f>
        <v>No</v>
      </c>
      <c r="X74" s="71">
        <f>'SR-Site Influences'!W14</f>
        <v>0</v>
      </c>
      <c r="Y74" s="70" t="s">
        <v>1855</v>
      </c>
    </row>
    <row r="75" spans="1:25" x14ac:dyDescent="0.25">
      <c r="A75" s="68"/>
      <c r="B75" s="70"/>
      <c r="C75" s="69" t="str">
        <f>'Template (Inf)'!C37</f>
        <v>VarGe03</v>
      </c>
      <c r="D75" s="70" t="str">
        <f>'Template (Inf)'!D37</f>
        <v>Groundwater pressure</v>
      </c>
      <c r="E75" s="70"/>
      <c r="F75" s="71" t="str">
        <f t="shared" si="1"/>
        <v>No</v>
      </c>
      <c r="G75" s="71">
        <f t="shared" si="1"/>
        <v>0</v>
      </c>
      <c r="H75" s="70" t="s">
        <v>1855</v>
      </c>
      <c r="I75" s="71"/>
      <c r="J75" s="71"/>
      <c r="K75" s="70" t="s">
        <v>1855</v>
      </c>
      <c r="L75" s="71"/>
      <c r="M75" s="71"/>
      <c r="N75" s="70" t="s">
        <v>1855</v>
      </c>
      <c r="O75" s="71"/>
      <c r="P75" s="71"/>
      <c r="Q75" s="70" t="s">
        <v>1855</v>
      </c>
      <c r="R75" s="71"/>
      <c r="S75" s="71"/>
      <c r="T75" s="70" t="s">
        <v>1855</v>
      </c>
      <c r="U75" s="68"/>
      <c r="V75" s="70"/>
      <c r="W75" s="71" t="str">
        <f>'SR-Site Influences'!W93</f>
        <v>No</v>
      </c>
      <c r="X75" s="71">
        <f>'SR-Site Influences'!W15</f>
        <v>0</v>
      </c>
      <c r="Y75" s="70" t="s">
        <v>1855</v>
      </c>
    </row>
    <row r="76" spans="1:25" x14ac:dyDescent="0.25">
      <c r="A76" s="68"/>
      <c r="B76" s="70"/>
      <c r="C76" s="69" t="str">
        <f>'Template (Inf)'!C38</f>
        <v>VarGe04</v>
      </c>
      <c r="D76" s="70" t="str">
        <f>'Template (Inf)'!D38</f>
        <v>Gas phase flow</v>
      </c>
      <c r="E76" s="70"/>
      <c r="F76" s="71" t="str">
        <f t="shared" si="1"/>
        <v>No</v>
      </c>
      <c r="G76" s="71" t="str">
        <f t="shared" si="1"/>
        <v>Colloids in themselves do not affect the gas phase. The reactions producing colloids might affect the composition of the gas phase, e.g. the oxidation of dissolved Fe(II) by air will deplete oxygen from the gas phase. The gas flow should remain mainly unchanged.</v>
      </c>
      <c r="H76" s="70" t="s">
        <v>1855</v>
      </c>
      <c r="I76" s="71"/>
      <c r="J76" s="71"/>
      <c r="K76" s="70" t="s">
        <v>1855</v>
      </c>
      <c r="L76" s="71"/>
      <c r="M76" s="71"/>
      <c r="N76" s="70" t="s">
        <v>1855</v>
      </c>
      <c r="O76" s="71"/>
      <c r="P76" s="71"/>
      <c r="Q76" s="70" t="s">
        <v>1855</v>
      </c>
      <c r="R76" s="71"/>
      <c r="S76" s="71"/>
      <c r="T76" s="70" t="s">
        <v>1855</v>
      </c>
      <c r="U76" s="68"/>
      <c r="V76" s="70"/>
      <c r="W76" s="71" t="str">
        <f>'SR-Site Influences'!W94</f>
        <v>No</v>
      </c>
      <c r="X76" s="71" t="str">
        <f>'SR-Site Influences'!W16</f>
        <v>Colloids in themselves do not affect the gas phase. The reactions producing colloids might affect the composition of the gas phase, e.g. the oxidation of dissolved Fe(II) by air will deplete oxygen from the gas phase. The gas flow should remain mainly unchanged.</v>
      </c>
      <c r="Y76" s="70" t="s">
        <v>1855</v>
      </c>
    </row>
    <row r="77" spans="1:25" x14ac:dyDescent="0.25">
      <c r="A77" s="68"/>
      <c r="B77" s="70"/>
      <c r="C77" s="69" t="str">
        <f>'Template (Inf)'!C39</f>
        <v>VarGe05</v>
      </c>
      <c r="D77" s="70" t="str">
        <f>'Template (Inf)'!D39</f>
        <v>Repository geometry</v>
      </c>
      <c r="E77" s="70"/>
      <c r="F77" s="71" t="str">
        <f t="shared" si="1"/>
        <v>No</v>
      </c>
      <c r="G77" s="71">
        <f t="shared" si="1"/>
        <v>0</v>
      </c>
      <c r="H77" s="70" t="s">
        <v>1855</v>
      </c>
      <c r="I77" s="71"/>
      <c r="J77" s="71"/>
      <c r="K77" s="70" t="s">
        <v>1855</v>
      </c>
      <c r="L77" s="71"/>
      <c r="M77" s="71"/>
      <c r="N77" s="70" t="s">
        <v>1855</v>
      </c>
      <c r="O77" s="71"/>
      <c r="P77" s="71"/>
      <c r="Q77" s="70" t="s">
        <v>1855</v>
      </c>
      <c r="R77" s="71"/>
      <c r="S77" s="71"/>
      <c r="T77" s="70" t="s">
        <v>1855</v>
      </c>
      <c r="U77" s="68"/>
      <c r="V77" s="70"/>
      <c r="W77" s="71" t="str">
        <f>'SR-Site Influences'!W95</f>
        <v>No</v>
      </c>
      <c r="X77" s="71">
        <f>'SR-Site Influences'!W17</f>
        <v>0</v>
      </c>
      <c r="Y77" s="70" t="s">
        <v>1855</v>
      </c>
    </row>
    <row r="78" spans="1:25" x14ac:dyDescent="0.25">
      <c r="A78" s="68"/>
      <c r="B78" s="70"/>
      <c r="C78" s="69" t="str">
        <f>'Template (Inf)'!C40</f>
        <v>VarGe06</v>
      </c>
      <c r="D78" s="70" t="str">
        <f>'Template (Inf)'!D40</f>
        <v>Fracture geometry</v>
      </c>
      <c r="E78" s="70"/>
      <c r="F78" s="71" t="str">
        <f t="shared" si="1"/>
        <v>No</v>
      </c>
      <c r="G78" s="71">
        <f t="shared" si="1"/>
        <v>0</v>
      </c>
      <c r="H78" s="70" t="s">
        <v>1855</v>
      </c>
      <c r="I78" s="71"/>
      <c r="J78" s="71"/>
      <c r="K78" s="70" t="s">
        <v>1855</v>
      </c>
      <c r="L78" s="71"/>
      <c r="M78" s="71"/>
      <c r="N78" s="70" t="s">
        <v>1855</v>
      </c>
      <c r="O78" s="71"/>
      <c r="P78" s="71"/>
      <c r="Q78" s="70" t="s">
        <v>1855</v>
      </c>
      <c r="R78" s="71"/>
      <c r="S78" s="71"/>
      <c r="T78" s="70" t="s">
        <v>1855</v>
      </c>
      <c r="U78" s="68"/>
      <c r="V78" s="70"/>
      <c r="W78" s="71" t="str">
        <f>'SR-Site Influences'!W96</f>
        <v>No</v>
      </c>
      <c r="X78" s="71">
        <f>'SR-Site Influences'!W18</f>
        <v>0</v>
      </c>
      <c r="Y78" s="70" t="s">
        <v>1855</v>
      </c>
    </row>
    <row r="79" spans="1:25" x14ac:dyDescent="0.25">
      <c r="A79" s="68"/>
      <c r="B79" s="70"/>
      <c r="C79" s="69" t="str">
        <f>'Template (Inf)'!C41</f>
        <v>VarGe07</v>
      </c>
      <c r="D79" s="70" t="str">
        <f>'Template (Inf)'!D41</f>
        <v>Rock stresses</v>
      </c>
      <c r="E79" s="70"/>
      <c r="F79" s="71" t="str">
        <f t="shared" si="1"/>
        <v>No</v>
      </c>
      <c r="G79" s="71">
        <f t="shared" si="1"/>
        <v>0</v>
      </c>
      <c r="H79" s="70" t="s">
        <v>1855</v>
      </c>
      <c r="I79" s="71"/>
      <c r="J79" s="71"/>
      <c r="K79" s="70" t="s">
        <v>1855</v>
      </c>
      <c r="L79" s="71"/>
      <c r="M79" s="71"/>
      <c r="N79" s="70" t="s">
        <v>1855</v>
      </c>
      <c r="O79" s="71"/>
      <c r="P79" s="71"/>
      <c r="Q79" s="70" t="s">
        <v>1855</v>
      </c>
      <c r="R79" s="71"/>
      <c r="S79" s="71"/>
      <c r="T79" s="70" t="s">
        <v>1855</v>
      </c>
      <c r="U79" s="68"/>
      <c r="V79" s="70"/>
      <c r="W79" s="71" t="str">
        <f>'SR-Site Influences'!W97</f>
        <v>No</v>
      </c>
      <c r="X79" s="71">
        <f>'SR-Site Influences'!W19</f>
        <v>0</v>
      </c>
      <c r="Y79" s="70" t="s">
        <v>1855</v>
      </c>
    </row>
    <row r="80" spans="1:25" x14ac:dyDescent="0.25">
      <c r="A80" s="68"/>
      <c r="B80" s="70"/>
      <c r="C80" s="69" t="str">
        <f>'Template (Inf)'!C42</f>
        <v>VarGe08</v>
      </c>
      <c r="D80" s="70" t="str">
        <f>'Template (Inf)'!D42</f>
        <v>Matrix minerals</v>
      </c>
      <c r="E80" s="70"/>
      <c r="F80" s="71" t="str">
        <f t="shared" si="1"/>
        <v>No</v>
      </c>
      <c r="G80" s="71">
        <f t="shared" si="1"/>
        <v>0</v>
      </c>
      <c r="H80" s="70" t="s">
        <v>1855</v>
      </c>
      <c r="I80" s="71"/>
      <c r="J80" s="71"/>
      <c r="K80" s="70" t="s">
        <v>1855</v>
      </c>
      <c r="L80" s="71"/>
      <c r="M80" s="71"/>
      <c r="N80" s="70" t="s">
        <v>1855</v>
      </c>
      <c r="O80" s="71"/>
      <c r="P80" s="71"/>
      <c r="Q80" s="70" t="s">
        <v>1855</v>
      </c>
      <c r="R80" s="71"/>
      <c r="S80" s="71"/>
      <c r="T80" s="70" t="s">
        <v>1855</v>
      </c>
      <c r="U80" s="68"/>
      <c r="V80" s="70"/>
      <c r="W80" s="71" t="str">
        <f>'SR-Site Influences'!W98</f>
        <v>No</v>
      </c>
      <c r="X80" s="71">
        <f>'SR-Site Influences'!W20</f>
        <v>0</v>
      </c>
      <c r="Y80" s="70" t="s">
        <v>1855</v>
      </c>
    </row>
    <row r="81" spans="1:25" x14ac:dyDescent="0.25">
      <c r="A81" s="68"/>
      <c r="B81" s="70"/>
      <c r="C81" s="69" t="str">
        <f>'Template (Inf)'!C43</f>
        <v>VarGe09</v>
      </c>
      <c r="D81" s="70" t="str">
        <f>'Template (Inf)'!D43</f>
        <v>Fracture minerals</v>
      </c>
      <c r="E81" s="70"/>
      <c r="F81" s="71" t="str">
        <f t="shared" si="1"/>
        <v>Yes</v>
      </c>
      <c r="G81" s="71" t="str">
        <f t="shared" si="1"/>
        <v>Suspended colloids might sediment into fracture walls, e.g. when groundwaters mix.</v>
      </c>
      <c r="H81" s="70" t="s">
        <v>1855</v>
      </c>
      <c r="I81" s="71" t="s">
        <v>117</v>
      </c>
      <c r="J81" s="71" t="s">
        <v>1320</v>
      </c>
      <c r="K81" s="70" t="s">
        <v>1855</v>
      </c>
      <c r="L81" s="71" t="s">
        <v>117</v>
      </c>
      <c r="M81" s="71" t="s">
        <v>1979</v>
      </c>
      <c r="N81" s="70" t="s">
        <v>1855</v>
      </c>
      <c r="O81" s="71" t="s">
        <v>117</v>
      </c>
      <c r="P81" s="71" t="s">
        <v>1979</v>
      </c>
      <c r="Q81" s="70" t="s">
        <v>1855</v>
      </c>
      <c r="R81" s="71" t="s">
        <v>117</v>
      </c>
      <c r="S81" s="71" t="s">
        <v>1979</v>
      </c>
      <c r="T81" s="70" t="s">
        <v>1855</v>
      </c>
      <c r="U81" s="68"/>
      <c r="V81" s="70"/>
      <c r="W81" s="71" t="str">
        <f>'SR-Site Influences'!W99</f>
        <v>Yes</v>
      </c>
      <c r="X81" s="71" t="str">
        <f>'SR-Site Influences'!W21</f>
        <v>Suspended colloids might sediment into fracture walls, e.g. when groundwaters mix.</v>
      </c>
      <c r="Y81" s="70" t="s">
        <v>1855</v>
      </c>
    </row>
    <row r="82" spans="1:25" x14ac:dyDescent="0.25">
      <c r="A82" s="68"/>
      <c r="B82" s="70"/>
      <c r="C82" s="69" t="str">
        <f>'Template (Inf)'!C44</f>
        <v>VarGe10</v>
      </c>
      <c r="D82" s="70" t="str">
        <f>'Template (Inf)'!D44</f>
        <v>Groundwater composition</v>
      </c>
      <c r="E82" s="70"/>
      <c r="F82" s="71" t="str">
        <f t="shared" si="1"/>
        <v>Yes</v>
      </c>
      <c r="G82" s="71" t="str">
        <f t="shared" si="1"/>
        <v>Precipitation of colloids from oversaturated solutions will change the composition of the groundwater.</v>
      </c>
      <c r="H82" s="70" t="s">
        <v>1855</v>
      </c>
      <c r="I82" s="71" t="s">
        <v>117</v>
      </c>
      <c r="J82" s="71" t="s">
        <v>1320</v>
      </c>
      <c r="K82" s="70" t="s">
        <v>1855</v>
      </c>
      <c r="L82" s="74" t="s">
        <v>1953</v>
      </c>
      <c r="M82" s="71" t="s">
        <v>1978</v>
      </c>
      <c r="N82" s="70" t="s">
        <v>1855</v>
      </c>
      <c r="O82" s="74" t="s">
        <v>1953</v>
      </c>
      <c r="P82" s="71" t="s">
        <v>1978</v>
      </c>
      <c r="Q82" s="70" t="s">
        <v>1855</v>
      </c>
      <c r="R82" s="74" t="s">
        <v>1953</v>
      </c>
      <c r="S82" s="71" t="s">
        <v>1978</v>
      </c>
      <c r="T82" s="70" t="s">
        <v>1855</v>
      </c>
      <c r="U82" s="68"/>
      <c r="V82" s="70"/>
      <c r="W82" s="71" t="str">
        <f>'SR-Site Influences'!W100</f>
        <v>Yes</v>
      </c>
      <c r="X82" s="71" t="str">
        <f>'SR-Site Influences'!W22</f>
        <v>Precipitation of colloids from oversaturated solutions will change the composition of the groundwater.</v>
      </c>
      <c r="Y82" s="70" t="s">
        <v>1855</v>
      </c>
    </row>
    <row r="83" spans="1:25" x14ac:dyDescent="0.25">
      <c r="A83" s="68"/>
      <c r="B83" s="70"/>
      <c r="C83" s="69" t="str">
        <f>'Template (Inf)'!C45</f>
        <v>VarGe11</v>
      </c>
      <c r="D83" s="70" t="str">
        <f>'Template (Inf)'!D45</f>
        <v>Gas composition</v>
      </c>
      <c r="E83" s="70"/>
      <c r="F83" s="71" t="str">
        <f t="shared" si="1"/>
        <v>No</v>
      </c>
      <c r="G83" s="71" t="str">
        <f t="shared" si="1"/>
        <v>Colloids in themselves do not affect the composition of a gas phase. However, the reactions producing them might, e.g. the oxidation of dissolved Fe(II) by air will deplete oxygen from the gas phase.</v>
      </c>
      <c r="H83" s="70" t="s">
        <v>1855</v>
      </c>
      <c r="I83" s="71"/>
      <c r="J83" s="71"/>
      <c r="K83" s="70" t="s">
        <v>1855</v>
      </c>
      <c r="L83" s="71"/>
      <c r="M83" s="71"/>
      <c r="N83" s="70" t="s">
        <v>1855</v>
      </c>
      <c r="O83" s="71"/>
      <c r="P83" s="71"/>
      <c r="Q83" s="70" t="s">
        <v>1855</v>
      </c>
      <c r="R83" s="71"/>
      <c r="S83" s="71"/>
      <c r="T83" s="70" t="s">
        <v>1855</v>
      </c>
      <c r="U83" s="68"/>
      <c r="V83" s="70"/>
      <c r="W83" s="71" t="str">
        <f>'SR-Site Influences'!W101</f>
        <v>No</v>
      </c>
      <c r="X83" s="71" t="str">
        <f>'SR-Site Influences'!W23</f>
        <v>Colloids in themselves do not affect the composition of a gas phase. However, the reactions producing them might, e.g. the oxidation of dissolved Fe(II) by air will deplete oxygen from the gas phase.</v>
      </c>
      <c r="Y83" s="70" t="s">
        <v>1855</v>
      </c>
    </row>
    <row r="84" spans="1:25" x14ac:dyDescent="0.25">
      <c r="A84" s="68"/>
      <c r="B84" s="70"/>
      <c r="C84" s="69" t="str">
        <f>'Template (Inf)'!C46</f>
        <v>VarGe12</v>
      </c>
      <c r="D84" s="70" t="str">
        <f>'Template (Inf)'!D46</f>
        <v>Structural and stray materials</v>
      </c>
      <c r="E84" s="70"/>
      <c r="F84" s="71" t="str">
        <f t="shared" si="1"/>
        <v>No</v>
      </c>
      <c r="G84" s="71">
        <f t="shared" si="1"/>
        <v>0</v>
      </c>
      <c r="H84" s="70" t="s">
        <v>1855</v>
      </c>
      <c r="I84" s="71"/>
      <c r="J84" s="71"/>
      <c r="K84" s="70" t="s">
        <v>1855</v>
      </c>
      <c r="L84" s="71"/>
      <c r="M84" s="71"/>
      <c r="N84" s="70" t="s">
        <v>1855</v>
      </c>
      <c r="O84" s="71"/>
      <c r="P84" s="71"/>
      <c r="Q84" s="70" t="s">
        <v>1855</v>
      </c>
      <c r="R84" s="71"/>
      <c r="S84" s="71"/>
      <c r="T84" s="70" t="s">
        <v>1855</v>
      </c>
      <c r="U84" s="68"/>
      <c r="V84" s="70"/>
      <c r="W84" s="71" t="str">
        <f>'SR-Site Influences'!W102</f>
        <v>No</v>
      </c>
      <c r="X84" s="71">
        <f>'SR-Site Influences'!W24</f>
        <v>0</v>
      </c>
      <c r="Y84" s="70" t="s">
        <v>1855</v>
      </c>
    </row>
    <row r="85" spans="1:25" x14ac:dyDescent="0.25">
      <c r="A85" s="68"/>
      <c r="B85" s="70"/>
      <c r="C85" s="69" t="str">
        <f>'Template (Inf)'!C47</f>
        <v>VarGe13</v>
      </c>
      <c r="D85" s="70" t="str">
        <f>'Template (Inf)'!D47</f>
        <v>Saturation</v>
      </c>
      <c r="E85" s="70"/>
      <c r="F85" s="71" t="str">
        <f t="shared" si="1"/>
        <v>No</v>
      </c>
      <c r="G85" s="71">
        <f t="shared" si="1"/>
        <v>0</v>
      </c>
      <c r="H85" s="70" t="s">
        <v>1855</v>
      </c>
      <c r="I85" s="71"/>
      <c r="J85" s="71"/>
      <c r="K85" s="70" t="s">
        <v>1855</v>
      </c>
      <c r="L85" s="71"/>
      <c r="M85" s="71"/>
      <c r="N85" s="70" t="s">
        <v>1855</v>
      </c>
      <c r="O85" s="71"/>
      <c r="P85" s="71"/>
      <c r="Q85" s="70" t="s">
        <v>1855</v>
      </c>
      <c r="R85" s="71"/>
      <c r="S85" s="71"/>
      <c r="T85" s="70" t="s">
        <v>1855</v>
      </c>
      <c r="U85" s="68"/>
      <c r="V85" s="70"/>
      <c r="W85" s="71" t="str">
        <f>'SR-Site Influences'!W103</f>
        <v>No</v>
      </c>
      <c r="X85" s="71">
        <f>'SR-Site Influences'!W25</f>
        <v>0</v>
      </c>
      <c r="Y85" s="70" t="s">
        <v>1855</v>
      </c>
    </row>
    <row r="86" spans="1:25" x14ac:dyDescent="0.25">
      <c r="A86" s="68"/>
      <c r="B86" s="69"/>
      <c r="C86" s="69"/>
      <c r="D86" s="69"/>
      <c r="E86" s="69"/>
      <c r="F86" s="69"/>
      <c r="G86" s="69"/>
      <c r="H86" s="69"/>
      <c r="I86" s="69"/>
      <c r="J86" s="69"/>
      <c r="K86" s="70"/>
      <c r="L86" s="69"/>
      <c r="M86" s="69"/>
      <c r="N86" s="70"/>
      <c r="O86" s="69"/>
      <c r="P86" s="69"/>
      <c r="Q86" s="70"/>
      <c r="R86" s="69"/>
      <c r="S86" s="69"/>
      <c r="T86" s="70"/>
      <c r="U86" s="68"/>
      <c r="V86" s="70"/>
      <c r="W86" s="72" t="str">
        <f>'SR-Site Influences'!W5</f>
        <v>Colloid formation and transport</v>
      </c>
      <c r="X86" s="70"/>
      <c r="Y86" s="70"/>
    </row>
  </sheetData>
  <mergeCells count="13">
    <mergeCell ref="F11:G11"/>
    <mergeCell ref="I11:J11"/>
    <mergeCell ref="F12:G12"/>
    <mergeCell ref="I12:J12"/>
    <mergeCell ref="F13:G13"/>
    <mergeCell ref="I13:J13"/>
    <mergeCell ref="F10:G10"/>
    <mergeCell ref="I10:J10"/>
    <mergeCell ref="C6:D6"/>
    <mergeCell ref="F6:G6"/>
    <mergeCell ref="I6:J6"/>
    <mergeCell ref="F7:G7"/>
    <mergeCell ref="I7:J7"/>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A8845-9E85-4465-A40B-7A3C44144E00}">
  <dimension ref="A1:Y86"/>
  <sheetViews>
    <sheetView zoomScaleNormal="100" workbookViewId="0">
      <selection activeCell="C3" sqref="C3"/>
    </sheetView>
  </sheetViews>
  <sheetFormatPr defaultColWidth="9.140625"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list'!B27</f>
        <v>Ge19</v>
      </c>
      <c r="D3" s="31" t="str">
        <f>'PSAR SFK FEP list'!C27</f>
        <v>Formation/dissolution/reaction of gaseous species</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Influences'!X6</f>
        <v>Geosphere</v>
      </c>
      <c r="D6" s="97"/>
      <c r="E6" s="53" t="str">
        <f>'Template (Inf)'!E6</f>
        <v>Inner 1</v>
      </c>
      <c r="F6" s="96" t="str">
        <f>'SR-Site Influences'!X7</f>
        <v>Buffer</v>
      </c>
      <c r="G6" s="97"/>
      <c r="H6" s="53" t="str">
        <f>'Template (Inf)'!H6</f>
        <v>Outer 1</v>
      </c>
      <c r="I6" s="96" t="str">
        <f>'SR-Site Influences'!X8</f>
        <v>Biosphere</v>
      </c>
      <c r="J6" s="97"/>
      <c r="K6" s="27"/>
    </row>
    <row r="7" spans="2:20" x14ac:dyDescent="0.25">
      <c r="B7" s="27"/>
      <c r="C7" s="27"/>
      <c r="D7" s="27"/>
      <c r="E7" s="53" t="str">
        <f>'Template (Inf)'!E7</f>
        <v>Inner 2</v>
      </c>
      <c r="F7" s="96" t="str">
        <f>'SR-Site Influences'!X9</f>
        <v>Backfill in tunnels</v>
      </c>
      <c r="G7" s="97"/>
      <c r="H7" s="53" t="str">
        <f>'Template (Inf)'!H7</f>
        <v>Outer 2</v>
      </c>
      <c r="I7" s="96" t="str">
        <f>'SR-Site Influences'!X10</f>
        <v>Surroundings</v>
      </c>
      <c r="J7" s="97"/>
      <c r="K7" s="27"/>
      <c r="M7" s="68"/>
      <c r="N7" s="68"/>
      <c r="O7" s="68"/>
      <c r="P7" s="68"/>
      <c r="Q7" s="68"/>
      <c r="R7" s="68"/>
      <c r="S7" s="68"/>
      <c r="T7" s="68"/>
    </row>
    <row r="8" spans="2:20" x14ac:dyDescent="0.25">
      <c r="B8" s="27"/>
      <c r="C8" s="27"/>
      <c r="D8" s="27"/>
      <c r="E8" s="27"/>
      <c r="F8" s="27"/>
      <c r="G8" s="27"/>
      <c r="H8" s="27"/>
      <c r="I8" s="27"/>
      <c r="J8" s="27"/>
      <c r="K8" s="27"/>
      <c r="M8" s="67" t="s">
        <v>287</v>
      </c>
      <c r="N8" s="68"/>
      <c r="O8" s="68"/>
      <c r="P8" s="68"/>
      <c r="Q8" s="68"/>
      <c r="R8" s="68"/>
      <c r="S8" s="68"/>
      <c r="T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c r="T9" s="68"/>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c r="T10" s="68"/>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c r="O11" s="76" t="str">
        <f>C6</f>
        <v>Geosphere</v>
      </c>
      <c r="P11" s="70"/>
      <c r="Q11" s="70"/>
      <c r="R11" s="70"/>
      <c r="S11" s="70"/>
      <c r="T11" s="68"/>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c r="T12" s="68"/>
    </row>
    <row r="13" spans="2:20" x14ac:dyDescent="0.25">
      <c r="B13" s="27"/>
      <c r="C13" s="27"/>
      <c r="D13" s="27"/>
      <c r="E13" s="53" t="str">
        <f>'Template (Inf)'!E13</f>
        <v>From inner 2</v>
      </c>
      <c r="F13" s="87"/>
      <c r="G13" s="89"/>
      <c r="H13" s="53" t="str">
        <f>'Template (Inf)'!H13</f>
        <v>From outer 2</v>
      </c>
      <c r="I13" s="87"/>
      <c r="J13" s="89"/>
      <c r="K13" s="27"/>
      <c r="M13" s="76" t="str">
        <f>C6</f>
        <v>Geosphere</v>
      </c>
      <c r="N13" s="75"/>
      <c r="O13" s="70" t="str">
        <f>CONCATENATE(I6," ",I7)</f>
        <v>Biosphere Surroundings</v>
      </c>
      <c r="P13" s="76"/>
      <c r="Q13" s="70"/>
      <c r="R13" s="70"/>
      <c r="S13" s="70"/>
      <c r="T13" s="68"/>
    </row>
    <row r="14" spans="2:20" x14ac:dyDescent="0.25">
      <c r="B14" s="27"/>
      <c r="C14" s="27"/>
      <c r="D14" s="27"/>
      <c r="E14" s="27"/>
      <c r="F14" s="27"/>
      <c r="G14" s="27"/>
      <c r="H14" s="27"/>
      <c r="I14" s="27"/>
      <c r="J14" s="27"/>
      <c r="K14" s="27"/>
      <c r="M14" s="68"/>
      <c r="N14" s="68"/>
      <c r="O14" s="68"/>
      <c r="P14" s="68"/>
      <c r="Q14" s="68"/>
      <c r="R14" s="68"/>
      <c r="S14" s="68"/>
      <c r="T14" s="68"/>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1:25" x14ac:dyDescent="0.25">
      <c r="B49" s="35"/>
      <c r="C49" s="35"/>
      <c r="D49" s="35"/>
      <c r="E49" s="35"/>
      <c r="F49" s="35"/>
      <c r="G49" s="35"/>
      <c r="H49" s="35"/>
      <c r="I49" s="35"/>
      <c r="J49" s="35"/>
      <c r="K49" s="34"/>
      <c r="L49" s="35"/>
      <c r="M49" s="35"/>
      <c r="N49" s="34"/>
      <c r="O49" s="35"/>
      <c r="P49" s="35"/>
      <c r="Q49" s="34"/>
      <c r="R49" s="35"/>
      <c r="S49" s="35"/>
      <c r="T49" s="34"/>
    </row>
    <row r="51" spans="1:25" x14ac:dyDescent="0.25">
      <c r="A51" s="68"/>
      <c r="B51" s="67"/>
      <c r="C51" s="68"/>
      <c r="D51" s="68"/>
      <c r="E51" s="68"/>
      <c r="F51" s="67" t="s">
        <v>1947</v>
      </c>
      <c r="G51" s="68"/>
      <c r="H51" s="68"/>
      <c r="I51" s="67" t="s">
        <v>1861</v>
      </c>
      <c r="J51" s="68"/>
      <c r="K51" s="68"/>
      <c r="L51" s="68"/>
      <c r="M51" s="68"/>
      <c r="N51" s="68"/>
      <c r="O51" s="68"/>
      <c r="P51" s="68"/>
      <c r="Q51" s="68"/>
      <c r="R51" s="68"/>
      <c r="S51" s="68"/>
      <c r="T51" s="68"/>
      <c r="U51" s="68"/>
      <c r="V51" s="67" t="s">
        <v>287</v>
      </c>
      <c r="W51" s="68"/>
      <c r="X51" s="68"/>
      <c r="Y51" s="68"/>
    </row>
    <row r="52" spans="1:25" x14ac:dyDescent="0.25">
      <c r="A52" s="68"/>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1:25" x14ac:dyDescent="0.25">
      <c r="A53" s="68"/>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69"/>
    </row>
    <row r="54" spans="1:25" x14ac:dyDescent="0.25">
      <c r="A54" s="68"/>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69"/>
    </row>
    <row r="55" spans="1:25" x14ac:dyDescent="0.25">
      <c r="A55" s="68"/>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69"/>
    </row>
    <row r="56" spans="1:25" x14ac:dyDescent="0.25">
      <c r="A56" s="68"/>
      <c r="B56" s="70"/>
      <c r="C56" s="69" t="str">
        <f>'Template (Inf)'!C19</f>
        <v>VarGe01</v>
      </c>
      <c r="D56" s="70" t="str">
        <f>'Template (Inf)'!D19</f>
        <v>Temperature in bedrock</v>
      </c>
      <c r="E56" s="70"/>
      <c r="F56" s="71" t="str">
        <f>W56</f>
        <v>Yes</v>
      </c>
      <c r="G56" s="71" t="str">
        <f>X56</f>
        <v>The solubility of gases is temperature dependent.  The reaction/formation of gases is temperature dependent as well.</v>
      </c>
      <c r="H56" s="70" t="s">
        <v>1855</v>
      </c>
      <c r="I56" s="71" t="s">
        <v>117</v>
      </c>
      <c r="J56" s="71" t="s">
        <v>2075</v>
      </c>
      <c r="K56" s="70" t="s">
        <v>1855</v>
      </c>
      <c r="L56" s="71" t="s">
        <v>117</v>
      </c>
      <c r="M56" s="71" t="s">
        <v>2075</v>
      </c>
      <c r="N56" s="70" t="s">
        <v>1855</v>
      </c>
      <c r="O56" s="71" t="s">
        <v>117</v>
      </c>
      <c r="P56" s="71" t="s">
        <v>2075</v>
      </c>
      <c r="Q56" s="70" t="s">
        <v>1855</v>
      </c>
      <c r="R56" s="71" t="s">
        <v>117</v>
      </c>
      <c r="S56" s="71" t="s">
        <v>2075</v>
      </c>
      <c r="T56" s="70" t="s">
        <v>1855</v>
      </c>
      <c r="U56" s="68"/>
      <c r="V56" s="70"/>
      <c r="W56" s="71" t="str">
        <f>'SR-Site Influences'!X104</f>
        <v>Yes</v>
      </c>
      <c r="X56" s="71" t="str">
        <f>'SR-Site Influences'!X26</f>
        <v>The solubility of gases is temperature dependent.  The reaction/formation of gases is temperature dependent as well.</v>
      </c>
      <c r="Y56" s="70" t="s">
        <v>1855</v>
      </c>
    </row>
    <row r="57" spans="1:25" x14ac:dyDescent="0.25">
      <c r="A57" s="68"/>
      <c r="B57" s="70"/>
      <c r="C57" s="69" t="str">
        <f>'Template (Inf)'!C20</f>
        <v>VarGe02</v>
      </c>
      <c r="D57" s="70" t="str">
        <f>'Template (Inf)'!D20</f>
        <v>Groundwater flow</v>
      </c>
      <c r="E57" s="70"/>
      <c r="F57" s="71" t="str">
        <f t="shared" ref="F57:G68" si="0">W57</f>
        <v>Yes</v>
      </c>
      <c r="G57" s="71" t="str">
        <f t="shared" si="0"/>
        <v>Flowing groundwater carries dissolved gases.</v>
      </c>
      <c r="H57" s="70" t="s">
        <v>1855</v>
      </c>
      <c r="I57" s="71" t="s">
        <v>117</v>
      </c>
      <c r="J57" s="71" t="s">
        <v>2076</v>
      </c>
      <c r="K57" s="70" t="s">
        <v>1855</v>
      </c>
      <c r="L57" s="71" t="s">
        <v>117</v>
      </c>
      <c r="M57" s="71" t="s">
        <v>2076</v>
      </c>
      <c r="N57" s="70" t="s">
        <v>1855</v>
      </c>
      <c r="O57" s="71" t="s">
        <v>117</v>
      </c>
      <c r="P57" s="71" t="s">
        <v>2076</v>
      </c>
      <c r="Q57" s="70" t="s">
        <v>1855</v>
      </c>
      <c r="R57" s="71" t="s">
        <v>174</v>
      </c>
      <c r="S57" s="71" t="s">
        <v>2077</v>
      </c>
      <c r="T57" s="70" t="s">
        <v>1855</v>
      </c>
      <c r="U57" s="68"/>
      <c r="V57" s="70"/>
      <c r="W57" s="71" t="str">
        <f>'SR-Site Influences'!X105</f>
        <v>Yes</v>
      </c>
      <c r="X57" s="71" t="str">
        <f>'SR-Site Influences'!X27</f>
        <v>Flowing groundwater carries dissolved gases.</v>
      </c>
      <c r="Y57" s="70" t="s">
        <v>1855</v>
      </c>
    </row>
    <row r="58" spans="1:25" x14ac:dyDescent="0.25">
      <c r="A58" s="68"/>
      <c r="B58" s="70"/>
      <c r="C58" s="69" t="str">
        <f>'Template (Inf)'!C21</f>
        <v>VarGe03</v>
      </c>
      <c r="D58" s="70" t="str">
        <f>'Template (Inf)'!D21</f>
        <v>Groundwater pressure</v>
      </c>
      <c r="E58" s="70"/>
      <c r="F58" s="71" t="str">
        <f t="shared" si="0"/>
        <v>Yes</v>
      </c>
      <c r="G58" s="71" t="str">
        <f t="shared" si="0"/>
        <v>The solubility of gases is pressure dependent.</v>
      </c>
      <c r="H58" s="70" t="s">
        <v>1855</v>
      </c>
      <c r="I58" s="71" t="s">
        <v>117</v>
      </c>
      <c r="J58" s="71" t="s">
        <v>2078</v>
      </c>
      <c r="K58" s="70" t="s">
        <v>1855</v>
      </c>
      <c r="L58" s="71" t="s">
        <v>117</v>
      </c>
      <c r="M58" s="71" t="s">
        <v>2078</v>
      </c>
      <c r="N58" s="70" t="s">
        <v>1855</v>
      </c>
      <c r="O58" s="71" t="s">
        <v>117</v>
      </c>
      <c r="P58" s="71" t="s">
        <v>2078</v>
      </c>
      <c r="Q58" s="70" t="s">
        <v>1855</v>
      </c>
      <c r="R58" s="71" t="s">
        <v>117</v>
      </c>
      <c r="S58" s="71" t="s">
        <v>2078</v>
      </c>
      <c r="T58" s="70" t="s">
        <v>1855</v>
      </c>
      <c r="U58" s="68"/>
      <c r="V58" s="70"/>
      <c r="W58" s="71" t="str">
        <f>'SR-Site Influences'!X106</f>
        <v>Yes</v>
      </c>
      <c r="X58" s="71" t="str">
        <f>'SR-Site Influences'!X28</f>
        <v>The solubility of gases is pressure dependent.</v>
      </c>
      <c r="Y58" s="70" t="s">
        <v>1855</v>
      </c>
    </row>
    <row r="59" spans="1:25" x14ac:dyDescent="0.25">
      <c r="A59" s="68"/>
      <c r="B59" s="70"/>
      <c r="C59" s="69" t="str">
        <f>'Template (Inf)'!C22</f>
        <v>VarGe04</v>
      </c>
      <c r="D59" s="70" t="str">
        <f>'Template (Inf)'!D22</f>
        <v>Gas phase flow</v>
      </c>
      <c r="E59" s="70"/>
      <c r="F59" s="71" t="str">
        <f t="shared" si="0"/>
        <v>Yes</v>
      </c>
      <c r="G59" s="71" t="str">
        <f t="shared" si="0"/>
        <v>A gas phase flow would influence the dissolution of the gaseous components in a water phase.</v>
      </c>
      <c r="H59" s="70" t="s">
        <v>1855</v>
      </c>
      <c r="I59" s="71" t="s">
        <v>117</v>
      </c>
      <c r="J59" s="71" t="s">
        <v>2079</v>
      </c>
      <c r="K59" s="70" t="s">
        <v>1855</v>
      </c>
      <c r="L59" s="71" t="s">
        <v>117</v>
      </c>
      <c r="M59" s="71" t="s">
        <v>2079</v>
      </c>
      <c r="N59" s="70" t="s">
        <v>1855</v>
      </c>
      <c r="O59" s="71" t="s">
        <v>117</v>
      </c>
      <c r="P59" s="71" t="s">
        <v>2079</v>
      </c>
      <c r="Q59" s="70" t="s">
        <v>1855</v>
      </c>
      <c r="R59" s="71" t="s">
        <v>117</v>
      </c>
      <c r="S59" s="71" t="s">
        <v>2079</v>
      </c>
      <c r="T59" s="70" t="s">
        <v>1855</v>
      </c>
      <c r="U59" s="68"/>
      <c r="V59" s="70"/>
      <c r="W59" s="71" t="str">
        <f>'SR-Site Influences'!X107</f>
        <v>Yes</v>
      </c>
      <c r="X59" s="71" t="str">
        <f>'SR-Site Influences'!X29</f>
        <v>A gas phase flow would influence the dissolution of the gaseous components in a water phase.</v>
      </c>
      <c r="Y59" s="70" t="s">
        <v>1855</v>
      </c>
    </row>
    <row r="60" spans="1:25" x14ac:dyDescent="0.25">
      <c r="A60" s="68"/>
      <c r="B60" s="70"/>
      <c r="C60" s="69" t="str">
        <f>'Template (Inf)'!C23</f>
        <v>VarGe05</v>
      </c>
      <c r="D60" s="70" t="str">
        <f>'Template (Inf)'!D23</f>
        <v>Repository geometry</v>
      </c>
      <c r="E60" s="70"/>
      <c r="F60" s="71" t="str">
        <f t="shared" si="0"/>
        <v>No</v>
      </c>
      <c r="G60" s="71" t="str">
        <f t="shared" si="0"/>
        <v>But indirectly by affecting the gas release to the geosphere.</v>
      </c>
      <c r="H60" s="70" t="s">
        <v>1855</v>
      </c>
      <c r="I60" s="71"/>
      <c r="J60" s="71"/>
      <c r="K60" s="70" t="s">
        <v>1855</v>
      </c>
      <c r="L60" s="71"/>
      <c r="M60" s="71"/>
      <c r="N60" s="70" t="s">
        <v>1855</v>
      </c>
      <c r="O60" s="71"/>
      <c r="P60" s="71"/>
      <c r="Q60" s="70" t="s">
        <v>1855</v>
      </c>
      <c r="R60" s="71"/>
      <c r="S60" s="71"/>
      <c r="T60" s="70" t="s">
        <v>1855</v>
      </c>
      <c r="U60" s="68"/>
      <c r="V60" s="70"/>
      <c r="W60" s="71" t="str">
        <f>'SR-Site Influences'!X108</f>
        <v>No</v>
      </c>
      <c r="X60" s="71" t="str">
        <f>'SR-Site Influences'!X30</f>
        <v>But indirectly by affecting the gas release to the geosphere.</v>
      </c>
      <c r="Y60" s="70" t="s">
        <v>1855</v>
      </c>
    </row>
    <row r="61" spans="1:25" x14ac:dyDescent="0.25">
      <c r="A61" s="68"/>
      <c r="B61" s="70"/>
      <c r="C61" s="69" t="str">
        <f>'Template (Inf)'!C24</f>
        <v>VarGe06</v>
      </c>
      <c r="D61" s="70" t="str">
        <f>'Template (Inf)'!D24</f>
        <v>Fracture geometry</v>
      </c>
      <c r="E61" s="70"/>
      <c r="F61" s="71" t="str">
        <f t="shared" si="0"/>
        <v>No</v>
      </c>
      <c r="G61" s="71" t="str">
        <f t="shared" si="0"/>
        <v>But indirectly if a sufficient amount of gaseous species are produced so that a gas phase is created.
Fracture geometry/
connectivity controls gas migration.</v>
      </c>
      <c r="H61" s="70" t="s">
        <v>1855</v>
      </c>
      <c r="I61" s="71"/>
      <c r="J61" s="71"/>
      <c r="K61" s="70" t="s">
        <v>1855</v>
      </c>
      <c r="L61" s="71"/>
      <c r="M61" s="71"/>
      <c r="N61" s="70" t="s">
        <v>1855</v>
      </c>
      <c r="O61" s="71"/>
      <c r="P61" s="71"/>
      <c r="Q61" s="70" t="s">
        <v>1855</v>
      </c>
      <c r="R61" s="71"/>
      <c r="S61" s="71"/>
      <c r="T61" s="70" t="s">
        <v>1855</v>
      </c>
      <c r="U61" s="68"/>
      <c r="V61" s="70"/>
      <c r="W61" s="71" t="str">
        <f>'SR-Site Influences'!X109</f>
        <v>No</v>
      </c>
      <c r="X61" s="71" t="str">
        <f>'SR-Site Influences'!X31</f>
        <v>But indirectly if a sufficient amount of gaseous species are produced so that a gas phase is created.
Fracture geometry/
connectivity controls gas migration.</v>
      </c>
      <c r="Y61" s="70" t="s">
        <v>1855</v>
      </c>
    </row>
    <row r="62" spans="1:25" x14ac:dyDescent="0.25">
      <c r="A62" s="68"/>
      <c r="B62" s="70"/>
      <c r="C62" s="69" t="str">
        <f>'Template (Inf)'!C25</f>
        <v>VarGe07</v>
      </c>
      <c r="D62" s="70" t="str">
        <f>'Template (Inf)'!D25</f>
        <v>Rock stresses</v>
      </c>
      <c r="E62" s="70"/>
      <c r="F62" s="71" t="str">
        <f t="shared" si="0"/>
        <v>No</v>
      </c>
      <c r="G62" s="71" t="str">
        <f t="shared" si="0"/>
        <v>But indirectly through the effect of rock stresses on fracture properties/geometry</v>
      </c>
      <c r="H62" s="70" t="s">
        <v>1855</v>
      </c>
      <c r="I62" s="71"/>
      <c r="J62" s="71"/>
      <c r="K62" s="70" t="s">
        <v>1855</v>
      </c>
      <c r="L62" s="71"/>
      <c r="M62" s="71"/>
      <c r="N62" s="70" t="s">
        <v>1855</v>
      </c>
      <c r="O62" s="71"/>
      <c r="P62" s="71"/>
      <c r="Q62" s="70" t="s">
        <v>1855</v>
      </c>
      <c r="R62" s="71"/>
      <c r="S62" s="71"/>
      <c r="T62" s="70" t="s">
        <v>1855</v>
      </c>
      <c r="U62" s="68"/>
      <c r="V62" s="70"/>
      <c r="W62" s="71" t="str">
        <f>'SR-Site Influences'!X110</f>
        <v>No</v>
      </c>
      <c r="X62" s="71" t="str">
        <f>'SR-Site Influences'!X32</f>
        <v>But indirectly through the effect of rock stresses on fracture properties/geometry</v>
      </c>
      <c r="Y62" s="70" t="s">
        <v>1855</v>
      </c>
    </row>
    <row r="63" spans="1:25" x14ac:dyDescent="0.25">
      <c r="A63" s="68"/>
      <c r="B63" s="70"/>
      <c r="C63" s="69" t="str">
        <f>'Template (Inf)'!C26</f>
        <v>VarGe08</v>
      </c>
      <c r="D63" s="70" t="str">
        <f>'Template (Inf)'!D26</f>
        <v>Matrix minerals</v>
      </c>
      <c r="E63" s="70"/>
      <c r="F63" s="71" t="str">
        <f t="shared" si="0"/>
        <v>Yes</v>
      </c>
      <c r="G63" s="71" t="str">
        <f t="shared" si="0"/>
        <v>Weathering reactions will decrease the amount of dissolved O2 and CO2.</v>
      </c>
      <c r="H63" s="70" t="s">
        <v>1855</v>
      </c>
      <c r="I63" s="71" t="s">
        <v>174</v>
      </c>
      <c r="J63" s="71" t="s">
        <v>2080</v>
      </c>
      <c r="K63" s="70" t="s">
        <v>1855</v>
      </c>
      <c r="L63" s="71" t="s">
        <v>174</v>
      </c>
      <c r="M63" s="71" t="s">
        <v>2080</v>
      </c>
      <c r="N63" s="70" t="s">
        <v>1855</v>
      </c>
      <c r="O63" s="71" t="s">
        <v>174</v>
      </c>
      <c r="P63" s="71" t="s">
        <v>2080</v>
      </c>
      <c r="Q63" s="70" t="s">
        <v>1855</v>
      </c>
      <c r="R63" s="71" t="s">
        <v>174</v>
      </c>
      <c r="S63" s="71" t="s">
        <v>2080</v>
      </c>
      <c r="T63" s="70" t="s">
        <v>1855</v>
      </c>
      <c r="U63" s="68"/>
      <c r="V63" s="70"/>
      <c r="W63" s="71" t="str">
        <f>'SR-Site Influences'!X111</f>
        <v>Yes</v>
      </c>
      <c r="X63" s="71" t="str">
        <f>'SR-Site Influences'!X33</f>
        <v>Weathering reactions will decrease the amount of dissolved O2 and CO2.</v>
      </c>
      <c r="Y63" s="70" t="s">
        <v>1855</v>
      </c>
    </row>
    <row r="64" spans="1:25" x14ac:dyDescent="0.25">
      <c r="A64" s="68"/>
      <c r="B64" s="70"/>
      <c r="C64" s="69" t="str">
        <f>'Template (Inf)'!C27</f>
        <v>VarGe09</v>
      </c>
      <c r="D64" s="70" t="str">
        <f>'Template (Inf)'!D27</f>
        <v>Fracture minerals</v>
      </c>
      <c r="E64" s="70"/>
      <c r="F64" s="71" t="str">
        <f t="shared" si="0"/>
        <v>Yes</v>
      </c>
      <c r="G64" s="71" t="str">
        <f t="shared" si="0"/>
        <v>Water-rock interactions will decrease the amount of dissolved O2 and CO2.</v>
      </c>
      <c r="H64" s="70" t="s">
        <v>1855</v>
      </c>
      <c r="I64" s="71" t="s">
        <v>174</v>
      </c>
      <c r="J64" s="71" t="s">
        <v>2081</v>
      </c>
      <c r="K64" s="70" t="s">
        <v>1855</v>
      </c>
      <c r="L64" s="71" t="s">
        <v>174</v>
      </c>
      <c r="M64" s="71" t="s">
        <v>2081</v>
      </c>
      <c r="N64" s="70" t="s">
        <v>1855</v>
      </c>
      <c r="O64" s="71" t="s">
        <v>174</v>
      </c>
      <c r="P64" s="71" t="s">
        <v>2081</v>
      </c>
      <c r="Q64" s="70" t="s">
        <v>1855</v>
      </c>
      <c r="R64" s="71" t="s">
        <v>174</v>
      </c>
      <c r="S64" s="71" t="s">
        <v>2081</v>
      </c>
      <c r="T64" s="70" t="s">
        <v>1855</v>
      </c>
      <c r="U64" s="68"/>
      <c r="V64" s="70"/>
      <c r="W64" s="71" t="str">
        <f>'SR-Site Influences'!X112</f>
        <v>Yes</v>
      </c>
      <c r="X64" s="71" t="str">
        <f>'SR-Site Influences'!X34</f>
        <v>Water-rock interactions will decrease the amount of dissolved O2 and CO2.</v>
      </c>
      <c r="Y64" s="70" t="s">
        <v>1855</v>
      </c>
    </row>
    <row r="65" spans="1:25" x14ac:dyDescent="0.25">
      <c r="A65" s="68"/>
      <c r="B65" s="70"/>
      <c r="C65" s="69" t="str">
        <f>'Template (Inf)'!C28</f>
        <v>VarGe10</v>
      </c>
      <c r="D65" s="70" t="str">
        <f>'Template (Inf)'!D28</f>
        <v>Groundwater composition</v>
      </c>
      <c r="E65" s="70"/>
      <c r="F65" s="71" t="str">
        <f t="shared" si="0"/>
        <v>Yes</v>
      </c>
      <c r="G65" s="71" t="str">
        <f t="shared" si="0"/>
        <v>Biological gas formation depends on groundwater chemistry and gas solubility depends on salinity.</v>
      </c>
      <c r="H65" s="70" t="s">
        <v>1855</v>
      </c>
      <c r="I65" s="71" t="s">
        <v>117</v>
      </c>
      <c r="J65" s="71" t="s">
        <v>2058</v>
      </c>
      <c r="K65" s="70" t="s">
        <v>1855</v>
      </c>
      <c r="L65" s="71" t="s">
        <v>174</v>
      </c>
      <c r="M65" s="71" t="s">
        <v>2082</v>
      </c>
      <c r="N65" s="70" t="s">
        <v>1855</v>
      </c>
      <c r="O65" s="71" t="s">
        <v>174</v>
      </c>
      <c r="P65" s="71" t="s">
        <v>2082</v>
      </c>
      <c r="Q65" s="70" t="s">
        <v>1855</v>
      </c>
      <c r="R65" s="71" t="s">
        <v>174</v>
      </c>
      <c r="S65" s="71" t="s">
        <v>2083</v>
      </c>
      <c r="T65" s="70" t="s">
        <v>1855</v>
      </c>
      <c r="U65" s="68"/>
      <c r="V65" s="70"/>
      <c r="W65" s="71" t="str">
        <f>'SR-Site Influences'!X113</f>
        <v>Yes</v>
      </c>
      <c r="X65" s="71" t="str">
        <f>'SR-Site Influences'!X35</f>
        <v>Biological gas formation depends on groundwater chemistry and gas solubility depends on salinity.</v>
      </c>
      <c r="Y65" s="70" t="s">
        <v>1855</v>
      </c>
    </row>
    <row r="66" spans="1:25" x14ac:dyDescent="0.25">
      <c r="A66" s="68"/>
      <c r="B66" s="70"/>
      <c r="C66" s="69" t="str">
        <f>'Template (Inf)'!C29</f>
        <v>VarGe11</v>
      </c>
      <c r="D66" s="70" t="str">
        <f>'Template (Inf)'!D29</f>
        <v>Gas composition</v>
      </c>
      <c r="E66" s="70"/>
      <c r="F66" s="71" t="str">
        <f t="shared" si="0"/>
        <v>Yes</v>
      </c>
      <c r="G66" s="71" t="str">
        <f t="shared" si="0"/>
        <v>Dissolved gaseous species will depend on the composition of a gas phase, if present.</v>
      </c>
      <c r="H66" s="70" t="s">
        <v>1855</v>
      </c>
      <c r="I66" s="71" t="s">
        <v>117</v>
      </c>
      <c r="J66" s="71" t="s">
        <v>2084</v>
      </c>
      <c r="K66" s="70" t="s">
        <v>1855</v>
      </c>
      <c r="L66" s="71" t="s">
        <v>117</v>
      </c>
      <c r="M66" s="71" t="s">
        <v>2084</v>
      </c>
      <c r="N66" s="70" t="s">
        <v>1855</v>
      </c>
      <c r="O66" s="71" t="s">
        <v>117</v>
      </c>
      <c r="P66" s="71" t="s">
        <v>2084</v>
      </c>
      <c r="Q66" s="70" t="s">
        <v>1855</v>
      </c>
      <c r="R66" s="71" t="s">
        <v>117</v>
      </c>
      <c r="S66" s="71" t="s">
        <v>2084</v>
      </c>
      <c r="T66" s="70" t="s">
        <v>1855</v>
      </c>
      <c r="U66" s="68"/>
      <c r="V66" s="70"/>
      <c r="W66" s="71" t="str">
        <f>'SR-Site Influences'!X114</f>
        <v>Yes</v>
      </c>
      <c r="X66" s="71" t="str">
        <f>'SR-Site Influences'!X36</f>
        <v>Dissolved gaseous species will depend on the composition of a gas phase, if present.</v>
      </c>
      <c r="Y66" s="70" t="s">
        <v>1855</v>
      </c>
    </row>
    <row r="67" spans="1:25" x14ac:dyDescent="0.25">
      <c r="A67" s="68"/>
      <c r="B67" s="70"/>
      <c r="C67" s="69" t="str">
        <f>'Template (Inf)'!C30</f>
        <v>VarGe12</v>
      </c>
      <c r="D67" s="70" t="str">
        <f>'Template (Inf)'!D30</f>
        <v>Structural and stray materials</v>
      </c>
      <c r="E67" s="70"/>
      <c r="F67" s="71" t="str">
        <f t="shared" si="0"/>
        <v>Yes</v>
      </c>
      <c r="G67" s="71" t="str">
        <f t="shared" si="0"/>
        <v>For example from iron and steel corrosion.</v>
      </c>
      <c r="H67" s="70" t="s">
        <v>1855</v>
      </c>
      <c r="I67" s="71" t="s">
        <v>117</v>
      </c>
      <c r="J67" s="71" t="s">
        <v>2058</v>
      </c>
      <c r="K67" s="70" t="s">
        <v>1855</v>
      </c>
      <c r="L67" s="71" t="s">
        <v>174</v>
      </c>
      <c r="M67" s="71" t="s">
        <v>2085</v>
      </c>
      <c r="N67" s="70" t="s">
        <v>1855</v>
      </c>
      <c r="O67" s="71" t="s">
        <v>174</v>
      </c>
      <c r="P67" s="71" t="s">
        <v>2085</v>
      </c>
      <c r="Q67" s="70" t="s">
        <v>1855</v>
      </c>
      <c r="R67" s="71" t="s">
        <v>174</v>
      </c>
      <c r="S67" s="71" t="s">
        <v>2085</v>
      </c>
      <c r="T67" s="70" t="s">
        <v>1855</v>
      </c>
      <c r="U67" s="68"/>
      <c r="V67" s="70"/>
      <c r="W67" s="71" t="str">
        <f>'SR-Site Influences'!X115</f>
        <v>Yes</v>
      </c>
      <c r="X67" s="71" t="str">
        <f>'SR-Site Influences'!X37</f>
        <v>For example from iron and steel corrosion.</v>
      </c>
      <c r="Y67" s="70" t="s">
        <v>1855</v>
      </c>
    </row>
    <row r="68" spans="1:25" x14ac:dyDescent="0.25">
      <c r="A68" s="68"/>
      <c r="B68" s="70"/>
      <c r="C68" s="69" t="str">
        <f>'Template (Inf)'!C31</f>
        <v>VarGe13</v>
      </c>
      <c r="D68" s="70" t="str">
        <f>'Template (Inf)'!D31</f>
        <v>Saturation</v>
      </c>
      <c r="E68" s="70"/>
      <c r="F68" s="71" t="str">
        <f t="shared" si="0"/>
        <v>Yes</v>
      </c>
      <c r="G68" s="71" t="str">
        <f t="shared" si="0"/>
        <v>A gas phase would influence the dissolution of the gaseous components in a water phase.</v>
      </c>
      <c r="H68" s="70" t="s">
        <v>1855</v>
      </c>
      <c r="I68" s="71" t="s">
        <v>117</v>
      </c>
      <c r="J68" s="71" t="s">
        <v>2058</v>
      </c>
      <c r="K68" s="70" t="s">
        <v>1855</v>
      </c>
      <c r="L68" s="71" t="s">
        <v>117</v>
      </c>
      <c r="M68" s="71" t="s">
        <v>2086</v>
      </c>
      <c r="N68" s="70" t="s">
        <v>1855</v>
      </c>
      <c r="O68" s="71" t="s">
        <v>117</v>
      </c>
      <c r="P68" s="71" t="s">
        <v>2087</v>
      </c>
      <c r="Q68" s="70" t="s">
        <v>1855</v>
      </c>
      <c r="R68" s="71" t="s">
        <v>117</v>
      </c>
      <c r="S68" s="71" t="s">
        <v>2087</v>
      </c>
      <c r="T68" s="70" t="s">
        <v>1855</v>
      </c>
      <c r="U68" s="68"/>
      <c r="V68" s="70"/>
      <c r="W68" s="71" t="str">
        <f>'SR-Site Influences'!X116</f>
        <v>Yes</v>
      </c>
      <c r="X68" s="71" t="str">
        <f>'SR-Site Influences'!X38</f>
        <v>A gas phase would influence the dissolution of the gaseous components in a water phase.</v>
      </c>
      <c r="Y68" s="70" t="s">
        <v>1855</v>
      </c>
    </row>
    <row r="69" spans="1:25" x14ac:dyDescent="0.25">
      <c r="A69" s="68"/>
      <c r="B69" s="70"/>
      <c r="C69" s="69"/>
      <c r="D69" s="70"/>
      <c r="E69" s="70"/>
      <c r="F69" s="70"/>
      <c r="G69" s="70"/>
      <c r="H69" s="70" t="s">
        <v>1855</v>
      </c>
      <c r="I69" s="70"/>
      <c r="J69" s="70"/>
      <c r="K69" s="70" t="s">
        <v>1855</v>
      </c>
      <c r="L69" s="70"/>
      <c r="M69" s="70"/>
      <c r="N69" s="70" t="s">
        <v>1855</v>
      </c>
      <c r="O69" s="70"/>
      <c r="P69" s="70"/>
      <c r="Q69" s="70" t="s">
        <v>1855</v>
      </c>
      <c r="R69" s="70"/>
      <c r="S69" s="70"/>
      <c r="T69" s="70" t="s">
        <v>1855</v>
      </c>
      <c r="U69" s="68"/>
      <c r="V69" s="70"/>
      <c r="W69" s="70"/>
      <c r="X69" s="70"/>
      <c r="Y69" s="70" t="s">
        <v>1855</v>
      </c>
    </row>
    <row r="70" spans="1:25" x14ac:dyDescent="0.25">
      <c r="A70" s="68"/>
      <c r="B70" s="70"/>
      <c r="C70" s="69"/>
      <c r="D70" s="70"/>
      <c r="E70" s="70"/>
      <c r="F70" s="69" t="str">
        <f>'Template (Inf)'!F33</f>
        <v xml:space="preserve">Process influence on variable </v>
      </c>
      <c r="G70" s="69"/>
      <c r="H70" s="70" t="s">
        <v>1855</v>
      </c>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70" t="s">
        <v>1855</v>
      </c>
    </row>
    <row r="71" spans="1:25" x14ac:dyDescent="0.25">
      <c r="A71" s="68"/>
      <c r="B71" s="70"/>
      <c r="C71" s="69"/>
      <c r="D71" s="70"/>
      <c r="E71" s="70"/>
      <c r="F71" s="69" t="str">
        <f>'Template (Inf)'!F34</f>
        <v>Influence present?</v>
      </c>
      <c r="G71" s="69"/>
      <c r="H71" s="70" t="s">
        <v>1855</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70" t="s">
        <v>1855</v>
      </c>
    </row>
    <row r="72" spans="1:25" x14ac:dyDescent="0.25">
      <c r="A72" s="68"/>
      <c r="B72" s="70"/>
      <c r="C72" s="69"/>
      <c r="D72" s="70"/>
      <c r="E72" s="70"/>
      <c r="F72" s="69" t="str">
        <f>'Template (Inf)'!F35</f>
        <v>Yes/No</v>
      </c>
      <c r="G72" s="69" t="str">
        <f>'Template (Inf)'!G35</f>
        <v>Description</v>
      </c>
      <c r="H72" s="70" t="s">
        <v>1855</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70" t="s">
        <v>1855</v>
      </c>
    </row>
    <row r="73" spans="1:25" x14ac:dyDescent="0.25">
      <c r="A73" s="68"/>
      <c r="B73" s="70"/>
      <c r="C73" s="69" t="str">
        <f>'Template (Inf)'!C35</f>
        <v>VarGe01</v>
      </c>
      <c r="D73" s="70" t="str">
        <f>'Template (Inf)'!D35</f>
        <v>Temperature in bedrock</v>
      </c>
      <c r="E73" s="70"/>
      <c r="F73" s="71" t="str">
        <f>W73</f>
        <v>Yes</v>
      </c>
      <c r="G73" s="71" t="str">
        <f>X73</f>
        <v>But the effect of heats of solution/reaction is negligible.</v>
      </c>
      <c r="H73" s="70" t="s">
        <v>1855</v>
      </c>
      <c r="I73" s="71" t="s">
        <v>117</v>
      </c>
      <c r="J73" s="71" t="s">
        <v>2088</v>
      </c>
      <c r="K73" s="70" t="s">
        <v>1855</v>
      </c>
      <c r="L73" s="71" t="s">
        <v>117</v>
      </c>
      <c r="M73" s="71" t="s">
        <v>2088</v>
      </c>
      <c r="N73" s="70" t="s">
        <v>1855</v>
      </c>
      <c r="O73" s="71" t="s">
        <v>117</v>
      </c>
      <c r="P73" s="71" t="s">
        <v>2088</v>
      </c>
      <c r="Q73" s="70" t="s">
        <v>1855</v>
      </c>
      <c r="R73" s="71" t="s">
        <v>117</v>
      </c>
      <c r="S73" s="71" t="s">
        <v>2088</v>
      </c>
      <c r="T73" s="70" t="s">
        <v>1855</v>
      </c>
      <c r="U73" s="68"/>
      <c r="V73" s="70"/>
      <c r="W73" s="71" t="str">
        <f>'SR-Site Influences'!X91</f>
        <v>Yes</v>
      </c>
      <c r="X73" s="71" t="str">
        <f>'SR-Site Influences'!X13</f>
        <v>But the effect of heats of solution/reaction is negligible.</v>
      </c>
      <c r="Y73" s="70" t="s">
        <v>1855</v>
      </c>
    </row>
    <row r="74" spans="1:25" x14ac:dyDescent="0.25">
      <c r="A74" s="68"/>
      <c r="B74" s="70"/>
      <c r="C74" s="69" t="str">
        <f>'Template (Inf)'!C36</f>
        <v>VarGe02</v>
      </c>
      <c r="D74" s="70" t="str">
        <f>'Template (Inf)'!D36</f>
        <v>Groundwater flow</v>
      </c>
      <c r="E74" s="70"/>
      <c r="F74" s="71" t="str">
        <f t="shared" ref="F74:G85" si="1">W74</f>
        <v>No</v>
      </c>
      <c r="G74" s="71" t="str">
        <f t="shared" si="1"/>
        <v>But indirectly if a sufficient amount of gaseous species are produced so that a gas phase is created.
A trapped gas phase, the migration of gas bubbles, and instabilities in gas flow could affect groundwater flow.</v>
      </c>
      <c r="H74" s="70" t="s">
        <v>1855</v>
      </c>
      <c r="I74" s="71"/>
      <c r="J74" s="71"/>
      <c r="K74" s="70" t="s">
        <v>1855</v>
      </c>
      <c r="L74" s="71"/>
      <c r="M74" s="71"/>
      <c r="N74" s="70" t="s">
        <v>1855</v>
      </c>
      <c r="O74" s="71"/>
      <c r="P74" s="71"/>
      <c r="Q74" s="70" t="s">
        <v>1855</v>
      </c>
      <c r="R74" s="71"/>
      <c r="S74" s="71"/>
      <c r="T74" s="70" t="s">
        <v>1855</v>
      </c>
      <c r="U74" s="68"/>
      <c r="V74" s="70"/>
      <c r="W74" s="71" t="str">
        <f>'SR-Site Influences'!X92</f>
        <v>No</v>
      </c>
      <c r="X74" s="71" t="str">
        <f>'SR-Site Influences'!X14</f>
        <v>But indirectly if a sufficient amount of gaseous species are produced so that a gas phase is created.
A trapped gas phase, the migration of gas bubbles, and instabilities in gas flow could affect groundwater flow.</v>
      </c>
      <c r="Y74" s="70" t="s">
        <v>1855</v>
      </c>
    </row>
    <row r="75" spans="1:25" x14ac:dyDescent="0.25">
      <c r="A75" s="68"/>
      <c r="B75" s="70"/>
      <c r="C75" s="69" t="str">
        <f>'Template (Inf)'!C37</f>
        <v>VarGe03</v>
      </c>
      <c r="D75" s="70" t="str">
        <f>'Template (Inf)'!D37</f>
        <v>Groundwater pressure</v>
      </c>
      <c r="E75" s="70"/>
      <c r="F75" s="71" t="str">
        <f t="shared" si="1"/>
        <v>Yes</v>
      </c>
      <c r="G75" s="71" t="str">
        <f t="shared" si="1"/>
        <v>The production of gases from corrosion, microbial processes and decomposition of construction and stray materials could raise groundwater pressure locally.</v>
      </c>
      <c r="H75" s="70" t="s">
        <v>1855</v>
      </c>
      <c r="I75" s="71" t="s">
        <v>117</v>
      </c>
      <c r="J75" s="71" t="s">
        <v>2089</v>
      </c>
      <c r="K75" s="70" t="s">
        <v>1855</v>
      </c>
      <c r="L75" s="71" t="s">
        <v>117</v>
      </c>
      <c r="M75" s="71" t="s">
        <v>2089</v>
      </c>
      <c r="N75" s="70" t="s">
        <v>1855</v>
      </c>
      <c r="O75" s="71" t="s">
        <v>117</v>
      </c>
      <c r="P75" s="71" t="s">
        <v>2089</v>
      </c>
      <c r="Q75" s="70" t="s">
        <v>1855</v>
      </c>
      <c r="R75" s="71" t="s">
        <v>117</v>
      </c>
      <c r="S75" s="71" t="s">
        <v>2089</v>
      </c>
      <c r="T75" s="70" t="s">
        <v>1855</v>
      </c>
      <c r="U75" s="68"/>
      <c r="V75" s="70"/>
      <c r="W75" s="71" t="str">
        <f>'SR-Site Influences'!X93</f>
        <v>Yes</v>
      </c>
      <c r="X75" s="71" t="str">
        <f>'SR-Site Influences'!X15</f>
        <v>The production of gases from corrosion, microbial processes and decomposition of construction and stray materials could raise groundwater pressure locally.</v>
      </c>
      <c r="Y75" s="70" t="s">
        <v>1855</v>
      </c>
    </row>
    <row r="76" spans="1:25" x14ac:dyDescent="0.25">
      <c r="A76" s="68"/>
      <c r="B76" s="70"/>
      <c r="C76" s="69" t="str">
        <f>'Template (Inf)'!C38</f>
        <v>VarGe04</v>
      </c>
      <c r="D76" s="70" t="str">
        <f>'Template (Inf)'!D38</f>
        <v>Gas phase flow</v>
      </c>
      <c r="E76" s="70"/>
      <c r="F76" s="71" t="str">
        <f t="shared" si="1"/>
        <v>Yes</v>
      </c>
      <c r="G76" s="71" t="str">
        <f t="shared" si="1"/>
        <v>The generation of large amounts of gas would increase the flow of the gas phase.</v>
      </c>
      <c r="H76" s="70" t="s">
        <v>1855</v>
      </c>
      <c r="I76" s="71" t="s">
        <v>174</v>
      </c>
      <c r="J76" s="71" t="s">
        <v>2090</v>
      </c>
      <c r="K76" s="70" t="s">
        <v>1855</v>
      </c>
      <c r="L76" s="71" t="s">
        <v>174</v>
      </c>
      <c r="M76" s="71" t="s">
        <v>2090</v>
      </c>
      <c r="N76" s="70" t="s">
        <v>1855</v>
      </c>
      <c r="O76" s="71" t="s">
        <v>174</v>
      </c>
      <c r="P76" s="71" t="s">
        <v>2090</v>
      </c>
      <c r="Q76" s="70" t="s">
        <v>1855</v>
      </c>
      <c r="R76" s="71" t="s">
        <v>174</v>
      </c>
      <c r="S76" s="71" t="s">
        <v>2090</v>
      </c>
      <c r="T76" s="70" t="s">
        <v>1855</v>
      </c>
      <c r="U76" s="68"/>
      <c r="V76" s="70"/>
      <c r="W76" s="71" t="str">
        <f>'SR-Site Influences'!X94</f>
        <v>Yes</v>
      </c>
      <c r="X76" s="71" t="str">
        <f>'SR-Site Influences'!X16</f>
        <v>The generation of large amounts of gas would increase the flow of the gas phase.</v>
      </c>
      <c r="Y76" s="70" t="s">
        <v>1855</v>
      </c>
    </row>
    <row r="77" spans="1:25" x14ac:dyDescent="0.25">
      <c r="A77" s="68"/>
      <c r="B77" s="70"/>
      <c r="C77" s="69" t="str">
        <f>'Template (Inf)'!C39</f>
        <v>VarGe05</v>
      </c>
      <c r="D77" s="70" t="str">
        <f>'Template (Inf)'!D39</f>
        <v>Repository geometry</v>
      </c>
      <c r="E77" s="70"/>
      <c r="F77" s="71" t="str">
        <f t="shared" si="1"/>
        <v>No</v>
      </c>
      <c r="G77" s="71" t="str">
        <f t="shared" si="1"/>
        <v>No effect on geometry of deposition holes or tunnels is expected, but indirectly if a sufficient amount of gaseous species are produced so that a gas phase is created. Elevated gas pressure could disrupt
the buffer or backfill.</v>
      </c>
      <c r="H77" s="70" t="s">
        <v>1855</v>
      </c>
      <c r="I77" s="71"/>
      <c r="J77" s="71"/>
      <c r="K77" s="70" t="s">
        <v>1855</v>
      </c>
      <c r="L77" s="71"/>
      <c r="M77" s="71"/>
      <c r="N77" s="70" t="s">
        <v>1855</v>
      </c>
      <c r="O77" s="71"/>
      <c r="P77" s="71"/>
      <c r="Q77" s="70" t="s">
        <v>1855</v>
      </c>
      <c r="R77" s="71"/>
      <c r="S77" s="71"/>
      <c r="T77" s="70" t="s">
        <v>1855</v>
      </c>
      <c r="U77" s="68"/>
      <c r="V77" s="70"/>
      <c r="W77" s="71" t="str">
        <f>'SR-Site Influences'!X95</f>
        <v>No</v>
      </c>
      <c r="X77" s="71" t="str">
        <f>'SR-Site Influences'!X17</f>
        <v>No effect on geometry of deposition holes or tunnels is expected, but indirectly if a sufficient amount of gaseous species are produced so that a gas phase is created. Elevated gas pressure could disrupt
the buffer or backfill.</v>
      </c>
      <c r="Y77" s="70" t="s">
        <v>1855</v>
      </c>
    </row>
    <row r="78" spans="1:25" x14ac:dyDescent="0.25">
      <c r="A78" s="68"/>
      <c r="B78" s="70"/>
      <c r="C78" s="69" t="str">
        <f>'Template (Inf)'!C40</f>
        <v>VarGe06</v>
      </c>
      <c r="D78" s="70" t="str">
        <f>'Template (Inf)'!D40</f>
        <v>Fracture geometry</v>
      </c>
      <c r="E78" s="70"/>
      <c r="F78" s="71" t="str">
        <f t="shared" si="1"/>
        <v>No</v>
      </c>
      <c r="G78" s="71" t="str">
        <f t="shared" si="1"/>
        <v>But indirectly if a sufficient amount of gaseous species are produced so that a gas phase is created and if the gas pressure rises enough to dilate/induce fractures.</v>
      </c>
      <c r="H78" s="70" t="s">
        <v>1855</v>
      </c>
      <c r="I78" s="71"/>
      <c r="J78" s="71"/>
      <c r="K78" s="70" t="s">
        <v>1855</v>
      </c>
      <c r="L78" s="71"/>
      <c r="M78" s="71"/>
      <c r="N78" s="70" t="s">
        <v>1855</v>
      </c>
      <c r="O78" s="71"/>
      <c r="P78" s="71"/>
      <c r="Q78" s="70" t="s">
        <v>1855</v>
      </c>
      <c r="R78" s="71"/>
      <c r="S78" s="71"/>
      <c r="T78" s="70" t="s">
        <v>1855</v>
      </c>
      <c r="U78" s="68"/>
      <c r="V78" s="70"/>
      <c r="W78" s="71" t="str">
        <f>'SR-Site Influences'!X96</f>
        <v>No</v>
      </c>
      <c r="X78" s="71" t="str">
        <f>'SR-Site Influences'!X18</f>
        <v>But indirectly if a sufficient amount of gaseous species are produced so that a gas phase is created and if the gas pressure rises enough to dilate/induce fractures.</v>
      </c>
      <c r="Y78" s="70" t="s">
        <v>1855</v>
      </c>
    </row>
    <row r="79" spans="1:25" x14ac:dyDescent="0.25">
      <c r="A79" s="68"/>
      <c r="B79" s="70"/>
      <c r="C79" s="69" t="str">
        <f>'Template (Inf)'!C41</f>
        <v>VarGe07</v>
      </c>
      <c r="D79" s="70" t="str">
        <f>'Template (Inf)'!D41</f>
        <v>Rock stresses</v>
      </c>
      <c r="E79" s="70"/>
      <c r="F79" s="71" t="str">
        <f t="shared" si="1"/>
        <v>No</v>
      </c>
      <c r="G79" s="71" t="str">
        <f t="shared" si="1"/>
        <v>But indirectly if a sufficient amount of gaseous species are produced so that a gas phase is created. An elevated gas pressure could affect rock stresses,
but not expected to be
significant in fractured
rock.</v>
      </c>
      <c r="H79" s="70" t="s">
        <v>1855</v>
      </c>
      <c r="I79" s="74" t="s">
        <v>1953</v>
      </c>
      <c r="J79" s="71" t="s">
        <v>2092</v>
      </c>
      <c r="K79" s="70" t="s">
        <v>1855</v>
      </c>
      <c r="L79" s="74" t="s">
        <v>1953</v>
      </c>
      <c r="M79" s="71" t="s">
        <v>2092</v>
      </c>
      <c r="N79" s="70" t="s">
        <v>1855</v>
      </c>
      <c r="O79" s="74" t="s">
        <v>1953</v>
      </c>
      <c r="P79" s="71" t="s">
        <v>2092</v>
      </c>
      <c r="Q79" s="70" t="s">
        <v>1855</v>
      </c>
      <c r="R79" s="74" t="s">
        <v>1953</v>
      </c>
      <c r="S79" s="71" t="s">
        <v>2092</v>
      </c>
      <c r="T79" s="70" t="s">
        <v>1855</v>
      </c>
      <c r="U79" s="68"/>
      <c r="V79" s="70"/>
      <c r="W79" s="71" t="str">
        <f>'SR-Site Influences'!X97</f>
        <v>No</v>
      </c>
      <c r="X79" s="71" t="str">
        <f>'SR-Site Influences'!X19</f>
        <v>But indirectly if a sufficient amount of gaseous species are produced so that a gas phase is created. An elevated gas pressure could affect rock stresses,
but not expected to be
significant in fractured
rock.</v>
      </c>
      <c r="Y79" s="70" t="s">
        <v>1855</v>
      </c>
    </row>
    <row r="80" spans="1:25" x14ac:dyDescent="0.25">
      <c r="A80" s="68"/>
      <c r="B80" s="70"/>
      <c r="C80" s="69" t="str">
        <f>'Template (Inf)'!C42</f>
        <v>VarGe08</v>
      </c>
      <c r="D80" s="70" t="str">
        <f>'Template (Inf)'!D42</f>
        <v>Matrix minerals</v>
      </c>
      <c r="E80" s="70"/>
      <c r="F80" s="71" t="str">
        <f t="shared" si="1"/>
        <v>Yes</v>
      </c>
      <c r="G80" s="71" t="str">
        <f t="shared" si="1"/>
        <v>The dissolution of O2 and CO2 will induce reactions with minerals in the rock matrix. This process is however slow.</v>
      </c>
      <c r="H80" s="70" t="s">
        <v>1855</v>
      </c>
      <c r="I80" s="71" t="s">
        <v>117</v>
      </c>
      <c r="J80" s="71" t="s">
        <v>2091</v>
      </c>
      <c r="K80" s="70" t="s">
        <v>1855</v>
      </c>
      <c r="L80" s="71" t="s">
        <v>117</v>
      </c>
      <c r="M80" s="71" t="s">
        <v>2091</v>
      </c>
      <c r="N80" s="70" t="s">
        <v>1855</v>
      </c>
      <c r="O80" s="71" t="s">
        <v>117</v>
      </c>
      <c r="P80" s="71" t="s">
        <v>2091</v>
      </c>
      <c r="Q80" s="70" t="s">
        <v>1855</v>
      </c>
      <c r="R80" s="71" t="s">
        <v>117</v>
      </c>
      <c r="S80" s="71" t="s">
        <v>2091</v>
      </c>
      <c r="T80" s="70" t="s">
        <v>1855</v>
      </c>
      <c r="U80" s="68"/>
      <c r="V80" s="70"/>
      <c r="W80" s="71" t="str">
        <f>'SR-Site Influences'!X98</f>
        <v>Yes</v>
      </c>
      <c r="X80" s="71" t="str">
        <f>'SR-Site Influences'!X20</f>
        <v>The dissolution of O2 and CO2 will induce reactions with minerals in the rock matrix. This process is however slow.</v>
      </c>
      <c r="Y80" s="70" t="s">
        <v>1855</v>
      </c>
    </row>
    <row r="81" spans="1:25" x14ac:dyDescent="0.25">
      <c r="A81" s="68"/>
      <c r="B81" s="70"/>
      <c r="C81" s="69" t="str">
        <f>'Template (Inf)'!C43</f>
        <v>VarGe09</v>
      </c>
      <c r="D81" s="70" t="str">
        <f>'Template (Inf)'!D43</f>
        <v>Fracture minerals</v>
      </c>
      <c r="E81" s="70"/>
      <c r="F81" s="71" t="str">
        <f t="shared" si="1"/>
        <v>Yes</v>
      </c>
      <c r="G81" s="71" t="str">
        <f t="shared" si="1"/>
        <v>The dissolution of CH4, O2 or CO2 will induce microbial processes or reactions with minerals in the fracture surface.</v>
      </c>
      <c r="H81" s="70" t="s">
        <v>1855</v>
      </c>
      <c r="I81" s="74" t="s">
        <v>1953</v>
      </c>
      <c r="J81" s="71" t="s">
        <v>2093</v>
      </c>
      <c r="K81" s="70" t="s">
        <v>1855</v>
      </c>
      <c r="L81" s="74" t="s">
        <v>1953</v>
      </c>
      <c r="M81" s="71" t="s">
        <v>2093</v>
      </c>
      <c r="N81" s="70" t="s">
        <v>1855</v>
      </c>
      <c r="O81" s="74" t="s">
        <v>1953</v>
      </c>
      <c r="P81" s="71" t="s">
        <v>2093</v>
      </c>
      <c r="Q81" s="70" t="s">
        <v>1855</v>
      </c>
      <c r="R81" s="74" t="s">
        <v>1953</v>
      </c>
      <c r="S81" s="71" t="s">
        <v>2093</v>
      </c>
      <c r="T81" s="70" t="s">
        <v>1855</v>
      </c>
      <c r="U81" s="68"/>
      <c r="V81" s="70"/>
      <c r="W81" s="71" t="str">
        <f>'SR-Site Influences'!X99</f>
        <v>Yes</v>
      </c>
      <c r="X81" s="71" t="str">
        <f>'SR-Site Influences'!X21</f>
        <v>The dissolution of CH4, O2 or CO2 will induce microbial processes or reactions with minerals in the fracture surface.</v>
      </c>
      <c r="Y81" s="70" t="s">
        <v>1855</v>
      </c>
    </row>
    <row r="82" spans="1:25" x14ac:dyDescent="0.25">
      <c r="A82" s="68"/>
      <c r="B82" s="70"/>
      <c r="C82" s="69" t="str">
        <f>'Template (Inf)'!C44</f>
        <v>VarGe10</v>
      </c>
      <c r="D82" s="70" t="str">
        <f>'Template (Inf)'!D44</f>
        <v>Groundwater composition</v>
      </c>
      <c r="E82" s="70"/>
      <c r="F82" s="71" t="str">
        <f t="shared" si="1"/>
        <v>Yes</v>
      </c>
      <c r="G82" s="71" t="str">
        <f t="shared" si="1"/>
        <v>Gaseous components are an integral part of groundwater composition.</v>
      </c>
      <c r="H82" s="70" t="s">
        <v>1855</v>
      </c>
      <c r="I82" s="71" t="s">
        <v>117</v>
      </c>
      <c r="J82" s="71" t="s">
        <v>2058</v>
      </c>
      <c r="K82" s="70" t="s">
        <v>1855</v>
      </c>
      <c r="L82" s="71" t="s">
        <v>174</v>
      </c>
      <c r="M82" s="71" t="s">
        <v>2094</v>
      </c>
      <c r="N82" s="70" t="s">
        <v>1855</v>
      </c>
      <c r="O82" s="71" t="s">
        <v>174</v>
      </c>
      <c r="P82" s="71" t="s">
        <v>2094</v>
      </c>
      <c r="Q82" s="70" t="s">
        <v>1855</v>
      </c>
      <c r="R82" s="71" t="s">
        <v>174</v>
      </c>
      <c r="S82" s="71" t="s">
        <v>2095</v>
      </c>
      <c r="T82" s="70" t="s">
        <v>1855</v>
      </c>
      <c r="U82" s="68"/>
      <c r="V82" s="70"/>
      <c r="W82" s="71" t="str">
        <f>'SR-Site Influences'!X100</f>
        <v>Yes</v>
      </c>
      <c r="X82" s="71" t="str">
        <f>'SR-Site Influences'!X22</f>
        <v>Gaseous components are an integral part of groundwater composition.</v>
      </c>
      <c r="Y82" s="70" t="s">
        <v>1855</v>
      </c>
    </row>
    <row r="83" spans="1:25" x14ac:dyDescent="0.25">
      <c r="A83" s="68"/>
      <c r="B83" s="70"/>
      <c r="C83" s="69" t="str">
        <f>'Template (Inf)'!C45</f>
        <v>VarGe11</v>
      </c>
      <c r="D83" s="70" t="str">
        <f>'Template (Inf)'!D45</f>
        <v>Gas composition</v>
      </c>
      <c r="E83" s="70"/>
      <c r="F83" s="71" t="str">
        <f t="shared" si="1"/>
        <v>Yes</v>
      </c>
      <c r="G83" s="71" t="str">
        <f t="shared" si="1"/>
        <v>The composition of a gas phase, if it exists and it is in equilibrium with groundwater, depends on the gaseous species in the groundwater. However the production of gaseous species in the geosphere will not be sufficient to influence a gas phase significantly.</v>
      </c>
      <c r="H83" s="70" t="s">
        <v>1855</v>
      </c>
      <c r="I83" s="71" t="s">
        <v>117</v>
      </c>
      <c r="J83" s="71" t="s">
        <v>1884</v>
      </c>
      <c r="K83" s="70" t="s">
        <v>1855</v>
      </c>
      <c r="L83" s="71" t="s">
        <v>117</v>
      </c>
      <c r="M83" s="71" t="s">
        <v>1884</v>
      </c>
      <c r="N83" s="70" t="s">
        <v>1855</v>
      </c>
      <c r="O83" s="71" t="s">
        <v>117</v>
      </c>
      <c r="P83" s="71" t="s">
        <v>1884</v>
      </c>
      <c r="Q83" s="70" t="s">
        <v>1855</v>
      </c>
      <c r="R83" s="71" t="s">
        <v>117</v>
      </c>
      <c r="S83" s="71" t="s">
        <v>1884</v>
      </c>
      <c r="T83" s="70" t="s">
        <v>1855</v>
      </c>
      <c r="U83" s="68"/>
      <c r="V83" s="70"/>
      <c r="W83" s="71" t="str">
        <f>'SR-Site Influences'!X101</f>
        <v>Yes</v>
      </c>
      <c r="X83" s="71" t="str">
        <f>'SR-Site Influences'!X23</f>
        <v>The composition of a gas phase, if it exists and it is in equilibrium with groundwater, depends on the gaseous species in the groundwater. However the production of gaseous species in the geosphere will not be sufficient to influence a gas phase significantly.</v>
      </c>
      <c r="Y83" s="70" t="s">
        <v>1855</v>
      </c>
    </row>
    <row r="84" spans="1:25" x14ac:dyDescent="0.25">
      <c r="A84" s="68"/>
      <c r="B84" s="70"/>
      <c r="C84" s="69" t="str">
        <f>'Template (Inf)'!C46</f>
        <v>VarGe12</v>
      </c>
      <c r="D84" s="70" t="str">
        <f>'Template (Inf)'!D46</f>
        <v>Structural and stray materials</v>
      </c>
      <c r="E84" s="70"/>
      <c r="F84" s="71" t="str">
        <f t="shared" si="1"/>
        <v>No</v>
      </c>
      <c r="G84" s="71" t="str">
        <f t="shared" si="1"/>
        <v>But indirectly. For example CO2 could dissolve in groundwater and react with concrete.</v>
      </c>
      <c r="H84" s="70" t="s">
        <v>1855</v>
      </c>
      <c r="I84" s="71"/>
      <c r="J84" s="71"/>
      <c r="K84" s="70" t="s">
        <v>1855</v>
      </c>
      <c r="L84" s="71"/>
      <c r="M84" s="71"/>
      <c r="N84" s="70" t="s">
        <v>1855</v>
      </c>
      <c r="O84" s="71"/>
      <c r="P84" s="71"/>
      <c r="Q84" s="70" t="s">
        <v>1855</v>
      </c>
      <c r="R84" s="71"/>
      <c r="S84" s="71"/>
      <c r="T84" s="70" t="s">
        <v>1855</v>
      </c>
      <c r="U84" s="68"/>
      <c r="V84" s="70"/>
      <c r="W84" s="71" t="str">
        <f>'SR-Site Influences'!X102</f>
        <v>No</v>
      </c>
      <c r="X84" s="71" t="str">
        <f>'SR-Site Influences'!X24</f>
        <v>But indirectly. For example CO2 could dissolve in groundwater and react with concrete.</v>
      </c>
      <c r="Y84" s="70" t="s">
        <v>1855</v>
      </c>
    </row>
    <row r="85" spans="1:25" x14ac:dyDescent="0.25">
      <c r="A85" s="68"/>
      <c r="B85" s="70"/>
      <c r="C85" s="69" t="str">
        <f>'Template (Inf)'!C47</f>
        <v>VarGe13</v>
      </c>
      <c r="D85" s="70" t="str">
        <f>'Template (Inf)'!D47</f>
        <v>Saturation</v>
      </c>
      <c r="E85" s="70"/>
      <c r="F85" s="71" t="str">
        <f t="shared" si="1"/>
        <v>Yes</v>
      </c>
      <c r="G85" s="71" t="str">
        <f t="shared" si="1"/>
        <v>But only if a sufficient amount of gaseous species are produced so that a gas phase is created: a free gas phase would create an unsaturated zone in the rock. However, this might be very localised.</v>
      </c>
      <c r="H85" s="70" t="s">
        <v>1855</v>
      </c>
      <c r="I85" s="71" t="s">
        <v>117</v>
      </c>
      <c r="J85" s="71" t="s">
        <v>2096</v>
      </c>
      <c r="K85" s="70" t="s">
        <v>1855</v>
      </c>
      <c r="L85" s="71" t="s">
        <v>117</v>
      </c>
      <c r="M85" s="71" t="s">
        <v>2096</v>
      </c>
      <c r="N85" s="70" t="s">
        <v>1855</v>
      </c>
      <c r="O85" s="71" t="s">
        <v>117</v>
      </c>
      <c r="P85" s="71" t="s">
        <v>2096</v>
      </c>
      <c r="Q85" s="70" t="s">
        <v>1855</v>
      </c>
      <c r="R85" s="71" t="s">
        <v>117</v>
      </c>
      <c r="S85" s="71" t="s">
        <v>2096</v>
      </c>
      <c r="T85" s="70" t="s">
        <v>1855</v>
      </c>
      <c r="U85" s="68"/>
      <c r="V85" s="70"/>
      <c r="W85" s="71" t="str">
        <f>'SR-Site Influences'!X103</f>
        <v>Yes</v>
      </c>
      <c r="X85" s="71" t="str">
        <f>'SR-Site Influences'!X25</f>
        <v>But only if a sufficient amount of gaseous species are produced so that a gas phase is created: a free gas phase would create an unsaturated zone in the rock. However, this might be very localised.</v>
      </c>
      <c r="Y85" s="70" t="s">
        <v>1855</v>
      </c>
    </row>
    <row r="86" spans="1:25" x14ac:dyDescent="0.25">
      <c r="A86" s="68"/>
      <c r="B86" s="69"/>
      <c r="C86" s="69"/>
      <c r="D86" s="69"/>
      <c r="E86" s="69"/>
      <c r="F86" s="69"/>
      <c r="G86" s="69"/>
      <c r="H86" s="69"/>
      <c r="I86" s="69"/>
      <c r="J86" s="69"/>
      <c r="K86" s="70"/>
      <c r="L86" s="69"/>
      <c r="M86" s="69"/>
      <c r="N86" s="70"/>
      <c r="O86" s="69"/>
      <c r="P86" s="69"/>
      <c r="Q86" s="70"/>
      <c r="R86" s="69"/>
      <c r="S86" s="69"/>
      <c r="T86" s="70"/>
      <c r="U86" s="68"/>
      <c r="V86" s="70"/>
      <c r="W86" s="72" t="str">
        <f>'SR-Site Influences'!X5</f>
        <v>Formation/dissolution/reaction of gaseous species</v>
      </c>
      <c r="X86" s="70"/>
      <c r="Y86" s="70"/>
    </row>
  </sheetData>
  <mergeCells count="13">
    <mergeCell ref="F11:G11"/>
    <mergeCell ref="I11:J11"/>
    <mergeCell ref="F12:G12"/>
    <mergeCell ref="I12:J12"/>
    <mergeCell ref="F13:G13"/>
    <mergeCell ref="I13:J13"/>
    <mergeCell ref="F10:G10"/>
    <mergeCell ref="I10:J10"/>
    <mergeCell ref="C6:D6"/>
    <mergeCell ref="F6:G6"/>
    <mergeCell ref="I6:J6"/>
    <mergeCell ref="F7:G7"/>
    <mergeCell ref="I7:J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4E616-C33D-4E72-B9B3-6CED95EBBE3A}">
  <dimension ref="A1:N40"/>
  <sheetViews>
    <sheetView workbookViewId="0">
      <selection sqref="A1:XFD1048576"/>
    </sheetView>
  </sheetViews>
  <sheetFormatPr defaultRowHeight="15" x14ac:dyDescent="0.25"/>
  <cols>
    <col min="2" max="2" customWidth="true" width="4.0"/>
    <col min="3" max="3" customWidth="true" width="21.42578125"/>
    <col min="4" max="4" customWidth="true" width="6.5703125"/>
    <col min="5" max="5" bestFit="true" customWidth="true" width="32.42578125"/>
    <col min="7" max="7" bestFit="true" customWidth="true" width="4.140625"/>
    <col min="8" max="8" customWidth="true" width="4.5703125"/>
    <col min="10" max="10" customWidth="true" width="3.28515625"/>
    <col min="12" max="12" customWidth="true" width="21.0"/>
  </cols>
  <sheetData>
    <row r="1" spans="1:14" x14ac:dyDescent="0.25">
      <c r="B1" s="27"/>
      <c r="C1" s="27"/>
      <c r="D1" s="27"/>
      <c r="E1" s="27"/>
      <c r="F1" s="27"/>
      <c r="G1" s="27"/>
      <c r="H1" s="27"/>
      <c r="I1" s="27"/>
      <c r="J1" s="27"/>
      <c r="L1" s="28" t="s">
        <v>101</v>
      </c>
      <c r="M1" s="29"/>
      <c r="N1" s="29"/>
    </row>
    <row r="2" spans="1:14" x14ac:dyDescent="0.25">
      <c r="B2" s="27"/>
      <c r="C2" s="30" t="str">
        <f>'Template (Var)'!C2</f>
        <v>FEP ID</v>
      </c>
      <c r="D2" s="27"/>
      <c r="E2" s="30" t="str">
        <f>'Template (Var)'!E2</f>
        <v>FEP Name</v>
      </c>
      <c r="F2" s="27"/>
      <c r="G2" s="30" t="str">
        <f>'Template (Var)'!G2</f>
        <v>FEP</v>
      </c>
      <c r="H2" s="27"/>
      <c r="I2" s="30" t="str">
        <f>'Template (Var)'!I2</f>
        <v>Expert(s)</v>
      </c>
      <c r="J2" s="27"/>
    </row>
    <row r="3" spans="1:14" x14ac:dyDescent="0.25">
      <c r="B3" s="27"/>
      <c r="C3" s="31" t="str">
        <f>'PSAR SFK FEP list'!B38</f>
        <v>VarGe04</v>
      </c>
      <c r="D3" s="27"/>
      <c r="E3" s="31" t="str">
        <f>'PSAR SFK FEP list'!C38</f>
        <v>Gas phase flow</v>
      </c>
      <c r="F3" s="27"/>
      <c r="G3" s="32" t="s">
        <v>124</v>
      </c>
      <c r="H3" s="27"/>
      <c r="I3" s="32" t="s">
        <v>268</v>
      </c>
      <c r="J3" s="27"/>
    </row>
    <row r="4" spans="1:14" x14ac:dyDescent="0.25">
      <c r="B4" s="27"/>
      <c r="C4" s="27"/>
      <c r="D4" s="27"/>
      <c r="E4" s="27"/>
      <c r="F4" s="27"/>
      <c r="G4" s="27"/>
      <c r="H4" s="27"/>
      <c r="I4" s="32"/>
      <c r="J4" s="27"/>
    </row>
    <row r="5" spans="1:14" x14ac:dyDescent="0.25">
      <c r="B5" s="27"/>
      <c r="C5" s="30" t="str">
        <f>'Template (Var)'!C5</f>
        <v>Main Category</v>
      </c>
      <c r="D5" s="27"/>
      <c r="E5" s="30" t="str">
        <f>'Template (Var)'!E5</f>
        <v>System Component</v>
      </c>
      <c r="F5" s="27"/>
      <c r="G5" s="27"/>
      <c r="H5" s="27"/>
      <c r="I5" s="32"/>
      <c r="J5" s="27"/>
      <c r="L5" s="10" t="s">
        <v>1843</v>
      </c>
      <c r="M5" t="s">
        <v>1846</v>
      </c>
    </row>
    <row r="6" spans="1:14" x14ac:dyDescent="0.25">
      <c r="B6" s="27"/>
      <c r="C6" s="33" t="str">
        <f>'PSAR SFK FEP list'!F38</f>
        <v>System variable</v>
      </c>
      <c r="D6" s="27"/>
      <c r="E6" s="33" t="str">
        <f>'PSAR SFK FEP list'!G38</f>
        <v>Geosphere</v>
      </c>
      <c r="F6" s="27"/>
      <c r="G6" s="27"/>
      <c r="H6" s="27"/>
      <c r="I6" s="27"/>
      <c r="J6" s="27"/>
    </row>
    <row r="7" spans="1:14" x14ac:dyDescent="0.25">
      <c r="B7" s="27"/>
      <c r="C7" s="27"/>
      <c r="D7" s="27"/>
      <c r="E7" s="27"/>
      <c r="F7" s="27"/>
      <c r="G7" s="27"/>
      <c r="H7" s="27"/>
      <c r="I7" s="27"/>
      <c r="J7" s="27"/>
      <c r="L7" s="10" t="s">
        <v>236</v>
      </c>
      <c r="M7" t="s">
        <v>428</v>
      </c>
    </row>
    <row r="8" spans="1:14" x14ac:dyDescent="0.25">
      <c r="B8" s="27"/>
      <c r="C8" s="30" t="str">
        <f>'Template (Var)'!C8</f>
        <v>Sub Category 1</v>
      </c>
      <c r="D8" s="27"/>
      <c r="E8" s="30" t="str">
        <f>'Template (Var)'!E8</f>
        <v>Sub Category 2</v>
      </c>
      <c r="F8" s="27"/>
      <c r="G8" s="27"/>
      <c r="H8" s="27"/>
      <c r="I8" s="27"/>
      <c r="J8" s="27"/>
    </row>
    <row r="9" spans="1:14" x14ac:dyDescent="0.25">
      <c r="B9" s="27"/>
      <c r="C9" s="33">
        <f>'PSAR SFK FEP list'!H38</f>
        <v>0</v>
      </c>
      <c r="D9" s="27"/>
      <c r="E9" s="33">
        <f>'PSAR SFK FEP list'!I38</f>
        <v>0</v>
      </c>
      <c r="F9" s="27"/>
      <c r="G9" s="27"/>
      <c r="H9" s="27"/>
      <c r="I9" s="27"/>
      <c r="J9" s="27"/>
      <c r="L9" s="10" t="s">
        <v>237</v>
      </c>
      <c r="M9" t="s">
        <v>428</v>
      </c>
    </row>
    <row r="10" spans="1:14" x14ac:dyDescent="0.25">
      <c r="B10" s="27"/>
      <c r="C10" s="27"/>
      <c r="D10" s="27"/>
      <c r="E10" s="27"/>
      <c r="F10" s="27"/>
      <c r="G10" s="27"/>
      <c r="H10" s="27"/>
      <c r="I10" s="27"/>
      <c r="J10" s="27"/>
      <c r="L10" s="10"/>
    </row>
    <row r="11" spans="1:14" x14ac:dyDescent="0.25">
      <c r="B11" s="34"/>
      <c r="C11" s="34"/>
      <c r="D11" s="34"/>
      <c r="E11" s="34"/>
      <c r="F11" s="34"/>
      <c r="G11" s="34"/>
      <c r="H11" s="34"/>
      <c r="I11" s="34"/>
      <c r="J11" s="34"/>
      <c r="L11" s="10" t="s">
        <v>238</v>
      </c>
      <c r="M11" s="51" t="s">
        <v>242</v>
      </c>
    </row>
    <row r="12" spans="1:14" x14ac:dyDescent="0.25">
      <c r="B12" s="27"/>
      <c r="C12" s="48" t="str">
        <f>'Template (Var)'!C12</f>
        <v>Description</v>
      </c>
      <c r="D12" s="27"/>
      <c r="E12" s="27"/>
      <c r="F12" s="27"/>
      <c r="G12" s="27"/>
      <c r="H12" s="27"/>
      <c r="I12" s="27"/>
      <c r="J12" s="27"/>
      <c r="L12" s="10"/>
    </row>
    <row r="13" spans="1:14" x14ac:dyDescent="0.25">
      <c r="A13" s="9" t="s">
        <v>102</v>
      </c>
      <c r="B13" s="34"/>
      <c r="C13" s="35"/>
      <c r="D13" s="34"/>
      <c r="E13" s="34"/>
      <c r="F13" s="34"/>
      <c r="G13" s="34"/>
      <c r="H13" s="34"/>
      <c r="I13" s="34"/>
      <c r="J13" s="34"/>
    </row>
    <row r="14" spans="1:14" ht="30" customHeight="1" x14ac:dyDescent="0.25">
      <c r="A14" s="9">
        <f>LEN(TRIM(C14))-LEN(SUBSTITUTE(C14," ",""))+1</f>
        <v>1</v>
      </c>
      <c r="B14" s="34"/>
      <c r="C14" s="90" t="s">
        <v>120</v>
      </c>
      <c r="D14" s="91"/>
      <c r="E14" s="91"/>
      <c r="F14" s="91"/>
      <c r="G14" s="91"/>
      <c r="H14" s="91"/>
      <c r="I14" s="92"/>
      <c r="J14" s="34"/>
    </row>
    <row r="15" spans="1:14" x14ac:dyDescent="0.25">
      <c r="B15" s="34"/>
      <c r="C15" s="34"/>
      <c r="D15" s="34"/>
      <c r="E15" s="34"/>
      <c r="F15" s="34"/>
      <c r="G15" s="34"/>
      <c r="H15" s="34"/>
      <c r="I15" s="34"/>
      <c r="J15" s="34"/>
    </row>
    <row r="16" spans="1:14" x14ac:dyDescent="0.25">
      <c r="B16" s="27"/>
      <c r="C16" s="48" t="str">
        <f>'Template (Var)'!C16</f>
        <v>Handling in the assessment</v>
      </c>
      <c r="D16" s="27"/>
      <c r="E16" s="27"/>
      <c r="F16" s="27"/>
      <c r="G16" s="27"/>
      <c r="H16" s="27"/>
      <c r="I16" s="27"/>
      <c r="J16" s="27"/>
      <c r="L16" s="10" t="s">
        <v>239</v>
      </c>
      <c r="M16" t="s">
        <v>128</v>
      </c>
    </row>
    <row r="17" spans="2:13" x14ac:dyDescent="0.25">
      <c r="B17" s="34"/>
      <c r="C17" s="35"/>
      <c r="D17" s="34"/>
      <c r="E17" s="34"/>
      <c r="F17" s="34"/>
      <c r="G17" s="34"/>
      <c r="H17" s="34"/>
      <c r="I17" s="34"/>
      <c r="J17" s="34"/>
    </row>
    <row r="18" spans="2:13" x14ac:dyDescent="0.25">
      <c r="B18" s="34"/>
      <c r="C18" s="35" t="str">
        <f>'Template (Var)'!C18</f>
        <v>Considered</v>
      </c>
      <c r="D18" s="49"/>
      <c r="E18" s="50" t="b">
        <v>1</v>
      </c>
      <c r="F18" s="34"/>
      <c r="G18" s="34"/>
      <c r="H18" s="34"/>
      <c r="I18" s="34"/>
      <c r="J18" s="34"/>
      <c r="L18" s="10" t="s">
        <v>240</v>
      </c>
    </row>
    <row r="19" spans="2:13" x14ac:dyDescent="0.25">
      <c r="B19" s="34"/>
      <c r="C19" s="35" t="str">
        <f>'Template (Var)'!C19</f>
        <v>Neglected</v>
      </c>
      <c r="D19" s="49"/>
      <c r="E19" s="50" t="b">
        <v>0</v>
      </c>
      <c r="F19" s="34"/>
      <c r="G19" s="34"/>
      <c r="H19" s="34"/>
      <c r="I19" s="34"/>
      <c r="J19" s="34"/>
    </row>
    <row r="20" spans="2:13" x14ac:dyDescent="0.25">
      <c r="B20" s="34"/>
      <c r="C20" s="35"/>
      <c r="D20" s="34"/>
      <c r="E20" s="34"/>
      <c r="F20" s="34"/>
      <c r="G20" s="34"/>
      <c r="H20" s="34"/>
      <c r="I20" s="34"/>
      <c r="J20" s="34"/>
      <c r="L20" s="10" t="s">
        <v>241</v>
      </c>
      <c r="M20" s="51"/>
    </row>
    <row r="21" spans="2:13" x14ac:dyDescent="0.25">
      <c r="B21" s="34"/>
      <c r="C21" s="35" t="str">
        <f>'Template (Var)'!C21</f>
        <v>General</v>
      </c>
      <c r="D21" s="34"/>
      <c r="E21" s="34"/>
      <c r="F21" s="34"/>
      <c r="G21" s="34"/>
      <c r="H21" s="34"/>
      <c r="I21" s="34"/>
      <c r="J21" s="34"/>
    </row>
    <row r="22" spans="2:13" ht="30" customHeight="1" x14ac:dyDescent="0.25">
      <c r="B22" s="34"/>
      <c r="C22" s="90" t="s">
        <v>120</v>
      </c>
      <c r="D22" s="91"/>
      <c r="E22" s="91"/>
      <c r="F22" s="91"/>
      <c r="G22" s="91"/>
      <c r="H22" s="91"/>
      <c r="I22" s="92"/>
      <c r="J22" s="34"/>
    </row>
    <row r="23" spans="2:13" x14ac:dyDescent="0.25">
      <c r="B23" s="34"/>
      <c r="C23" s="34"/>
      <c r="D23" s="34"/>
      <c r="E23" s="34"/>
      <c r="F23" s="34"/>
      <c r="G23" s="34"/>
      <c r="H23" s="34"/>
      <c r="I23" s="34"/>
      <c r="J23" s="34"/>
    </row>
    <row r="24" spans="2:13" x14ac:dyDescent="0.25">
      <c r="B24" s="34"/>
      <c r="C24" s="35" t="str">
        <f>'Template (Var)'!C24</f>
        <v>Reasoning - if neglected</v>
      </c>
      <c r="D24" s="34"/>
      <c r="E24" s="34"/>
      <c r="F24" s="34"/>
      <c r="G24" s="34"/>
      <c r="H24" s="34"/>
      <c r="I24" s="34"/>
      <c r="J24" s="34"/>
    </row>
    <row r="25" spans="2:13" ht="15" customHeight="1" x14ac:dyDescent="0.25">
      <c r="B25" s="34"/>
      <c r="C25" s="90"/>
      <c r="D25" s="91"/>
      <c r="E25" s="91"/>
      <c r="F25" s="91"/>
      <c r="G25" s="91"/>
      <c r="H25" s="91"/>
      <c r="I25" s="92"/>
      <c r="J25" s="34"/>
    </row>
    <row r="26" spans="2:13" x14ac:dyDescent="0.25">
      <c r="B26" s="34"/>
      <c r="C26" s="34"/>
      <c r="D26" s="34"/>
      <c r="E26" s="34"/>
      <c r="F26" s="34"/>
      <c r="G26" s="34"/>
      <c r="H26" s="34"/>
      <c r="I26" s="34"/>
      <c r="J26" s="34"/>
    </row>
    <row r="27" spans="2:13" x14ac:dyDescent="0.25">
      <c r="B27" s="27"/>
      <c r="C27" s="48" t="str">
        <f>'Template (Var)'!C27</f>
        <v>References</v>
      </c>
      <c r="D27" s="27"/>
      <c r="E27" s="27"/>
      <c r="F27" s="27"/>
      <c r="G27" s="27"/>
      <c r="H27" s="48"/>
      <c r="I27" s="27"/>
      <c r="J27" s="27"/>
    </row>
    <row r="28" spans="2:13" x14ac:dyDescent="0.25">
      <c r="B28" s="34"/>
      <c r="C28" s="34" t="str">
        <f>'Template (Var)'!C28</f>
        <v>Main report</v>
      </c>
      <c r="D28" s="34"/>
      <c r="E28" s="34"/>
      <c r="F28" s="34"/>
      <c r="G28" s="34"/>
      <c r="H28" s="34" t="str">
        <f>'Template (Var)'!H28</f>
        <v>Section number</v>
      </c>
      <c r="I28" s="34"/>
      <c r="J28" s="34"/>
    </row>
    <row r="29" spans="2:13" x14ac:dyDescent="0.25">
      <c r="B29" s="34"/>
      <c r="C29" s="93"/>
      <c r="D29" s="95"/>
      <c r="E29" s="95"/>
      <c r="F29" s="94"/>
      <c r="G29" s="34"/>
      <c r="H29" s="93"/>
      <c r="I29" s="94"/>
      <c r="J29" s="34"/>
    </row>
    <row r="30" spans="2:13" x14ac:dyDescent="0.25">
      <c r="B30" s="34"/>
      <c r="C30" s="34" t="str">
        <f>'Template (Var)'!C30</f>
        <v>Main references</v>
      </c>
      <c r="D30" s="34"/>
      <c r="E30" s="34"/>
      <c r="F30" s="34"/>
      <c r="G30" s="34"/>
      <c r="H30" s="34"/>
      <c r="I30" s="34"/>
      <c r="J30" s="34"/>
    </row>
    <row r="31" spans="2:13" x14ac:dyDescent="0.25">
      <c r="B31" s="34"/>
      <c r="C31" s="93"/>
      <c r="D31" s="95"/>
      <c r="E31" s="95"/>
      <c r="F31" s="94"/>
      <c r="G31" s="34"/>
      <c r="H31" s="93"/>
      <c r="I31" s="94"/>
      <c r="J31" s="34"/>
    </row>
    <row r="32" spans="2:13" x14ac:dyDescent="0.25">
      <c r="B32" s="34"/>
      <c r="C32" s="34" t="str">
        <f>'Template (Var)'!C32</f>
        <v>Supporting report</v>
      </c>
      <c r="D32" s="34"/>
      <c r="E32" s="34"/>
      <c r="F32" s="34"/>
      <c r="G32" s="34"/>
      <c r="H32" s="34"/>
      <c r="I32" s="34"/>
      <c r="J32" s="34"/>
    </row>
    <row r="33" spans="2:10" x14ac:dyDescent="0.25">
      <c r="B33" s="34"/>
      <c r="C33" s="87"/>
      <c r="D33" s="88"/>
      <c r="E33" s="88"/>
      <c r="F33" s="89"/>
      <c r="G33" s="34"/>
      <c r="H33" s="87"/>
      <c r="I33" s="89"/>
      <c r="J33" s="34"/>
    </row>
    <row r="34" spans="2:10" x14ac:dyDescent="0.25">
      <c r="B34" s="34"/>
      <c r="C34" s="34"/>
      <c r="D34" s="34"/>
      <c r="E34" s="34"/>
      <c r="F34" s="34"/>
      <c r="G34" s="34"/>
      <c r="H34" s="34"/>
      <c r="I34" s="34"/>
      <c r="J34" s="34"/>
    </row>
    <row r="35" spans="2:10" x14ac:dyDescent="0.25">
      <c r="B35" s="36"/>
      <c r="C35" s="37" t="str">
        <f>'Template (Var)'!C35</f>
        <v>NEA FEPs mapped to this SR-Site FEP</v>
      </c>
      <c r="D35" s="36"/>
      <c r="E35" s="36"/>
      <c r="F35" s="36"/>
      <c r="G35" s="36"/>
      <c r="H35" s="36"/>
      <c r="I35" s="36"/>
      <c r="J35" s="36"/>
    </row>
    <row r="36" spans="2:10" x14ac:dyDescent="0.25">
      <c r="B36" s="37"/>
      <c r="C36" s="36"/>
      <c r="D36" s="36"/>
      <c r="E36" s="36"/>
      <c r="F36" s="36"/>
      <c r="G36" s="36"/>
      <c r="H36" s="36"/>
      <c r="I36" s="36"/>
      <c r="J36" s="36"/>
    </row>
    <row r="37" spans="2:10" x14ac:dyDescent="0.25">
      <c r="B37" s="36"/>
      <c r="C37" s="37" t="str">
        <f>'Template (Var)'!C37</f>
        <v>NEA Project FEP ID</v>
      </c>
      <c r="D37" s="37"/>
      <c r="E37" s="37" t="str">
        <f>'Template (Var)'!E37</f>
        <v>NEA Project FEP Name</v>
      </c>
      <c r="F37" s="36"/>
      <c r="G37" s="36"/>
      <c r="H37" s="36"/>
      <c r="I37" s="36"/>
      <c r="J37" s="36"/>
    </row>
    <row r="38" spans="2:10" x14ac:dyDescent="0.25">
      <c r="B38" s="36"/>
      <c r="C38" s="38"/>
      <c r="D38" s="39"/>
      <c r="E38" s="39"/>
      <c r="F38" s="40"/>
      <c r="G38" s="36"/>
      <c r="H38" s="36"/>
      <c r="I38" s="36"/>
      <c r="J38" s="36"/>
    </row>
    <row r="39" spans="2:10" x14ac:dyDescent="0.25">
      <c r="B39" s="36"/>
      <c r="C39" s="44"/>
      <c r="D39" s="45"/>
      <c r="E39" s="45"/>
      <c r="F39" s="46"/>
      <c r="G39" s="36"/>
      <c r="H39" s="36"/>
      <c r="I39" s="36"/>
      <c r="J39" s="36"/>
    </row>
    <row r="40" spans="2:10" x14ac:dyDescent="0.25">
      <c r="B40" s="36"/>
      <c r="C40" s="36"/>
      <c r="D40" s="36"/>
      <c r="E40" s="36"/>
      <c r="F40" s="36"/>
      <c r="G40" s="36"/>
      <c r="H40" s="36"/>
      <c r="I40" s="36"/>
      <c r="J40" s="36"/>
    </row>
  </sheetData>
  <mergeCells count="9">
    <mergeCell ref="C33:F33"/>
    <mergeCell ref="H33:I33"/>
    <mergeCell ref="C14:I14"/>
    <mergeCell ref="C22:I22"/>
    <mergeCell ref="C25:I25"/>
    <mergeCell ref="C29:F29"/>
    <mergeCell ref="H29:I29"/>
    <mergeCell ref="C31:F31"/>
    <mergeCell ref="H31:I31"/>
  </mergeCells>
  <dataValidations count="6">
    <dataValidation allowBlank="1" showInputMessage="1" showErrorMessage="1" promptTitle="Description in SR-PSU" prompt="Gas phase flow as a function of time and space in the geosphere's fracture system." sqref="L9" xr:uid="{1AF854AF-73E9-441A-9445-1148DBCD8389}"/>
    <dataValidation allowBlank="1" showInputMessage="1" showErrorMessage="1" promptTitle="Handling in SE-SFL" sqref="L20 L5" xr:uid="{12B145E8-4918-47FE-9D07-336EF76D1B4E}"/>
    <dataValidation allowBlank="1" showInputMessage="1" showErrorMessage="1" promptTitle="Description in SE-SFL" sqref="L11" xr:uid="{7B24C338-1496-4636-9299-CEEADC8A456C}"/>
    <dataValidation allowBlank="1" showInputMessage="1" showErrorMessage="1" promptTitle="Handling in SR-Site" prompt="Included in description of repository evolution." sqref="L16" xr:uid="{1966D6EE-6418-42E4-AE2E-A0BD291C0FF3}"/>
    <dataValidation allowBlank="1" showInputMessage="1" showErrorMessage="1" promptTitle="Description in SR-Site" prompt="Gas phase flow as a function of time and space in the geosphere's fracture system." sqref="L7" xr:uid="{D6FB8A9F-648A-4586-BE6B-546D2A1E765F}"/>
    <dataValidation allowBlank="1" showInputMessage="1" showErrorMessage="1" promptTitle="Handling in SR-PSU" sqref="L18" xr:uid="{A9616E1C-E877-4283-96FF-B55C6B09B193}"/>
  </dataValidations>
  <pageMargins left="0.7" right="0.7" top="0.75" bottom="0.75" header="0.3" footer="0.3"/>
  <drawing r:id="rId1"/>
  <legacyDrawing r:id="rId2"/>
  <mc:AlternateContent>
    <mc:Choice Requires="x14">
      <controls>
        <mc:AlternateContent>
          <mc:Choice Requires="x14">
            <control shapeId="20481" r:id="rId3" name="Check Box 1">
              <controlPr defaultSize="0" autoFill="0" autoLine="0" autoPict="0">
                <anchor moveWithCells="1">
                  <from>
                    <xdr:col>3</xdr:col>
                    <xdr:colOff>28575</xdr:colOff>
                    <xdr:row>17</xdr:row>
                    <xdr:rowOff>0</xdr:rowOff>
                  </from>
                  <to>
                    <xdr:col>4</xdr:col>
                    <xdr:colOff>409575</xdr:colOff>
                    <xdr:row>18</xdr:row>
                    <xdr:rowOff>28575</xdr:rowOff>
                  </to>
                </anchor>
              </controlPr>
            </control>
          </mc:Choice>
        </mc:AlternateContent>
        <mc:AlternateContent>
          <mc:Choice Requires="x14">
            <control shapeId="20482" r:id="rId4" name="Check Box 2">
              <controlPr defaultSize="0" autoFill="0" autoLine="0" autoPict="0">
                <anchor moveWithCells="1">
                  <from>
                    <xdr:col>3</xdr:col>
                    <xdr:colOff>28575</xdr:colOff>
                    <xdr:row>18</xdr:row>
                    <xdr:rowOff>0</xdr:rowOff>
                  </from>
                  <to>
                    <xdr:col>4</xdr:col>
                    <xdr:colOff>323850</xdr:colOff>
                    <xdr:row>19</xdr:row>
                    <xdr:rowOff>19050</xdr:rowOff>
                  </to>
                </anchor>
              </controlPr>
            </control>
          </mc:Choice>
        </mc:AlternateContent>
      </controls>
    </mc:Choice>
  </mc:AlternateConten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CFCD8-C094-4A3A-8CD2-3C302C2C6A30}">
  <dimension ref="A1:Y86"/>
  <sheetViews>
    <sheetView zoomScaleNormal="100" workbookViewId="0">
      <selection activeCell="L68" sqref="L68"/>
    </sheetView>
  </sheetViews>
  <sheetFormatPr defaultColWidth="9.140625"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list'!B28</f>
        <v>Ge20</v>
      </c>
      <c r="D3" s="31" t="str">
        <f>'PSAR SFK FEP list'!C28</f>
        <v>Methane hydrate formation</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Influences'!Y6</f>
        <v>Geosphere</v>
      </c>
      <c r="D6" s="97"/>
      <c r="E6" s="53" t="str">
        <f>'Template (Inf)'!E6</f>
        <v>Inner 1</v>
      </c>
      <c r="F6" s="96" t="str">
        <f>'SR-Site Influences'!Y7</f>
        <v>Buffer</v>
      </c>
      <c r="G6" s="97"/>
      <c r="H6" s="53" t="str">
        <f>'Template (Inf)'!H6</f>
        <v>Outer 1</v>
      </c>
      <c r="I6" s="96" t="str">
        <f>'SR-Site Influences'!Y8</f>
        <v>Biosphere</v>
      </c>
      <c r="J6" s="97"/>
      <c r="K6" s="27"/>
    </row>
    <row r="7" spans="2:20" x14ac:dyDescent="0.25">
      <c r="B7" s="27"/>
      <c r="C7" s="27"/>
      <c r="D7" s="27"/>
      <c r="E7" s="53" t="str">
        <f>'Template (Inf)'!E7</f>
        <v>Inner 2</v>
      </c>
      <c r="F7" s="96" t="str">
        <f>'SR-Site Influences'!Y9</f>
        <v>Backfill in tunnels</v>
      </c>
      <c r="G7" s="97"/>
      <c r="H7" s="53" t="str">
        <f>'Template (Inf)'!H7</f>
        <v>Outer 2</v>
      </c>
      <c r="I7" s="96" t="str">
        <f>'SR-Site Influences'!Y10</f>
        <v>Surroundings</v>
      </c>
      <c r="J7" s="97"/>
      <c r="K7" s="27"/>
      <c r="M7" s="68"/>
      <c r="N7" s="68"/>
      <c r="O7" s="68"/>
      <c r="P7" s="68"/>
      <c r="Q7" s="68"/>
      <c r="R7" s="68"/>
      <c r="S7" s="68"/>
      <c r="T7" s="68"/>
    </row>
    <row r="8" spans="2:20" x14ac:dyDescent="0.25">
      <c r="B8" s="27"/>
      <c r="C8" s="27"/>
      <c r="D8" s="27"/>
      <c r="E8" s="27"/>
      <c r="F8" s="27"/>
      <c r="G8" s="27"/>
      <c r="H8" s="27"/>
      <c r="I8" s="27"/>
      <c r="J8" s="27"/>
      <c r="K8" s="27"/>
      <c r="M8" s="67" t="s">
        <v>287</v>
      </c>
      <c r="N8" s="68"/>
      <c r="O8" s="68"/>
      <c r="P8" s="68"/>
      <c r="Q8" s="68"/>
      <c r="R8" s="68"/>
      <c r="S8" s="68"/>
      <c r="T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c r="T9" s="68"/>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c r="T10" s="68"/>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c r="O11" s="76" t="str">
        <f>C6</f>
        <v>Geosphere</v>
      </c>
      <c r="P11" s="70"/>
      <c r="Q11" s="70"/>
      <c r="R11" s="70"/>
      <c r="S11" s="70"/>
      <c r="T11" s="68"/>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c r="T12" s="68"/>
    </row>
    <row r="13" spans="2:20" x14ac:dyDescent="0.25">
      <c r="B13" s="27"/>
      <c r="C13" s="27"/>
      <c r="D13" s="27"/>
      <c r="E13" s="53" t="str">
        <f>'Template (Inf)'!E13</f>
        <v>From inner 2</v>
      </c>
      <c r="F13" s="87"/>
      <c r="G13" s="89"/>
      <c r="H13" s="53" t="str">
        <f>'Template (Inf)'!H13</f>
        <v>From outer 2</v>
      </c>
      <c r="I13" s="87"/>
      <c r="J13" s="89"/>
      <c r="K13" s="27"/>
      <c r="M13" s="76" t="str">
        <f>C6</f>
        <v>Geosphere</v>
      </c>
      <c r="N13" s="75"/>
      <c r="O13" s="70" t="str">
        <f>CONCATENATE(I6," ",I7)</f>
        <v>Biosphere Surroundings</v>
      </c>
      <c r="P13" s="76"/>
      <c r="Q13" s="70"/>
      <c r="R13" s="70"/>
      <c r="S13" s="70"/>
      <c r="T13" s="68"/>
    </row>
    <row r="14" spans="2:20" x14ac:dyDescent="0.25">
      <c r="B14" s="27"/>
      <c r="C14" s="27"/>
      <c r="D14" s="27"/>
      <c r="E14" s="27"/>
      <c r="F14" s="27"/>
      <c r="G14" s="27"/>
      <c r="H14" s="27"/>
      <c r="I14" s="27"/>
      <c r="J14" s="27"/>
      <c r="K14" s="27"/>
      <c r="M14" s="68"/>
      <c r="N14" s="68"/>
      <c r="O14" s="68"/>
      <c r="P14" s="68"/>
      <c r="Q14" s="68"/>
      <c r="R14" s="68"/>
      <c r="S14" s="68"/>
      <c r="T14" s="68"/>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1:25" x14ac:dyDescent="0.25">
      <c r="B49" s="35"/>
      <c r="C49" s="35"/>
      <c r="D49" s="35"/>
      <c r="E49" s="35"/>
      <c r="F49" s="35"/>
      <c r="G49" s="35"/>
      <c r="H49" s="35"/>
      <c r="I49" s="35"/>
      <c r="J49" s="35"/>
      <c r="K49" s="34"/>
      <c r="L49" s="35"/>
      <c r="M49" s="35"/>
      <c r="N49" s="34"/>
      <c r="O49" s="35"/>
      <c r="P49" s="35"/>
      <c r="Q49" s="34"/>
      <c r="R49" s="35"/>
      <c r="S49" s="35"/>
      <c r="T49" s="34"/>
    </row>
    <row r="51" spans="1:25" x14ac:dyDescent="0.25">
      <c r="A51" s="68"/>
      <c r="B51" s="67"/>
      <c r="C51" s="68"/>
      <c r="D51" s="68"/>
      <c r="E51" s="68"/>
      <c r="F51" s="67" t="s">
        <v>1947</v>
      </c>
      <c r="G51" s="68"/>
      <c r="H51" s="68"/>
      <c r="I51" s="67" t="s">
        <v>1861</v>
      </c>
      <c r="J51" s="68"/>
      <c r="K51" s="68"/>
      <c r="L51" s="68"/>
      <c r="M51" s="68"/>
      <c r="N51" s="68"/>
      <c r="O51" s="68"/>
      <c r="P51" s="68"/>
      <c r="Q51" s="68"/>
      <c r="R51" s="68"/>
      <c r="S51" s="68"/>
      <c r="T51" s="68"/>
      <c r="U51" s="68"/>
      <c r="V51" s="67" t="s">
        <v>287</v>
      </c>
      <c r="W51" s="68"/>
      <c r="X51" s="68"/>
      <c r="Y51" s="68"/>
    </row>
    <row r="52" spans="1:25" x14ac:dyDescent="0.25">
      <c r="A52" s="68"/>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1:25" x14ac:dyDescent="0.25">
      <c r="A53" s="68"/>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69"/>
    </row>
    <row r="54" spans="1:25" x14ac:dyDescent="0.25">
      <c r="A54" s="68"/>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69"/>
    </row>
    <row r="55" spans="1:25" x14ac:dyDescent="0.25">
      <c r="A55" s="68"/>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69"/>
    </row>
    <row r="56" spans="1:25" x14ac:dyDescent="0.25">
      <c r="A56" s="68"/>
      <c r="B56" s="70"/>
      <c r="C56" s="69" t="str">
        <f>'Template (Inf)'!C19</f>
        <v>VarGe01</v>
      </c>
      <c r="D56" s="70" t="str">
        <f>'Template (Inf)'!D19</f>
        <v>Temperature in bedrock</v>
      </c>
      <c r="E56" s="70"/>
      <c r="F56" s="71" t="str">
        <f>W56</f>
        <v>Yes</v>
      </c>
      <c r="G56" s="71">
        <f>X56</f>
        <v>0</v>
      </c>
      <c r="H56" s="70" t="s">
        <v>1855</v>
      </c>
      <c r="I56" s="71"/>
      <c r="J56" s="71"/>
      <c r="K56" s="70" t="s">
        <v>1855</v>
      </c>
      <c r="L56" s="71"/>
      <c r="M56" s="71"/>
      <c r="N56" s="70" t="s">
        <v>1855</v>
      </c>
      <c r="O56" s="71" t="s">
        <v>174</v>
      </c>
      <c r="P56" s="71" t="s">
        <v>1322</v>
      </c>
      <c r="Q56" s="70" t="s">
        <v>1855</v>
      </c>
      <c r="R56" s="71" t="s">
        <v>174</v>
      </c>
      <c r="S56" s="71" t="s">
        <v>1322</v>
      </c>
      <c r="T56" s="70" t="s">
        <v>1855</v>
      </c>
      <c r="U56" s="68"/>
      <c r="V56" s="70"/>
      <c r="W56" s="71" t="str">
        <f>'SR-Site Influences'!Y104</f>
        <v>Yes</v>
      </c>
      <c r="X56" s="71">
        <f>'SR-Site Influences'!Y26</f>
        <v>0</v>
      </c>
      <c r="Y56" s="70" t="s">
        <v>1855</v>
      </c>
    </row>
    <row r="57" spans="1:25" x14ac:dyDescent="0.25">
      <c r="A57" s="68"/>
      <c r="B57" s="70"/>
      <c r="C57" s="69" t="str">
        <f>'Template (Inf)'!C20</f>
        <v>VarGe02</v>
      </c>
      <c r="D57" s="70" t="str">
        <f>'Template (Inf)'!D20</f>
        <v>Groundwater flow</v>
      </c>
      <c r="E57" s="70"/>
      <c r="F57" s="71" t="str">
        <f t="shared" ref="F57:G68" si="0">W57</f>
        <v>No</v>
      </c>
      <c r="G57" s="71" t="str">
        <f t="shared" si="0"/>
        <v>But indirectly by advection of methane.</v>
      </c>
      <c r="H57" s="70" t="s">
        <v>1855</v>
      </c>
      <c r="I57" s="71"/>
      <c r="J57" s="71"/>
      <c r="K57" s="70" t="s">
        <v>1855</v>
      </c>
      <c r="L57" s="71"/>
      <c r="M57" s="71"/>
      <c r="N57" s="70" t="s">
        <v>1855</v>
      </c>
      <c r="O57" s="71"/>
      <c r="P57" s="71"/>
      <c r="Q57" s="70" t="s">
        <v>1855</v>
      </c>
      <c r="R57" s="71"/>
      <c r="S57" s="71"/>
      <c r="T57" s="70" t="s">
        <v>1855</v>
      </c>
      <c r="U57" s="68"/>
      <c r="V57" s="70"/>
      <c r="W57" s="71" t="str">
        <f>'SR-Site Influences'!Y105</f>
        <v>No</v>
      </c>
      <c r="X57" s="71" t="str">
        <f>'SR-Site Influences'!Y27</f>
        <v>But indirectly by advection of methane.</v>
      </c>
      <c r="Y57" s="70" t="s">
        <v>1855</v>
      </c>
    </row>
    <row r="58" spans="1:25" x14ac:dyDescent="0.25">
      <c r="A58" s="68"/>
      <c r="B58" s="70"/>
      <c r="C58" s="69" t="str">
        <f>'Template (Inf)'!C21</f>
        <v>VarGe03</v>
      </c>
      <c r="D58" s="70" t="str">
        <f>'Template (Inf)'!D21</f>
        <v>Groundwater pressure</v>
      </c>
      <c r="E58" s="70"/>
      <c r="F58" s="71" t="str">
        <f t="shared" si="0"/>
        <v>Yes</v>
      </c>
      <c r="G58" s="71">
        <f t="shared" si="0"/>
        <v>0</v>
      </c>
      <c r="H58" s="70" t="s">
        <v>1855</v>
      </c>
      <c r="I58" s="71"/>
      <c r="J58" s="71"/>
      <c r="K58" s="70" t="s">
        <v>1855</v>
      </c>
      <c r="L58" s="71"/>
      <c r="M58" s="71"/>
      <c r="N58" s="70" t="s">
        <v>1855</v>
      </c>
      <c r="O58" s="71" t="s">
        <v>174</v>
      </c>
      <c r="P58" s="71" t="s">
        <v>1322</v>
      </c>
      <c r="Q58" s="70" t="s">
        <v>1855</v>
      </c>
      <c r="R58" s="71" t="s">
        <v>174</v>
      </c>
      <c r="S58" s="71" t="s">
        <v>1322</v>
      </c>
      <c r="T58" s="70" t="s">
        <v>1855</v>
      </c>
      <c r="U58" s="68"/>
      <c r="V58" s="70"/>
      <c r="W58" s="71" t="str">
        <f>'SR-Site Influences'!Y106</f>
        <v>Yes</v>
      </c>
      <c r="X58" s="71">
        <f>'SR-Site Influences'!Y28</f>
        <v>0</v>
      </c>
      <c r="Y58" s="70" t="s">
        <v>1855</v>
      </c>
    </row>
    <row r="59" spans="1:25" x14ac:dyDescent="0.25">
      <c r="A59" s="68"/>
      <c r="B59" s="70"/>
      <c r="C59" s="69" t="str">
        <f>'Template (Inf)'!C22</f>
        <v>VarGe04</v>
      </c>
      <c r="D59" s="70" t="str">
        <f>'Template (Inf)'!D22</f>
        <v>Gas phase flow</v>
      </c>
      <c r="E59" s="70"/>
      <c r="F59" s="71" t="str">
        <f t="shared" si="0"/>
        <v>No</v>
      </c>
      <c r="G59" s="71" t="str">
        <f t="shared" si="0"/>
        <v>But indirectly by bringing methane in contact with ice.</v>
      </c>
      <c r="H59" s="70" t="s">
        <v>1855</v>
      </c>
      <c r="I59" s="71"/>
      <c r="J59" s="71"/>
      <c r="K59" s="70" t="s">
        <v>1855</v>
      </c>
      <c r="L59" s="71"/>
      <c r="M59" s="71"/>
      <c r="N59" s="70" t="s">
        <v>1855</v>
      </c>
      <c r="O59" s="71"/>
      <c r="P59" s="71"/>
      <c r="Q59" s="70" t="s">
        <v>1855</v>
      </c>
      <c r="R59" s="71"/>
      <c r="S59" s="71"/>
      <c r="T59" s="70" t="s">
        <v>1855</v>
      </c>
      <c r="U59" s="68"/>
      <c r="V59" s="70"/>
      <c r="W59" s="71" t="str">
        <f>'SR-Site Influences'!Y107</f>
        <v>No</v>
      </c>
      <c r="X59" s="71" t="str">
        <f>'SR-Site Influences'!Y29</f>
        <v>But indirectly by bringing methane in contact with ice.</v>
      </c>
      <c r="Y59" s="70" t="s">
        <v>1855</v>
      </c>
    </row>
    <row r="60" spans="1:25" x14ac:dyDescent="0.25">
      <c r="A60" s="68"/>
      <c r="B60" s="70"/>
      <c r="C60" s="69" t="str">
        <f>'Template (Inf)'!C23</f>
        <v>VarGe05</v>
      </c>
      <c r="D60" s="70" t="str">
        <f>'Template (Inf)'!D23</f>
        <v>Repository geometry</v>
      </c>
      <c r="E60" s="70"/>
      <c r="F60" s="71" t="str">
        <f t="shared" si="0"/>
        <v>No</v>
      </c>
      <c r="G60" s="71" t="str">
        <f t="shared" si="0"/>
        <v>But indirectly by the heat flow from the repository, and by affecting the flow of methane.</v>
      </c>
      <c r="H60" s="70" t="s">
        <v>1855</v>
      </c>
      <c r="I60" s="71"/>
      <c r="J60" s="71"/>
      <c r="K60" s="70" t="s">
        <v>1855</v>
      </c>
      <c r="L60" s="71"/>
      <c r="M60" s="71"/>
      <c r="N60" s="70" t="s">
        <v>1855</v>
      </c>
      <c r="O60" s="71"/>
      <c r="P60" s="71"/>
      <c r="Q60" s="70" t="s">
        <v>1855</v>
      </c>
      <c r="R60" s="71"/>
      <c r="S60" s="71"/>
      <c r="T60" s="70" t="s">
        <v>1855</v>
      </c>
      <c r="U60" s="68"/>
      <c r="V60" s="70"/>
      <c r="W60" s="71" t="str">
        <f>'SR-Site Influences'!Y108</f>
        <v>No</v>
      </c>
      <c r="X60" s="71" t="str">
        <f>'SR-Site Influences'!Y30</f>
        <v>But indirectly by the heat flow from the repository, and by affecting the flow of methane.</v>
      </c>
      <c r="Y60" s="70" t="s">
        <v>1855</v>
      </c>
    </row>
    <row r="61" spans="1:25" x14ac:dyDescent="0.25">
      <c r="A61" s="68"/>
      <c r="B61" s="70"/>
      <c r="C61" s="69" t="str">
        <f>'Template (Inf)'!C24</f>
        <v>VarGe06</v>
      </c>
      <c r="D61" s="70" t="str">
        <f>'Template (Inf)'!D24</f>
        <v>Fracture geometry</v>
      </c>
      <c r="E61" s="70"/>
      <c r="F61" s="71" t="str">
        <f t="shared" si="0"/>
        <v>Yes</v>
      </c>
      <c r="G61" s="71" t="str">
        <f t="shared" si="0"/>
        <v>Location of hydrate formation and also through the adsorptive capacity of the porous medium. In addition, influences the overall pathway for methane transport.</v>
      </c>
      <c r="H61" s="70" t="s">
        <v>1855</v>
      </c>
      <c r="I61" s="71"/>
      <c r="J61" s="71"/>
      <c r="K61" s="70" t="s">
        <v>1855</v>
      </c>
      <c r="L61" s="71"/>
      <c r="M61" s="71"/>
      <c r="N61" s="70" t="s">
        <v>1855</v>
      </c>
      <c r="O61" s="71" t="s">
        <v>174</v>
      </c>
      <c r="P61" s="71" t="s">
        <v>2097</v>
      </c>
      <c r="Q61" s="70" t="s">
        <v>1855</v>
      </c>
      <c r="R61" s="71" t="s">
        <v>174</v>
      </c>
      <c r="S61" s="71" t="s">
        <v>2097</v>
      </c>
      <c r="T61" s="70" t="s">
        <v>1855</v>
      </c>
      <c r="U61" s="68"/>
      <c r="V61" s="70"/>
      <c r="W61" s="71" t="str">
        <f>'SR-Site Influences'!Y109</f>
        <v>Yes</v>
      </c>
      <c r="X61" s="71" t="str">
        <f>'SR-Site Influences'!Y31</f>
        <v>Location of hydrate formation and also through the adsorptive capacity of the porous medium. In addition, influences the overall pathway for methane transport.</v>
      </c>
      <c r="Y61" s="70" t="s">
        <v>1855</v>
      </c>
    </row>
    <row r="62" spans="1:25" x14ac:dyDescent="0.25">
      <c r="A62" s="68"/>
      <c r="B62" s="70"/>
      <c r="C62" s="69" t="str">
        <f>'Template (Inf)'!C25</f>
        <v>VarGe07</v>
      </c>
      <c r="D62" s="70" t="str">
        <f>'Template (Inf)'!D25</f>
        <v>Rock stresses</v>
      </c>
      <c r="E62" s="70"/>
      <c r="F62" s="71" t="str">
        <f t="shared" si="0"/>
        <v>No</v>
      </c>
      <c r="G62" s="71" t="str">
        <f t="shared" si="0"/>
        <v>But indirectly by affecting porosity.</v>
      </c>
      <c r="H62" s="70" t="s">
        <v>1855</v>
      </c>
      <c r="I62" s="71"/>
      <c r="J62" s="71"/>
      <c r="K62" s="70" t="s">
        <v>1855</v>
      </c>
      <c r="L62" s="71"/>
      <c r="M62" s="71"/>
      <c r="N62" s="70" t="s">
        <v>1855</v>
      </c>
      <c r="O62" s="71"/>
      <c r="P62" s="71"/>
      <c r="Q62" s="70" t="s">
        <v>1855</v>
      </c>
      <c r="R62" s="71"/>
      <c r="S62" s="71"/>
      <c r="T62" s="70" t="s">
        <v>1855</v>
      </c>
      <c r="U62" s="68"/>
      <c r="V62" s="70"/>
      <c r="W62" s="71" t="str">
        <f>'SR-Site Influences'!Y110</f>
        <v>No</v>
      </c>
      <c r="X62" s="71" t="str">
        <f>'SR-Site Influences'!Y32</f>
        <v>But indirectly by affecting porosity.</v>
      </c>
      <c r="Y62" s="70" t="s">
        <v>1855</v>
      </c>
    </row>
    <row r="63" spans="1:25" x14ac:dyDescent="0.25">
      <c r="A63" s="68"/>
      <c r="B63" s="70"/>
      <c r="C63" s="69" t="str">
        <f>'Template (Inf)'!C26</f>
        <v>VarGe08</v>
      </c>
      <c r="D63" s="70" t="str">
        <f>'Template (Inf)'!D26</f>
        <v>Matrix minerals</v>
      </c>
      <c r="E63" s="70"/>
      <c r="F63" s="71" t="str">
        <f t="shared" si="0"/>
        <v>No</v>
      </c>
      <c r="G63" s="71" t="str">
        <f t="shared" si="0"/>
        <v>But, indirectly through thermal properties of rock matrix.</v>
      </c>
      <c r="H63" s="70" t="s">
        <v>1855</v>
      </c>
      <c r="I63" s="71"/>
      <c r="J63" s="71"/>
      <c r="K63" s="70" t="s">
        <v>1855</v>
      </c>
      <c r="L63" s="71"/>
      <c r="M63" s="71"/>
      <c r="N63" s="70" t="s">
        <v>1855</v>
      </c>
      <c r="O63" s="71"/>
      <c r="P63" s="71"/>
      <c r="Q63" s="70" t="s">
        <v>1855</v>
      </c>
      <c r="R63" s="71"/>
      <c r="S63" s="71"/>
      <c r="T63" s="70" t="s">
        <v>1855</v>
      </c>
      <c r="U63" s="68"/>
      <c r="V63" s="70"/>
      <c r="W63" s="71" t="str">
        <f>'SR-Site Influences'!Y111</f>
        <v>No</v>
      </c>
      <c r="X63" s="71" t="str">
        <f>'SR-Site Influences'!Y33</f>
        <v>But, indirectly through thermal properties of rock matrix.</v>
      </c>
      <c r="Y63" s="70" t="s">
        <v>1855</v>
      </c>
    </row>
    <row r="64" spans="1:25" x14ac:dyDescent="0.25">
      <c r="A64" s="68"/>
      <c r="B64" s="70"/>
      <c r="C64" s="69" t="str">
        <f>'Template (Inf)'!C27</f>
        <v>VarGe09</v>
      </c>
      <c r="D64" s="70" t="str">
        <f>'Template (Inf)'!D27</f>
        <v>Fracture minerals</v>
      </c>
      <c r="E64" s="70"/>
      <c r="F64" s="71" t="str">
        <f t="shared" si="0"/>
        <v>No</v>
      </c>
      <c r="G64" s="71" t="str">
        <f t="shared" si="0"/>
        <v>The adsorption of water molecules on mineral surfaces decreases the freezing temperature. However, this effect should be similar for different types of minerals.</v>
      </c>
      <c r="H64" s="70" t="s">
        <v>1855</v>
      </c>
      <c r="I64" s="71"/>
      <c r="J64" s="71"/>
      <c r="K64" s="70" t="s">
        <v>1855</v>
      </c>
      <c r="L64" s="71"/>
      <c r="M64" s="71"/>
      <c r="N64" s="70" t="s">
        <v>1855</v>
      </c>
      <c r="O64" s="71"/>
      <c r="P64" s="71"/>
      <c r="Q64" s="70" t="s">
        <v>1855</v>
      </c>
      <c r="R64" s="71"/>
      <c r="S64" s="71"/>
      <c r="T64" s="70" t="s">
        <v>1855</v>
      </c>
      <c r="U64" s="68"/>
      <c r="V64" s="70"/>
      <c r="W64" s="71" t="str">
        <f>'SR-Site Influences'!Y112</f>
        <v>No</v>
      </c>
      <c r="X64" s="71" t="str">
        <f>'SR-Site Influences'!Y34</f>
        <v>The adsorption of water molecules on mineral surfaces decreases the freezing temperature. However, this effect should be similar for different types of minerals.</v>
      </c>
      <c r="Y64" s="70" t="s">
        <v>1855</v>
      </c>
    </row>
    <row r="65" spans="1:25" x14ac:dyDescent="0.25">
      <c r="A65" s="68"/>
      <c r="B65" s="70"/>
      <c r="C65" s="69" t="str">
        <f>'Template (Inf)'!C28</f>
        <v>VarGe10</v>
      </c>
      <c r="D65" s="70" t="str">
        <f>'Template (Inf)'!D28</f>
        <v>Groundwater composition</v>
      </c>
      <c r="E65" s="70"/>
      <c r="F65" s="71" t="str">
        <f t="shared" si="0"/>
        <v>Yes</v>
      </c>
      <c r="G65" s="71" t="str">
        <f t="shared" si="0"/>
        <v>The freezing temperature of water to ice decreases as the salt content increases.</v>
      </c>
      <c r="H65" s="70" t="s">
        <v>1855</v>
      </c>
      <c r="I65" s="71"/>
      <c r="J65" s="71"/>
      <c r="K65" s="70" t="s">
        <v>1855</v>
      </c>
      <c r="L65" s="71"/>
      <c r="M65" s="71"/>
      <c r="N65" s="70" t="s">
        <v>1855</v>
      </c>
      <c r="O65" s="71" t="s">
        <v>174</v>
      </c>
      <c r="P65" s="71" t="s">
        <v>1322</v>
      </c>
      <c r="Q65" s="70" t="s">
        <v>1855</v>
      </c>
      <c r="R65" s="71" t="s">
        <v>174</v>
      </c>
      <c r="S65" s="71" t="s">
        <v>1322</v>
      </c>
      <c r="T65" s="70" t="s">
        <v>1855</v>
      </c>
      <c r="U65" s="68"/>
      <c r="V65" s="70"/>
      <c r="W65" s="71" t="str">
        <f>'SR-Site Influences'!Y113</f>
        <v>Yes</v>
      </c>
      <c r="X65" s="71" t="str">
        <f>'SR-Site Influences'!Y35</f>
        <v>The freezing temperature of water to ice decreases as the salt content increases.</v>
      </c>
      <c r="Y65" s="70" t="s">
        <v>1855</v>
      </c>
    </row>
    <row r="66" spans="1:25" x14ac:dyDescent="0.25">
      <c r="A66" s="68"/>
      <c r="B66" s="70"/>
      <c r="C66" s="69" t="str">
        <f>'Template (Inf)'!C29</f>
        <v>VarGe11</v>
      </c>
      <c r="D66" s="70" t="str">
        <f>'Template (Inf)'!D29</f>
        <v>Gas composition</v>
      </c>
      <c r="E66" s="70"/>
      <c r="F66" s="71" t="str">
        <f t="shared" si="0"/>
        <v>Yes</v>
      </c>
      <c r="G66" s="71">
        <f t="shared" si="0"/>
        <v>0</v>
      </c>
      <c r="H66" s="70" t="s">
        <v>1855</v>
      </c>
      <c r="I66" s="71"/>
      <c r="J66" s="71"/>
      <c r="K66" s="70" t="s">
        <v>1855</v>
      </c>
      <c r="L66" s="71"/>
      <c r="M66" s="71"/>
      <c r="N66" s="70" t="s">
        <v>1855</v>
      </c>
      <c r="O66" s="71" t="s">
        <v>174</v>
      </c>
      <c r="P66" s="71" t="s">
        <v>1322</v>
      </c>
      <c r="Q66" s="70" t="s">
        <v>1855</v>
      </c>
      <c r="R66" s="71" t="s">
        <v>174</v>
      </c>
      <c r="S66" s="71" t="s">
        <v>1322</v>
      </c>
      <c r="T66" s="70" t="s">
        <v>1855</v>
      </c>
      <c r="U66" s="68"/>
      <c r="V66" s="70"/>
      <c r="W66" s="71" t="str">
        <f>'SR-Site Influences'!Y114</f>
        <v>Yes</v>
      </c>
      <c r="X66" s="71">
        <f>'SR-Site Influences'!Y36</f>
        <v>0</v>
      </c>
      <c r="Y66" s="70" t="s">
        <v>1855</v>
      </c>
    </row>
    <row r="67" spans="1:25" x14ac:dyDescent="0.25">
      <c r="A67" s="68"/>
      <c r="B67" s="70"/>
      <c r="C67" s="69" t="str">
        <f>'Template (Inf)'!C30</f>
        <v>VarGe12</v>
      </c>
      <c r="D67" s="70" t="str">
        <f>'Template (Inf)'!D30</f>
        <v>Structural and stray materials</v>
      </c>
      <c r="E67" s="70"/>
      <c r="F67" s="71" t="str">
        <f t="shared" si="0"/>
        <v>No</v>
      </c>
      <c r="G67" s="71" t="str">
        <f t="shared" si="0"/>
        <v>But, indirectly through their thermal properties and changes in groundwater composition.</v>
      </c>
      <c r="H67" s="70" t="s">
        <v>1855</v>
      </c>
      <c r="I67" s="71"/>
      <c r="J67" s="71"/>
      <c r="K67" s="70" t="s">
        <v>1855</v>
      </c>
      <c r="L67" s="71"/>
      <c r="M67" s="71"/>
      <c r="N67" s="70" t="s">
        <v>1855</v>
      </c>
      <c r="O67" s="71"/>
      <c r="P67" s="71"/>
      <c r="Q67" s="70" t="s">
        <v>1855</v>
      </c>
      <c r="R67" s="71"/>
      <c r="S67" s="71"/>
      <c r="T67" s="70" t="s">
        <v>1855</v>
      </c>
      <c r="U67" s="68"/>
      <c r="V67" s="70"/>
      <c r="W67" s="71" t="str">
        <f>'SR-Site Influences'!Y115</f>
        <v>No</v>
      </c>
      <c r="X67" s="71" t="str">
        <f>'SR-Site Influences'!Y37</f>
        <v>But, indirectly through their thermal properties and changes in groundwater composition.</v>
      </c>
      <c r="Y67" s="70" t="s">
        <v>1855</v>
      </c>
    </row>
    <row r="68" spans="1:25" x14ac:dyDescent="0.25">
      <c r="A68" s="68"/>
      <c r="B68" s="70"/>
      <c r="C68" s="69" t="str">
        <f>'Template (Inf)'!C31</f>
        <v>VarGe13</v>
      </c>
      <c r="D68" s="70" t="str">
        <f>'Template (Inf)'!D31</f>
        <v>Saturation</v>
      </c>
      <c r="E68" s="70"/>
      <c r="F68" s="71" t="str">
        <f t="shared" si="0"/>
        <v>Yes</v>
      </c>
      <c r="G68" s="71">
        <f t="shared" si="0"/>
        <v>0</v>
      </c>
      <c r="H68" s="70" t="s">
        <v>1855</v>
      </c>
      <c r="I68" s="71"/>
      <c r="J68" s="71"/>
      <c r="K68" s="70" t="s">
        <v>1855</v>
      </c>
      <c r="L68" s="71"/>
      <c r="M68" s="71"/>
      <c r="N68" s="70" t="s">
        <v>1855</v>
      </c>
      <c r="O68" s="71" t="s">
        <v>117</v>
      </c>
      <c r="P68" s="71" t="s">
        <v>1886</v>
      </c>
      <c r="Q68" s="70" t="s">
        <v>1855</v>
      </c>
      <c r="R68" s="71" t="s">
        <v>117</v>
      </c>
      <c r="S68" s="71" t="s">
        <v>1886</v>
      </c>
      <c r="T68" s="70" t="s">
        <v>1855</v>
      </c>
      <c r="U68" s="68"/>
      <c r="V68" s="70"/>
      <c r="W68" s="71" t="str">
        <f>'SR-Site Influences'!Y116</f>
        <v>Yes</v>
      </c>
      <c r="X68" s="71">
        <f>'SR-Site Influences'!Y38</f>
        <v>0</v>
      </c>
      <c r="Y68" s="70" t="s">
        <v>1855</v>
      </c>
    </row>
    <row r="69" spans="1:25" x14ac:dyDescent="0.25">
      <c r="A69" s="68"/>
      <c r="B69" s="70"/>
      <c r="C69" s="69"/>
      <c r="D69" s="70"/>
      <c r="E69" s="70"/>
      <c r="F69" s="70"/>
      <c r="G69" s="70"/>
      <c r="H69" s="70" t="s">
        <v>1855</v>
      </c>
      <c r="I69" s="70"/>
      <c r="J69" s="70"/>
      <c r="K69" s="70" t="s">
        <v>1855</v>
      </c>
      <c r="L69" s="70"/>
      <c r="M69" s="70"/>
      <c r="N69" s="70" t="s">
        <v>1855</v>
      </c>
      <c r="O69" s="70"/>
      <c r="P69" s="70"/>
      <c r="Q69" s="70" t="s">
        <v>1855</v>
      </c>
      <c r="R69" s="70"/>
      <c r="S69" s="70"/>
      <c r="T69" s="70" t="s">
        <v>1855</v>
      </c>
      <c r="U69" s="68"/>
      <c r="V69" s="70"/>
      <c r="W69" s="70"/>
      <c r="X69" s="70"/>
      <c r="Y69" s="70" t="s">
        <v>1855</v>
      </c>
    </row>
    <row r="70" spans="1:25" x14ac:dyDescent="0.25">
      <c r="A70" s="68"/>
      <c r="B70" s="70"/>
      <c r="C70" s="69"/>
      <c r="D70" s="70"/>
      <c r="E70" s="70"/>
      <c r="F70" s="69" t="str">
        <f>'Template (Inf)'!F33</f>
        <v xml:space="preserve">Process influence on variable </v>
      </c>
      <c r="G70" s="69"/>
      <c r="H70" s="70" t="s">
        <v>1855</v>
      </c>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70" t="s">
        <v>1855</v>
      </c>
    </row>
    <row r="71" spans="1:25" x14ac:dyDescent="0.25">
      <c r="A71" s="68"/>
      <c r="B71" s="70"/>
      <c r="C71" s="69"/>
      <c r="D71" s="70"/>
      <c r="E71" s="70"/>
      <c r="F71" s="69" t="str">
        <f>'Template (Inf)'!F34</f>
        <v>Influence present?</v>
      </c>
      <c r="G71" s="69"/>
      <c r="H71" s="70" t="s">
        <v>1855</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70" t="s">
        <v>1855</v>
      </c>
    </row>
    <row r="72" spans="1:25" x14ac:dyDescent="0.25">
      <c r="A72" s="68"/>
      <c r="B72" s="70"/>
      <c r="C72" s="69"/>
      <c r="D72" s="70"/>
      <c r="E72" s="70"/>
      <c r="F72" s="69" t="str">
        <f>'Template (Inf)'!F35</f>
        <v>Yes/No</v>
      </c>
      <c r="G72" s="69" t="str">
        <f>'Template (Inf)'!G35</f>
        <v>Description</v>
      </c>
      <c r="H72" s="70" t="s">
        <v>1855</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70" t="s">
        <v>1855</v>
      </c>
    </row>
    <row r="73" spans="1:25" x14ac:dyDescent="0.25">
      <c r="A73" s="68"/>
      <c r="B73" s="70"/>
      <c r="C73" s="69" t="str">
        <f>'Template (Inf)'!C35</f>
        <v>VarGe01</v>
      </c>
      <c r="D73" s="70" t="str">
        <f>'Template (Inf)'!D35</f>
        <v>Temperature in bedrock</v>
      </c>
      <c r="E73" s="70"/>
      <c r="F73" s="71" t="str">
        <f>W73</f>
        <v>Yes</v>
      </c>
      <c r="G73" s="71" t="str">
        <f>X73</f>
        <v>By latent heat of melting/freezing.</v>
      </c>
      <c r="H73" s="70" t="s">
        <v>1855</v>
      </c>
      <c r="I73" s="71"/>
      <c r="J73" s="71"/>
      <c r="K73" s="70" t="s">
        <v>1855</v>
      </c>
      <c r="L73" s="71"/>
      <c r="M73" s="71"/>
      <c r="N73" s="70" t="s">
        <v>1855</v>
      </c>
      <c r="O73" s="74" t="s">
        <v>1953</v>
      </c>
      <c r="P73" s="71" t="s">
        <v>2098</v>
      </c>
      <c r="Q73" s="70" t="s">
        <v>1855</v>
      </c>
      <c r="R73" s="74" t="s">
        <v>1953</v>
      </c>
      <c r="S73" s="71" t="s">
        <v>2098</v>
      </c>
      <c r="T73" s="70" t="s">
        <v>1855</v>
      </c>
      <c r="U73" s="68"/>
      <c r="V73" s="70"/>
      <c r="W73" s="71" t="str">
        <f>'SR-Site Influences'!Y91</f>
        <v>Yes</v>
      </c>
      <c r="X73" s="71" t="str">
        <f>'SR-Site Influences'!Y13</f>
        <v>By latent heat of melting/freezing.</v>
      </c>
      <c r="Y73" s="70" t="s">
        <v>1855</v>
      </c>
    </row>
    <row r="74" spans="1:25" x14ac:dyDescent="0.25">
      <c r="A74" s="68"/>
      <c r="B74" s="70"/>
      <c r="C74" s="69" t="str">
        <f>'Template (Inf)'!C36</f>
        <v>VarGe02</v>
      </c>
      <c r="D74" s="70" t="str">
        <f>'Template (Inf)'!D36</f>
        <v>Groundwater flow</v>
      </c>
      <c r="E74" s="70"/>
      <c r="F74" s="71" t="str">
        <f t="shared" ref="F74:G85" si="1">W74</f>
        <v>No</v>
      </c>
      <c r="G74" s="71" t="str">
        <f t="shared" si="1"/>
        <v>But indirectly by changing fracture geometries.</v>
      </c>
      <c r="H74" s="70" t="s">
        <v>1855</v>
      </c>
      <c r="I74" s="71"/>
      <c r="J74" s="71"/>
      <c r="K74" s="70" t="s">
        <v>1855</v>
      </c>
      <c r="L74" s="71"/>
      <c r="M74" s="71"/>
      <c r="N74" s="70" t="s">
        <v>1855</v>
      </c>
      <c r="O74" s="71"/>
      <c r="P74" s="71"/>
      <c r="Q74" s="70" t="s">
        <v>1855</v>
      </c>
      <c r="R74" s="71"/>
      <c r="S74" s="71"/>
      <c r="T74" s="70" t="s">
        <v>1855</v>
      </c>
      <c r="U74" s="68"/>
      <c r="V74" s="70"/>
      <c r="W74" s="71" t="str">
        <f>'SR-Site Influences'!Y92</f>
        <v>No</v>
      </c>
      <c r="X74" s="71" t="str">
        <f>'SR-Site Influences'!Y14</f>
        <v>But indirectly by changing fracture geometries.</v>
      </c>
      <c r="Y74" s="70" t="s">
        <v>1855</v>
      </c>
    </row>
    <row r="75" spans="1:25" x14ac:dyDescent="0.25">
      <c r="A75" s="68"/>
      <c r="B75" s="70"/>
      <c r="C75" s="69" t="str">
        <f>'Template (Inf)'!C37</f>
        <v>VarGe03</v>
      </c>
      <c r="D75" s="70" t="str">
        <f>'Template (Inf)'!D37</f>
        <v>Groundwater pressure</v>
      </c>
      <c r="E75" s="70"/>
      <c r="F75" s="71" t="str">
        <f t="shared" si="1"/>
        <v>Yes</v>
      </c>
      <c r="G75" s="71" t="str">
        <f t="shared" si="1"/>
        <v>By expansion of the ice.</v>
      </c>
      <c r="H75" s="70" t="s">
        <v>1855</v>
      </c>
      <c r="I75" s="71"/>
      <c r="J75" s="71"/>
      <c r="K75" s="70" t="s">
        <v>1855</v>
      </c>
      <c r="L75" s="71"/>
      <c r="M75" s="71"/>
      <c r="N75" s="70" t="s">
        <v>1855</v>
      </c>
      <c r="O75" s="74" t="s">
        <v>1953</v>
      </c>
      <c r="P75" s="71" t="s">
        <v>2099</v>
      </c>
      <c r="Q75" s="70" t="s">
        <v>1855</v>
      </c>
      <c r="R75" s="74" t="s">
        <v>1953</v>
      </c>
      <c r="S75" s="71" t="s">
        <v>2099</v>
      </c>
      <c r="T75" s="70" t="s">
        <v>1855</v>
      </c>
      <c r="U75" s="68"/>
      <c r="V75" s="70"/>
      <c r="W75" s="71" t="str">
        <f>'SR-Site Influences'!Y93</f>
        <v>Yes</v>
      </c>
      <c r="X75" s="71" t="str">
        <f>'SR-Site Influences'!Y15</f>
        <v>By expansion of the ice.</v>
      </c>
      <c r="Y75" s="70" t="s">
        <v>1855</v>
      </c>
    </row>
    <row r="76" spans="1:25" x14ac:dyDescent="0.25">
      <c r="A76" s="68"/>
      <c r="B76" s="70"/>
      <c r="C76" s="69" t="str">
        <f>'Template (Inf)'!C38</f>
        <v>VarGe04</v>
      </c>
      <c r="D76" s="70" t="str">
        <f>'Template (Inf)'!D38</f>
        <v>Gas phase flow</v>
      </c>
      <c r="E76" s="70"/>
      <c r="F76" s="71" t="str">
        <f t="shared" si="1"/>
        <v>No</v>
      </c>
      <c r="G76" s="71" t="str">
        <f t="shared" si="1"/>
        <v>But indirectly by changing fracture geometries.</v>
      </c>
      <c r="H76" s="70" t="s">
        <v>1855</v>
      </c>
      <c r="I76" s="71"/>
      <c r="J76" s="71"/>
      <c r="K76" s="70" t="s">
        <v>1855</v>
      </c>
      <c r="L76" s="71"/>
      <c r="M76" s="71"/>
      <c r="N76" s="70" t="s">
        <v>1855</v>
      </c>
      <c r="O76" s="71"/>
      <c r="P76" s="71"/>
      <c r="Q76" s="70" t="s">
        <v>1855</v>
      </c>
      <c r="R76" s="71"/>
      <c r="S76" s="71"/>
      <c r="T76" s="70" t="s">
        <v>1855</v>
      </c>
      <c r="U76" s="68"/>
      <c r="V76" s="70"/>
      <c r="W76" s="71" t="str">
        <f>'SR-Site Influences'!Y94</f>
        <v>No</v>
      </c>
      <c r="X76" s="71" t="str">
        <f>'SR-Site Influences'!Y16</f>
        <v>But indirectly by changing fracture geometries.</v>
      </c>
      <c r="Y76" s="70" t="s">
        <v>1855</v>
      </c>
    </row>
    <row r="77" spans="1:25" x14ac:dyDescent="0.25">
      <c r="A77" s="68"/>
      <c r="B77" s="70"/>
      <c r="C77" s="69" t="str">
        <f>'Template (Inf)'!C39</f>
        <v>VarGe05</v>
      </c>
      <c r="D77" s="70" t="str">
        <f>'Template (Inf)'!D39</f>
        <v>Repository geometry</v>
      </c>
      <c r="E77" s="70"/>
      <c r="F77" s="71" t="str">
        <f t="shared" si="1"/>
        <v>No</v>
      </c>
      <c r="G77" s="71">
        <f t="shared" si="1"/>
        <v>0</v>
      </c>
      <c r="H77" s="70" t="s">
        <v>1855</v>
      </c>
      <c r="I77" s="71"/>
      <c r="J77" s="71"/>
      <c r="K77" s="70" t="s">
        <v>1855</v>
      </c>
      <c r="L77" s="71"/>
      <c r="M77" s="71"/>
      <c r="N77" s="70" t="s">
        <v>1855</v>
      </c>
      <c r="O77" s="71"/>
      <c r="P77" s="71"/>
      <c r="Q77" s="70" t="s">
        <v>1855</v>
      </c>
      <c r="R77" s="71"/>
      <c r="S77" s="71"/>
      <c r="T77" s="70" t="s">
        <v>1855</v>
      </c>
      <c r="U77" s="68"/>
      <c r="V77" s="70"/>
      <c r="W77" s="71" t="str">
        <f>'SR-Site Influences'!Y95</f>
        <v>No</v>
      </c>
      <c r="X77" s="71">
        <f>'SR-Site Influences'!Y17</f>
        <v>0</v>
      </c>
      <c r="Y77" s="70" t="s">
        <v>1855</v>
      </c>
    </row>
    <row r="78" spans="1:25" x14ac:dyDescent="0.25">
      <c r="A78" s="68"/>
      <c r="B78" s="70"/>
      <c r="C78" s="69" t="str">
        <f>'Template (Inf)'!C40</f>
        <v>VarGe06</v>
      </c>
      <c r="D78" s="70" t="str">
        <f>'Template (Inf)'!D40</f>
        <v>Fracture geometry</v>
      </c>
      <c r="E78" s="70"/>
      <c r="F78" s="71" t="str">
        <f t="shared" si="1"/>
        <v>Yes</v>
      </c>
      <c r="G78" s="71" t="str">
        <f t="shared" si="1"/>
        <v>By affecting porosity, and potentially methane hydrate may open up or expand fractures.</v>
      </c>
      <c r="H78" s="70" t="s">
        <v>1855</v>
      </c>
      <c r="I78" s="71"/>
      <c r="J78" s="71"/>
      <c r="K78" s="70" t="s">
        <v>1855</v>
      </c>
      <c r="L78" s="71"/>
      <c r="M78" s="71"/>
      <c r="N78" s="70" t="s">
        <v>1855</v>
      </c>
      <c r="O78" s="71" t="s">
        <v>117</v>
      </c>
      <c r="P78" s="71" t="s">
        <v>2100</v>
      </c>
      <c r="Q78" s="70" t="s">
        <v>1855</v>
      </c>
      <c r="R78" s="71" t="s">
        <v>117</v>
      </c>
      <c r="S78" s="71" t="s">
        <v>2100</v>
      </c>
      <c r="T78" s="70" t="s">
        <v>1855</v>
      </c>
      <c r="U78" s="68"/>
      <c r="V78" s="70"/>
      <c r="W78" s="71" t="str">
        <f>'SR-Site Influences'!Y96</f>
        <v>Yes</v>
      </c>
      <c r="X78" s="71" t="str">
        <f>'SR-Site Influences'!Y18</f>
        <v>By affecting porosity, and potentially methane hydrate may open up or expand fractures.</v>
      </c>
      <c r="Y78" s="70" t="s">
        <v>1855</v>
      </c>
    </row>
    <row r="79" spans="1:25" x14ac:dyDescent="0.25">
      <c r="A79" s="68"/>
      <c r="B79" s="70"/>
      <c r="C79" s="69" t="str">
        <f>'Template (Inf)'!C41</f>
        <v>VarGe07</v>
      </c>
      <c r="D79" s="70" t="str">
        <f>'Template (Inf)'!D41</f>
        <v>Rock stresses</v>
      </c>
      <c r="E79" s="70"/>
      <c r="F79" s="71" t="str">
        <f t="shared" si="1"/>
        <v>No</v>
      </c>
      <c r="G79" s="71" t="str">
        <f t="shared" si="1"/>
        <v>But indirectly through fracture geometry.</v>
      </c>
      <c r="H79" s="70" t="s">
        <v>1855</v>
      </c>
      <c r="I79" s="71"/>
      <c r="J79" s="71"/>
      <c r="K79" s="70" t="s">
        <v>1855</v>
      </c>
      <c r="L79" s="71"/>
      <c r="M79" s="71"/>
      <c r="N79" s="70" t="s">
        <v>1855</v>
      </c>
      <c r="O79" s="71"/>
      <c r="P79" s="71"/>
      <c r="Q79" s="70" t="s">
        <v>1855</v>
      </c>
      <c r="R79" s="71"/>
      <c r="S79" s="71"/>
      <c r="T79" s="70" t="s">
        <v>1855</v>
      </c>
      <c r="U79" s="68"/>
      <c r="V79" s="70"/>
      <c r="W79" s="71" t="str">
        <f>'SR-Site Influences'!Y97</f>
        <v>No</v>
      </c>
      <c r="X79" s="71" t="str">
        <f>'SR-Site Influences'!Y19</f>
        <v>But indirectly through fracture geometry.</v>
      </c>
      <c r="Y79" s="70" t="s">
        <v>1855</v>
      </c>
    </row>
    <row r="80" spans="1:25" x14ac:dyDescent="0.25">
      <c r="A80" s="68"/>
      <c r="B80" s="70"/>
      <c r="C80" s="69" t="str">
        <f>'Template (Inf)'!C42</f>
        <v>VarGe08</v>
      </c>
      <c r="D80" s="70" t="str">
        <f>'Template (Inf)'!D42</f>
        <v>Matrix minerals</v>
      </c>
      <c r="E80" s="70"/>
      <c r="F80" s="71" t="str">
        <f t="shared" si="1"/>
        <v>No</v>
      </c>
      <c r="G80" s="71">
        <f t="shared" si="1"/>
        <v>0</v>
      </c>
      <c r="H80" s="70" t="s">
        <v>1855</v>
      </c>
      <c r="I80" s="71"/>
      <c r="J80" s="71"/>
      <c r="K80" s="70" t="s">
        <v>1855</v>
      </c>
      <c r="L80" s="71"/>
      <c r="M80" s="71"/>
      <c r="N80" s="70" t="s">
        <v>1855</v>
      </c>
      <c r="O80" s="71"/>
      <c r="P80" s="71"/>
      <c r="Q80" s="70" t="s">
        <v>1855</v>
      </c>
      <c r="R80" s="71"/>
      <c r="S80" s="71"/>
      <c r="T80" s="70" t="s">
        <v>1855</v>
      </c>
      <c r="U80" s="68"/>
      <c r="V80" s="70"/>
      <c r="W80" s="71" t="str">
        <f>'SR-Site Influences'!Y98</f>
        <v>No</v>
      </c>
      <c r="X80" s="71">
        <f>'SR-Site Influences'!Y20</f>
        <v>0</v>
      </c>
      <c r="Y80" s="70" t="s">
        <v>1855</v>
      </c>
    </row>
    <row r="81" spans="1:25" x14ac:dyDescent="0.25">
      <c r="A81" s="68"/>
      <c r="B81" s="70"/>
      <c r="C81" s="69" t="str">
        <f>'Template (Inf)'!C43</f>
        <v>VarGe09</v>
      </c>
      <c r="D81" s="70" t="str">
        <f>'Template (Inf)'!D43</f>
        <v>Fracture minerals</v>
      </c>
      <c r="E81" s="70"/>
      <c r="F81" s="71" t="str">
        <f t="shared" si="1"/>
        <v>No</v>
      </c>
      <c r="G81" s="71">
        <f t="shared" si="1"/>
        <v>0</v>
      </c>
      <c r="H81" s="70" t="s">
        <v>1855</v>
      </c>
      <c r="I81" s="71"/>
      <c r="J81" s="71"/>
      <c r="K81" s="70" t="s">
        <v>1855</v>
      </c>
      <c r="L81" s="71"/>
      <c r="M81" s="71"/>
      <c r="N81" s="70" t="s">
        <v>1855</v>
      </c>
      <c r="O81" s="71"/>
      <c r="P81" s="71"/>
      <c r="Q81" s="70" t="s">
        <v>1855</v>
      </c>
      <c r="R81" s="71"/>
      <c r="S81" s="71"/>
      <c r="T81" s="70" t="s">
        <v>1855</v>
      </c>
      <c r="U81" s="68"/>
      <c r="V81" s="70"/>
      <c r="W81" s="71" t="str">
        <f>'SR-Site Influences'!Y99</f>
        <v>No</v>
      </c>
      <c r="X81" s="71">
        <f>'SR-Site Influences'!Y21</f>
        <v>0</v>
      </c>
      <c r="Y81" s="70" t="s">
        <v>1855</v>
      </c>
    </row>
    <row r="82" spans="1:25" x14ac:dyDescent="0.25">
      <c r="A82" s="68"/>
      <c r="B82" s="70"/>
      <c r="C82" s="69" t="str">
        <f>'Template (Inf)'!C44</f>
        <v>VarGe10</v>
      </c>
      <c r="D82" s="70" t="str">
        <f>'Template (Inf)'!D44</f>
        <v>Groundwater composition</v>
      </c>
      <c r="E82" s="70"/>
      <c r="F82" s="71" t="str">
        <f t="shared" si="1"/>
        <v>Yes</v>
      </c>
      <c r="G82" s="71" t="str">
        <f t="shared" si="1"/>
        <v>The formation of methane hydrates would deplete surrounding groundwater from methane; and salt exclusion may occur.</v>
      </c>
      <c r="H82" s="70" t="s">
        <v>1855</v>
      </c>
      <c r="I82" s="71"/>
      <c r="J82" s="71"/>
      <c r="K82" s="70" t="s">
        <v>1855</v>
      </c>
      <c r="L82" s="71"/>
      <c r="M82" s="71"/>
      <c r="N82" s="70" t="s">
        <v>1855</v>
      </c>
      <c r="O82" s="74" t="s">
        <v>1953</v>
      </c>
      <c r="P82" s="71" t="s">
        <v>2101</v>
      </c>
      <c r="Q82" s="70" t="s">
        <v>1855</v>
      </c>
      <c r="R82" s="74" t="s">
        <v>1953</v>
      </c>
      <c r="S82" s="71" t="s">
        <v>2101</v>
      </c>
      <c r="T82" s="70" t="s">
        <v>1855</v>
      </c>
      <c r="U82" s="68"/>
      <c r="V82" s="70"/>
      <c r="W82" s="71" t="str">
        <f>'SR-Site Influences'!Y100</f>
        <v>Yes</v>
      </c>
      <c r="X82" s="71" t="str">
        <f>'SR-Site Influences'!Y22</f>
        <v>The formation of methane hydrates would deplete surrounding groundwater from methane; and salt exclusion may occur.</v>
      </c>
      <c r="Y82" s="70" t="s">
        <v>1855</v>
      </c>
    </row>
    <row r="83" spans="1:25" x14ac:dyDescent="0.25">
      <c r="A83" s="68"/>
      <c r="B83" s="70"/>
      <c r="C83" s="69" t="str">
        <f>'Template (Inf)'!C45</f>
        <v>VarGe11</v>
      </c>
      <c r="D83" s="70" t="str">
        <f>'Template (Inf)'!D45</f>
        <v>Gas composition</v>
      </c>
      <c r="E83" s="70"/>
      <c r="F83" s="71" t="str">
        <f t="shared" si="1"/>
        <v>Yes</v>
      </c>
      <c r="G83" s="71" t="str">
        <f t="shared" si="1"/>
        <v>Removal of methane.</v>
      </c>
      <c r="H83" s="70" t="s">
        <v>1855</v>
      </c>
      <c r="I83" s="71"/>
      <c r="J83" s="71"/>
      <c r="K83" s="70" t="s">
        <v>1855</v>
      </c>
      <c r="L83" s="71"/>
      <c r="M83" s="71"/>
      <c r="N83" s="70" t="s">
        <v>1855</v>
      </c>
      <c r="O83" s="71" t="s">
        <v>117</v>
      </c>
      <c r="P83" s="71" t="s">
        <v>2102</v>
      </c>
      <c r="Q83" s="70" t="s">
        <v>1855</v>
      </c>
      <c r="R83" s="71" t="s">
        <v>117</v>
      </c>
      <c r="S83" s="71" t="s">
        <v>2102</v>
      </c>
      <c r="T83" s="70" t="s">
        <v>1855</v>
      </c>
      <c r="U83" s="68"/>
      <c r="V83" s="70"/>
      <c r="W83" s="71" t="str">
        <f>'SR-Site Influences'!Y101</f>
        <v>Yes</v>
      </c>
      <c r="X83" s="71" t="str">
        <f>'SR-Site Influences'!Y23</f>
        <v>Removal of methane.</v>
      </c>
      <c r="Y83" s="70" t="s">
        <v>1855</v>
      </c>
    </row>
    <row r="84" spans="1:25" x14ac:dyDescent="0.25">
      <c r="A84" s="68"/>
      <c r="B84" s="70"/>
      <c r="C84" s="69" t="str">
        <f>'Template (Inf)'!C46</f>
        <v>VarGe12</v>
      </c>
      <c r="D84" s="70" t="str">
        <f>'Template (Inf)'!D46</f>
        <v>Structural and stray materials</v>
      </c>
      <c r="E84" s="70"/>
      <c r="F84" s="71" t="str">
        <f t="shared" si="1"/>
        <v>No</v>
      </c>
      <c r="G84" s="71" t="str">
        <f t="shared" si="1"/>
        <v>Provided that freezing does not occur at repository depth.</v>
      </c>
      <c r="H84" s="70" t="s">
        <v>1855</v>
      </c>
      <c r="I84" s="71"/>
      <c r="J84" s="71"/>
      <c r="K84" s="70" t="s">
        <v>1855</v>
      </c>
      <c r="L84" s="71"/>
      <c r="M84" s="71"/>
      <c r="N84" s="70" t="s">
        <v>1855</v>
      </c>
      <c r="O84" s="71"/>
      <c r="P84" s="71"/>
      <c r="Q84" s="70" t="s">
        <v>1855</v>
      </c>
      <c r="R84" s="71"/>
      <c r="S84" s="71"/>
      <c r="T84" s="70" t="s">
        <v>1855</v>
      </c>
      <c r="U84" s="68"/>
      <c r="V84" s="70"/>
      <c r="W84" s="71" t="str">
        <f>'SR-Site Influences'!Y102</f>
        <v>No</v>
      </c>
      <c r="X84" s="71" t="str">
        <f>'SR-Site Influences'!Y24</f>
        <v>Provided that freezing does not occur at repository depth.</v>
      </c>
      <c r="Y84" s="70" t="s">
        <v>1855</v>
      </c>
    </row>
    <row r="85" spans="1:25" x14ac:dyDescent="0.25">
      <c r="A85" s="68"/>
      <c r="B85" s="70"/>
      <c r="C85" s="69" t="str">
        <f>'Template (Inf)'!C47</f>
        <v>VarGe13</v>
      </c>
      <c r="D85" s="70" t="str">
        <f>'Template (Inf)'!D47</f>
        <v>Saturation</v>
      </c>
      <c r="E85" s="70"/>
      <c r="F85" s="71" t="str">
        <f t="shared" si="1"/>
        <v>Yes</v>
      </c>
      <c r="G85" s="71" t="str">
        <f t="shared" si="1"/>
        <v>The dissociation of large amounts of hydrate might result in large quantities of gas resulting in localised and short-lived unsaturation of the rock.</v>
      </c>
      <c r="H85" s="70" t="s">
        <v>1855</v>
      </c>
      <c r="I85" s="71"/>
      <c r="J85" s="71"/>
      <c r="K85" s="70" t="s">
        <v>1855</v>
      </c>
      <c r="L85" s="71"/>
      <c r="M85" s="71"/>
      <c r="N85" s="70" t="s">
        <v>1855</v>
      </c>
      <c r="O85" s="71" t="s">
        <v>117</v>
      </c>
      <c r="P85" s="71" t="s">
        <v>1886</v>
      </c>
      <c r="Q85" s="70" t="s">
        <v>1855</v>
      </c>
      <c r="R85" s="71" t="s">
        <v>117</v>
      </c>
      <c r="S85" s="71" t="s">
        <v>1886</v>
      </c>
      <c r="T85" s="70" t="s">
        <v>1855</v>
      </c>
      <c r="U85" s="68"/>
      <c r="V85" s="70"/>
      <c r="W85" s="71" t="str">
        <f>'SR-Site Influences'!Y103</f>
        <v>Yes</v>
      </c>
      <c r="X85" s="71" t="str">
        <f>'SR-Site Influences'!Y25</f>
        <v>The dissociation of large amounts of hydrate might result in large quantities of gas resulting in localised and short-lived unsaturation of the rock.</v>
      </c>
      <c r="Y85" s="70" t="s">
        <v>1855</v>
      </c>
    </row>
    <row r="86" spans="1:25" x14ac:dyDescent="0.25">
      <c r="A86" s="68"/>
      <c r="B86" s="69"/>
      <c r="C86" s="69"/>
      <c r="D86" s="69"/>
      <c r="E86" s="69"/>
      <c r="F86" s="69"/>
      <c r="G86" s="69"/>
      <c r="H86" s="69"/>
      <c r="I86" s="69"/>
      <c r="J86" s="69"/>
      <c r="K86" s="70"/>
      <c r="L86" s="69"/>
      <c r="M86" s="69"/>
      <c r="N86" s="70"/>
      <c r="O86" s="69"/>
      <c r="P86" s="69"/>
      <c r="Q86" s="70"/>
      <c r="R86" s="69"/>
      <c r="S86" s="69"/>
      <c r="T86" s="70"/>
      <c r="U86" s="68"/>
      <c r="V86" s="70"/>
      <c r="W86" s="72" t="str">
        <f>'SR-Site Influences'!Y5</f>
        <v>Methane hydrate formation</v>
      </c>
      <c r="X86" s="70"/>
      <c r="Y86" s="70"/>
    </row>
  </sheetData>
  <mergeCells count="13">
    <mergeCell ref="F11:G11"/>
    <mergeCell ref="I11:J11"/>
    <mergeCell ref="F12:G12"/>
    <mergeCell ref="I12:J12"/>
    <mergeCell ref="F13:G13"/>
    <mergeCell ref="I13:J13"/>
    <mergeCell ref="F10:G10"/>
    <mergeCell ref="I10:J10"/>
    <mergeCell ref="C6:D6"/>
    <mergeCell ref="F6:G6"/>
    <mergeCell ref="I6:J6"/>
    <mergeCell ref="F7:G7"/>
    <mergeCell ref="I7:J7"/>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2E1C4-A91E-4D01-9F6D-C9D11816E81F}">
  <dimension ref="A1:Y86"/>
  <sheetViews>
    <sheetView zoomScaleNormal="100" workbookViewId="0"/>
  </sheetViews>
  <sheetFormatPr defaultColWidth="9.140625"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list'!B29</f>
        <v>Ge21</v>
      </c>
      <c r="D3" s="31" t="str">
        <f>'PSAR SFK FEP list'!C29</f>
        <v>Salt exclusion</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Influences'!Z6</f>
        <v>Geosphere</v>
      </c>
      <c r="D6" s="97"/>
      <c r="E6" s="53" t="str">
        <f>'Template (Inf)'!E6</f>
        <v>Inner 1</v>
      </c>
      <c r="F6" s="96" t="str">
        <f>'SR-Site Influences'!Z7</f>
        <v>Buffer</v>
      </c>
      <c r="G6" s="97"/>
      <c r="H6" s="53" t="str">
        <f>'Template (Inf)'!H6</f>
        <v>Outer 1</v>
      </c>
      <c r="I6" s="96" t="str">
        <f>'SR-Site Influences'!Z8</f>
        <v>Biosphere</v>
      </c>
      <c r="J6" s="97"/>
      <c r="K6" s="27"/>
    </row>
    <row r="7" spans="2:20" x14ac:dyDescent="0.25">
      <c r="B7" s="27"/>
      <c r="C7" s="27"/>
      <c r="D7" s="27"/>
      <c r="E7" s="53" t="str">
        <f>'Template (Inf)'!E7</f>
        <v>Inner 2</v>
      </c>
      <c r="F7" s="96" t="str">
        <f>'SR-Site Influences'!Z9</f>
        <v>Backfill in tunnels</v>
      </c>
      <c r="G7" s="97"/>
      <c r="H7" s="53" t="str">
        <f>'Template (Inf)'!H7</f>
        <v>Outer 2</v>
      </c>
      <c r="I7" s="96" t="str">
        <f>'SR-Site Influences'!Z10</f>
        <v>Surroundings</v>
      </c>
      <c r="J7" s="97"/>
      <c r="K7" s="27"/>
      <c r="M7" s="68"/>
      <c r="N7" s="68"/>
      <c r="O7" s="68"/>
      <c r="P7" s="68"/>
      <c r="Q7" s="68"/>
      <c r="R7" s="68"/>
      <c r="S7" s="68"/>
      <c r="T7" s="68"/>
    </row>
    <row r="8" spans="2:20" x14ac:dyDescent="0.25">
      <c r="B8" s="27"/>
      <c r="C8" s="27"/>
      <c r="D8" s="27"/>
      <c r="E8" s="27"/>
      <c r="F8" s="27"/>
      <c r="G8" s="27"/>
      <c r="H8" s="27"/>
      <c r="I8" s="27"/>
      <c r="J8" s="27"/>
      <c r="K8" s="27"/>
      <c r="M8" s="67" t="s">
        <v>287</v>
      </c>
      <c r="N8" s="68"/>
      <c r="O8" s="68"/>
      <c r="P8" s="68"/>
      <c r="Q8" s="68"/>
      <c r="R8" s="68"/>
      <c r="S8" s="68"/>
      <c r="T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c r="T9" s="68"/>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c r="T10" s="68"/>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c r="O11" s="76" t="str">
        <f>C6</f>
        <v>Geosphere</v>
      </c>
      <c r="P11" s="70"/>
      <c r="Q11" s="70"/>
      <c r="R11" s="70"/>
      <c r="S11" s="70"/>
      <c r="T11" s="68"/>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c r="T12" s="68"/>
    </row>
    <row r="13" spans="2:20" x14ac:dyDescent="0.25">
      <c r="B13" s="27"/>
      <c r="C13" s="27"/>
      <c r="D13" s="27"/>
      <c r="E13" s="53" t="str">
        <f>'Template (Inf)'!E13</f>
        <v>From inner 2</v>
      </c>
      <c r="F13" s="87"/>
      <c r="G13" s="89"/>
      <c r="H13" s="53" t="str">
        <f>'Template (Inf)'!H13</f>
        <v>From outer 2</v>
      </c>
      <c r="I13" s="87"/>
      <c r="J13" s="89"/>
      <c r="K13" s="27"/>
      <c r="M13" s="76" t="str">
        <f>C6</f>
        <v>Geosphere</v>
      </c>
      <c r="N13" s="75"/>
      <c r="O13" s="70" t="str">
        <f>CONCATENATE(I6," ",I7)</f>
        <v>Biosphere Surroundings</v>
      </c>
      <c r="P13" s="76"/>
      <c r="Q13" s="70"/>
      <c r="R13" s="70"/>
      <c r="S13" s="70"/>
      <c r="T13" s="68"/>
    </row>
    <row r="14" spans="2:20" x14ac:dyDescent="0.25">
      <c r="B14" s="27"/>
      <c r="C14" s="27"/>
      <c r="D14" s="27"/>
      <c r="E14" s="27"/>
      <c r="F14" s="27"/>
      <c r="G14" s="27"/>
      <c r="H14" s="27"/>
      <c r="I14" s="27"/>
      <c r="J14" s="27"/>
      <c r="K14" s="27"/>
      <c r="M14" s="68"/>
      <c r="N14" s="68"/>
      <c r="O14" s="68"/>
      <c r="P14" s="68"/>
      <c r="Q14" s="68"/>
      <c r="R14" s="68"/>
      <c r="S14" s="68"/>
      <c r="T14" s="68"/>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1:25" x14ac:dyDescent="0.25">
      <c r="B49" s="35"/>
      <c r="C49" s="35"/>
      <c r="D49" s="35"/>
      <c r="E49" s="35"/>
      <c r="F49" s="35"/>
      <c r="G49" s="35"/>
      <c r="H49" s="35"/>
      <c r="I49" s="35"/>
      <c r="J49" s="35"/>
      <c r="K49" s="34"/>
      <c r="L49" s="35"/>
      <c r="M49" s="35"/>
      <c r="N49" s="34"/>
      <c r="O49" s="35"/>
      <c r="P49" s="35"/>
      <c r="Q49" s="34"/>
      <c r="R49" s="35"/>
      <c r="S49" s="35"/>
      <c r="T49" s="34"/>
    </row>
    <row r="51" spans="1:25" x14ac:dyDescent="0.25">
      <c r="A51" s="68"/>
      <c r="B51" s="67"/>
      <c r="C51" s="68"/>
      <c r="D51" s="68"/>
      <c r="E51" s="68"/>
      <c r="F51" s="67" t="s">
        <v>1947</v>
      </c>
      <c r="G51" s="68"/>
      <c r="H51" s="68"/>
      <c r="I51" s="67" t="s">
        <v>1861</v>
      </c>
      <c r="J51" s="68"/>
      <c r="K51" s="68"/>
      <c r="L51" s="68"/>
      <c r="M51" s="68"/>
      <c r="N51" s="68"/>
      <c r="O51" s="68"/>
      <c r="P51" s="68"/>
      <c r="Q51" s="68"/>
      <c r="R51" s="68"/>
      <c r="S51" s="68"/>
      <c r="T51" s="68"/>
      <c r="U51" s="68"/>
      <c r="V51" s="67" t="s">
        <v>287</v>
      </c>
      <c r="W51" s="68"/>
      <c r="X51" s="68"/>
      <c r="Y51" s="68"/>
    </row>
    <row r="52" spans="1:25" x14ac:dyDescent="0.25">
      <c r="A52" s="68"/>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1:25" x14ac:dyDescent="0.25">
      <c r="A53" s="68"/>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69"/>
    </row>
    <row r="54" spans="1:25" x14ac:dyDescent="0.25">
      <c r="A54" s="68"/>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69"/>
    </row>
    <row r="55" spans="1:25" x14ac:dyDescent="0.25">
      <c r="A55" s="68"/>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69"/>
    </row>
    <row r="56" spans="1:25" x14ac:dyDescent="0.25">
      <c r="A56" s="68"/>
      <c r="B56" s="70"/>
      <c r="C56" s="69" t="str">
        <f>'Template (Inf)'!C19</f>
        <v>VarGe01</v>
      </c>
      <c r="D56" s="70" t="str">
        <f>'Template (Inf)'!D19</f>
        <v>Temperature in bedrock</v>
      </c>
      <c r="E56" s="70"/>
      <c r="F56" s="71" t="str">
        <f>W56</f>
        <v>Yes</v>
      </c>
      <c r="G56" s="71" t="str">
        <f>X56</f>
        <v>The amount and composition of the saline water is temperature-dependent.</v>
      </c>
      <c r="H56" s="70" t="s">
        <v>1855</v>
      </c>
      <c r="I56" s="71"/>
      <c r="J56" s="71"/>
      <c r="K56" s="70" t="s">
        <v>1855</v>
      </c>
      <c r="L56" s="71"/>
      <c r="M56" s="71"/>
      <c r="N56" s="70" t="s">
        <v>1855</v>
      </c>
      <c r="O56" s="71" t="s">
        <v>174</v>
      </c>
      <c r="P56" s="71" t="s">
        <v>2103</v>
      </c>
      <c r="Q56" s="70" t="s">
        <v>1855</v>
      </c>
      <c r="R56" s="71" t="s">
        <v>174</v>
      </c>
      <c r="S56" s="71" t="s">
        <v>2103</v>
      </c>
      <c r="T56" s="70" t="s">
        <v>1855</v>
      </c>
      <c r="U56" s="68"/>
      <c r="V56" s="70"/>
      <c r="W56" s="71" t="str">
        <f>'SR-Site Influences'!Z104</f>
        <v>Yes</v>
      </c>
      <c r="X56" s="71" t="str">
        <f>'SR-Site Influences'!Z26</f>
        <v>The amount and composition of the saline water is temperature-dependent.</v>
      </c>
      <c r="Y56" s="70" t="s">
        <v>1855</v>
      </c>
    </row>
    <row r="57" spans="1:25" x14ac:dyDescent="0.25">
      <c r="A57" s="68"/>
      <c r="B57" s="70"/>
      <c r="C57" s="69" t="str">
        <f>'Template (Inf)'!C20</f>
        <v>VarGe02</v>
      </c>
      <c r="D57" s="70" t="str">
        <f>'Template (Inf)'!D20</f>
        <v>Groundwater flow</v>
      </c>
      <c r="E57" s="70"/>
      <c r="F57" s="71" t="str">
        <f t="shared" ref="F57:G68" si="0">W57</f>
        <v>No</v>
      </c>
      <c r="G57" s="71" t="str">
        <f t="shared" si="0"/>
        <v>Although groundwater flow under the permafrost layer may remove the accumulating salts.</v>
      </c>
      <c r="H57" s="70" t="s">
        <v>1855</v>
      </c>
      <c r="I57" s="71"/>
      <c r="J57" s="71"/>
      <c r="K57" s="70" t="s">
        <v>1855</v>
      </c>
      <c r="L57" s="71"/>
      <c r="M57" s="71"/>
      <c r="N57" s="70" t="s">
        <v>1855</v>
      </c>
      <c r="O57" s="71"/>
      <c r="P57" s="71"/>
      <c r="Q57" s="70" t="s">
        <v>1855</v>
      </c>
      <c r="R57" s="71"/>
      <c r="S57" s="71"/>
      <c r="T57" s="70" t="s">
        <v>1855</v>
      </c>
      <c r="U57" s="68"/>
      <c r="V57" s="70"/>
      <c r="W57" s="71" t="str">
        <f>'SR-Site Influences'!Z105</f>
        <v>No</v>
      </c>
      <c r="X57" s="71" t="str">
        <f>'SR-Site Influences'!Z27</f>
        <v>Although groundwater flow under the permafrost layer may remove the accumulating salts.</v>
      </c>
      <c r="Y57" s="70" t="s">
        <v>1855</v>
      </c>
    </row>
    <row r="58" spans="1:25" x14ac:dyDescent="0.25">
      <c r="A58" s="68"/>
      <c r="B58" s="70"/>
      <c r="C58" s="69" t="str">
        <f>'Template (Inf)'!C21</f>
        <v>VarGe03</v>
      </c>
      <c r="D58" s="70" t="str">
        <f>'Template (Inf)'!D21</f>
        <v>Groundwater pressure</v>
      </c>
      <c r="E58" s="70"/>
      <c r="F58" s="71" t="str">
        <f t="shared" si="0"/>
        <v>Yes</v>
      </c>
      <c r="G58" s="71" t="str">
        <f t="shared" si="0"/>
        <v>Pressure affects the freezing temperature of water, and thus the exclusion of salts.</v>
      </c>
      <c r="H58" s="70" t="s">
        <v>1855</v>
      </c>
      <c r="I58" s="71"/>
      <c r="J58" s="71"/>
      <c r="K58" s="70" t="s">
        <v>1855</v>
      </c>
      <c r="L58" s="71"/>
      <c r="M58" s="71"/>
      <c r="N58" s="70" t="s">
        <v>1855</v>
      </c>
      <c r="O58" s="71" t="s">
        <v>174</v>
      </c>
      <c r="P58" s="71" t="s">
        <v>2103</v>
      </c>
      <c r="Q58" s="70" t="s">
        <v>1855</v>
      </c>
      <c r="R58" s="71" t="s">
        <v>174</v>
      </c>
      <c r="S58" s="71" t="s">
        <v>2103</v>
      </c>
      <c r="T58" s="70" t="s">
        <v>1855</v>
      </c>
      <c r="U58" s="68"/>
      <c r="V58" s="70"/>
      <c r="W58" s="71" t="str">
        <f>'SR-Site Influences'!Z106</f>
        <v>Yes</v>
      </c>
      <c r="X58" s="71" t="str">
        <f>'SR-Site Influences'!Z28</f>
        <v>Pressure affects the freezing temperature of water, and thus the exclusion of salts.</v>
      </c>
      <c r="Y58" s="70" t="s">
        <v>1855</v>
      </c>
    </row>
    <row r="59" spans="1:25" x14ac:dyDescent="0.25">
      <c r="A59" s="68"/>
      <c r="B59" s="70"/>
      <c r="C59" s="69" t="str">
        <f>'Template (Inf)'!C22</f>
        <v>VarGe04</v>
      </c>
      <c r="D59" s="70" t="str">
        <f>'Template (Inf)'!D22</f>
        <v>Gas phase flow</v>
      </c>
      <c r="E59" s="70"/>
      <c r="F59" s="71" t="str">
        <f t="shared" si="0"/>
        <v>No</v>
      </c>
      <c r="G59" s="71" t="str">
        <f t="shared" si="0"/>
        <v>Only by the temperature of the gas phase.</v>
      </c>
      <c r="H59" s="70" t="s">
        <v>1855</v>
      </c>
      <c r="I59" s="71"/>
      <c r="J59" s="71"/>
      <c r="K59" s="70" t="s">
        <v>1855</v>
      </c>
      <c r="L59" s="71"/>
      <c r="M59" s="71"/>
      <c r="N59" s="70" t="s">
        <v>1855</v>
      </c>
      <c r="O59" s="71"/>
      <c r="P59" s="71"/>
      <c r="Q59" s="70" t="s">
        <v>1855</v>
      </c>
      <c r="R59" s="71"/>
      <c r="S59" s="71"/>
      <c r="T59" s="70" t="s">
        <v>1855</v>
      </c>
      <c r="U59" s="68"/>
      <c r="V59" s="70"/>
      <c r="W59" s="71" t="str">
        <f>'SR-Site Influences'!Z107</f>
        <v>No</v>
      </c>
      <c r="X59" s="71" t="str">
        <f>'SR-Site Influences'!Z29</f>
        <v>Only by the temperature of the gas phase.</v>
      </c>
      <c r="Y59" s="70" t="s">
        <v>1855</v>
      </c>
    </row>
    <row r="60" spans="1:25" x14ac:dyDescent="0.25">
      <c r="A60" s="68"/>
      <c r="B60" s="70"/>
      <c r="C60" s="69" t="str">
        <f>'Template (Inf)'!C23</f>
        <v>VarGe05</v>
      </c>
      <c r="D60" s="70" t="str">
        <f>'Template (Inf)'!D23</f>
        <v>Repository geometry</v>
      </c>
      <c r="E60" s="70"/>
      <c r="F60" s="71" t="str">
        <f t="shared" si="0"/>
        <v>No</v>
      </c>
      <c r="G60" s="71">
        <f t="shared" si="0"/>
        <v>0</v>
      </c>
      <c r="H60" s="70" t="s">
        <v>1855</v>
      </c>
      <c r="I60" s="71"/>
      <c r="J60" s="71"/>
      <c r="K60" s="70" t="s">
        <v>1855</v>
      </c>
      <c r="L60" s="71"/>
      <c r="M60" s="71"/>
      <c r="N60" s="70" t="s">
        <v>1855</v>
      </c>
      <c r="O60" s="71"/>
      <c r="P60" s="71"/>
      <c r="Q60" s="70" t="s">
        <v>1855</v>
      </c>
      <c r="R60" s="71"/>
      <c r="S60" s="71"/>
      <c r="T60" s="70" t="s">
        <v>1855</v>
      </c>
      <c r="U60" s="68"/>
      <c r="V60" s="70"/>
      <c r="W60" s="71" t="str">
        <f>'SR-Site Influences'!Z108</f>
        <v>No</v>
      </c>
      <c r="X60" s="71">
        <f>'SR-Site Influences'!Z30</f>
        <v>0</v>
      </c>
      <c r="Y60" s="70" t="s">
        <v>1855</v>
      </c>
    </row>
    <row r="61" spans="1:25" x14ac:dyDescent="0.25">
      <c r="A61" s="68"/>
      <c r="B61" s="70"/>
      <c r="C61" s="69" t="str">
        <f>'Template (Inf)'!C24</f>
        <v>VarGe06</v>
      </c>
      <c r="D61" s="70" t="str">
        <f>'Template (Inf)'!D24</f>
        <v>Fracture geometry</v>
      </c>
      <c r="E61" s="70"/>
      <c r="F61" s="71" t="str">
        <f t="shared" si="0"/>
        <v>Yes</v>
      </c>
      <c r="G61" s="71" t="str">
        <f t="shared" si="0"/>
        <v>Fracture geometry influences the overall pathway for the freeze-out front and the accumulating salts.</v>
      </c>
      <c r="H61" s="70" t="s">
        <v>1855</v>
      </c>
      <c r="I61" s="71"/>
      <c r="J61" s="71"/>
      <c r="K61" s="70" t="s">
        <v>1855</v>
      </c>
      <c r="L61" s="71"/>
      <c r="M61" s="71"/>
      <c r="N61" s="70" t="s">
        <v>1855</v>
      </c>
      <c r="O61" s="71" t="s">
        <v>174</v>
      </c>
      <c r="P61" s="71" t="s">
        <v>2104</v>
      </c>
      <c r="Q61" s="70" t="s">
        <v>1855</v>
      </c>
      <c r="R61" s="71" t="s">
        <v>174</v>
      </c>
      <c r="S61" s="71" t="s">
        <v>2104</v>
      </c>
      <c r="T61" s="70" t="s">
        <v>1855</v>
      </c>
      <c r="U61" s="68"/>
      <c r="V61" s="70"/>
      <c r="W61" s="71" t="str">
        <f>'SR-Site Influences'!Z109</f>
        <v>Yes</v>
      </c>
      <c r="X61" s="71" t="str">
        <f>'SR-Site Influences'!Z31</f>
        <v>Fracture geometry influences the overall pathway for the freeze-out front and the accumulating salts.</v>
      </c>
      <c r="Y61" s="70" t="s">
        <v>1855</v>
      </c>
    </row>
    <row r="62" spans="1:25" x14ac:dyDescent="0.25">
      <c r="A62" s="68"/>
      <c r="B62" s="70"/>
      <c r="C62" s="69" t="str">
        <f>'Template (Inf)'!C25</f>
        <v>VarGe07</v>
      </c>
      <c r="D62" s="70" t="str">
        <f>'Template (Inf)'!D25</f>
        <v>Rock stresses</v>
      </c>
      <c r="E62" s="70"/>
      <c r="F62" s="71" t="str">
        <f t="shared" si="0"/>
        <v>No</v>
      </c>
      <c r="G62" s="71" t="str">
        <f t="shared" si="0"/>
        <v>Only indirectly if they affect fracture geometry.</v>
      </c>
      <c r="H62" s="70" t="s">
        <v>1855</v>
      </c>
      <c r="I62" s="71"/>
      <c r="J62" s="71"/>
      <c r="K62" s="70" t="s">
        <v>1855</v>
      </c>
      <c r="L62" s="71"/>
      <c r="M62" s="71"/>
      <c r="N62" s="70" t="s">
        <v>1855</v>
      </c>
      <c r="O62" s="71"/>
      <c r="P62" s="71"/>
      <c r="Q62" s="70" t="s">
        <v>1855</v>
      </c>
      <c r="R62" s="71"/>
      <c r="S62" s="71"/>
      <c r="T62" s="70" t="s">
        <v>1855</v>
      </c>
      <c r="U62" s="68"/>
      <c r="V62" s="70"/>
      <c r="W62" s="71" t="str">
        <f>'SR-Site Influences'!Z110</f>
        <v>No</v>
      </c>
      <c r="X62" s="71" t="str">
        <f>'SR-Site Influences'!Z32</f>
        <v>Only indirectly if they affect fracture geometry.</v>
      </c>
      <c r="Y62" s="70" t="s">
        <v>1855</v>
      </c>
    </row>
    <row r="63" spans="1:25" x14ac:dyDescent="0.25">
      <c r="A63" s="68"/>
      <c r="B63" s="70"/>
      <c r="C63" s="69" t="str">
        <f>'Template (Inf)'!C26</f>
        <v>VarGe08</v>
      </c>
      <c r="D63" s="70" t="str">
        <f>'Template (Inf)'!D26</f>
        <v>Matrix minerals</v>
      </c>
      <c r="E63" s="70"/>
      <c r="F63" s="71" t="str">
        <f t="shared" si="0"/>
        <v>No</v>
      </c>
      <c r="G63" s="71" t="str">
        <f t="shared" si="0"/>
        <v>There is no evidence so far to indicate that the freeze-out front passes through the rock matrix.</v>
      </c>
      <c r="H63" s="70" t="s">
        <v>1855</v>
      </c>
      <c r="I63" s="71"/>
      <c r="J63" s="71"/>
      <c r="K63" s="70" t="s">
        <v>1855</v>
      </c>
      <c r="L63" s="71"/>
      <c r="M63" s="71"/>
      <c r="N63" s="70" t="s">
        <v>1855</v>
      </c>
      <c r="O63" s="71"/>
      <c r="P63" s="71"/>
      <c r="Q63" s="70" t="s">
        <v>1855</v>
      </c>
      <c r="R63" s="71"/>
      <c r="S63" s="71"/>
      <c r="T63" s="70" t="s">
        <v>1855</v>
      </c>
      <c r="U63" s="68"/>
      <c r="V63" s="70"/>
      <c r="W63" s="71" t="str">
        <f>'SR-Site Influences'!Z111</f>
        <v>No</v>
      </c>
      <c r="X63" s="71" t="str">
        <f>'SR-Site Influences'!Z33</f>
        <v>There is no evidence so far to indicate that the freeze-out front passes through the rock matrix.</v>
      </c>
      <c r="Y63" s="70" t="s">
        <v>1855</v>
      </c>
    </row>
    <row r="64" spans="1:25" x14ac:dyDescent="0.25">
      <c r="A64" s="68"/>
      <c r="B64" s="70"/>
      <c r="C64" s="69" t="str">
        <f>'Template (Inf)'!C27</f>
        <v>VarGe09</v>
      </c>
      <c r="D64" s="70" t="str">
        <f>'Template (Inf)'!D27</f>
        <v>Fracture minerals</v>
      </c>
      <c r="E64" s="70"/>
      <c r="F64" s="71" t="str">
        <f t="shared" si="0"/>
        <v>No</v>
      </c>
      <c r="G64" s="71" t="str">
        <f t="shared" si="0"/>
        <v>The adsorption of water molecules on mineral surfaces decreases the freezing temperature. However, this effect should be similar for different types of minerals.</v>
      </c>
      <c r="H64" s="70" t="s">
        <v>1855</v>
      </c>
      <c r="I64" s="71"/>
      <c r="J64" s="71"/>
      <c r="K64" s="70" t="s">
        <v>1855</v>
      </c>
      <c r="L64" s="71"/>
      <c r="M64" s="71"/>
      <c r="N64" s="70" t="s">
        <v>1855</v>
      </c>
      <c r="O64" s="71"/>
      <c r="P64" s="71"/>
      <c r="Q64" s="70" t="s">
        <v>1855</v>
      </c>
      <c r="R64" s="71"/>
      <c r="S64" s="71"/>
      <c r="T64" s="70" t="s">
        <v>1855</v>
      </c>
      <c r="U64" s="68"/>
      <c r="V64" s="70"/>
      <c r="W64" s="71" t="str">
        <f>'SR-Site Influences'!Z112</f>
        <v>No</v>
      </c>
      <c r="X64" s="71" t="str">
        <f>'SR-Site Influences'!Z34</f>
        <v>The adsorption of water molecules on mineral surfaces decreases the freezing temperature. However, this effect should be similar for different types of minerals.</v>
      </c>
      <c r="Y64" s="70" t="s">
        <v>1855</v>
      </c>
    </row>
    <row r="65" spans="1:25" x14ac:dyDescent="0.25">
      <c r="A65" s="68"/>
      <c r="B65" s="70"/>
      <c r="C65" s="69" t="str">
        <f>'Template (Inf)'!C28</f>
        <v>VarGe10</v>
      </c>
      <c r="D65" s="70" t="str">
        <f>'Template (Inf)'!D28</f>
        <v>Groundwater composition</v>
      </c>
      <c r="E65" s="70"/>
      <c r="F65" s="71" t="str">
        <f t="shared" si="0"/>
        <v>Yes</v>
      </c>
      <c r="G65" s="71" t="str">
        <f t="shared" si="0"/>
        <v>Affects the salts that may be frozen out.</v>
      </c>
      <c r="H65" s="70" t="s">
        <v>1855</v>
      </c>
      <c r="I65" s="71"/>
      <c r="J65" s="71"/>
      <c r="K65" s="70" t="s">
        <v>1855</v>
      </c>
      <c r="L65" s="71"/>
      <c r="M65" s="71"/>
      <c r="N65" s="70" t="s">
        <v>1855</v>
      </c>
      <c r="O65" s="71" t="s">
        <v>174</v>
      </c>
      <c r="P65" s="71" t="s">
        <v>1672</v>
      </c>
      <c r="Q65" s="70" t="s">
        <v>1855</v>
      </c>
      <c r="R65" s="71" t="s">
        <v>174</v>
      </c>
      <c r="S65" s="71" t="s">
        <v>1672</v>
      </c>
      <c r="T65" s="70" t="s">
        <v>1855</v>
      </c>
      <c r="U65" s="68"/>
      <c r="V65" s="70"/>
      <c r="W65" s="71" t="str">
        <f>'SR-Site Influences'!Z113</f>
        <v>Yes</v>
      </c>
      <c r="X65" s="71" t="str">
        <f>'SR-Site Influences'!Z35</f>
        <v>Affects the salts that may be frozen out.</v>
      </c>
      <c r="Y65" s="70" t="s">
        <v>1855</v>
      </c>
    </row>
    <row r="66" spans="1:25" x14ac:dyDescent="0.25">
      <c r="A66" s="68"/>
      <c r="B66" s="70"/>
      <c r="C66" s="69" t="str">
        <f>'Template (Inf)'!C29</f>
        <v>VarGe11</v>
      </c>
      <c r="D66" s="70" t="str">
        <f>'Template (Inf)'!D29</f>
        <v>Gas composition</v>
      </c>
      <c r="E66" s="70"/>
      <c r="F66" s="71" t="str">
        <f t="shared" si="0"/>
        <v>No</v>
      </c>
      <c r="G66" s="71">
        <f t="shared" si="0"/>
        <v>0</v>
      </c>
      <c r="H66" s="70" t="s">
        <v>1855</v>
      </c>
      <c r="I66" s="71"/>
      <c r="J66" s="71"/>
      <c r="K66" s="70" t="s">
        <v>1855</v>
      </c>
      <c r="L66" s="71"/>
      <c r="M66" s="71"/>
      <c r="N66" s="70" t="s">
        <v>1855</v>
      </c>
      <c r="O66" s="71"/>
      <c r="P66" s="71"/>
      <c r="Q66" s="70" t="s">
        <v>1855</v>
      </c>
      <c r="R66" s="71"/>
      <c r="S66" s="71"/>
      <c r="T66" s="70" t="s">
        <v>1855</v>
      </c>
      <c r="U66" s="68"/>
      <c r="V66" s="70"/>
      <c r="W66" s="71" t="str">
        <f>'SR-Site Influences'!Z114</f>
        <v>No</v>
      </c>
      <c r="X66" s="71">
        <f>'SR-Site Influences'!Z36</f>
        <v>0</v>
      </c>
      <c r="Y66" s="70" t="s">
        <v>1855</v>
      </c>
    </row>
    <row r="67" spans="1:25" x14ac:dyDescent="0.25">
      <c r="A67" s="68"/>
      <c r="B67" s="70"/>
      <c r="C67" s="69" t="str">
        <f>'Template (Inf)'!C30</f>
        <v>VarGe12</v>
      </c>
      <c r="D67" s="70" t="str">
        <f>'Template (Inf)'!D30</f>
        <v>Structural and stray materials</v>
      </c>
      <c r="E67" s="70"/>
      <c r="F67" s="71" t="str">
        <f t="shared" si="0"/>
        <v>No</v>
      </c>
      <c r="G67" s="71">
        <f t="shared" si="0"/>
        <v>0</v>
      </c>
      <c r="H67" s="70" t="s">
        <v>1855</v>
      </c>
      <c r="I67" s="71"/>
      <c r="J67" s="71"/>
      <c r="K67" s="70" t="s">
        <v>1855</v>
      </c>
      <c r="L67" s="71"/>
      <c r="M67" s="71"/>
      <c r="N67" s="70" t="s">
        <v>1855</v>
      </c>
      <c r="O67" s="71"/>
      <c r="P67" s="71"/>
      <c r="Q67" s="70" t="s">
        <v>1855</v>
      </c>
      <c r="R67" s="71"/>
      <c r="S67" s="71"/>
      <c r="T67" s="70" t="s">
        <v>1855</v>
      </c>
      <c r="U67" s="68"/>
      <c r="V67" s="70"/>
      <c r="W67" s="71" t="str">
        <f>'SR-Site Influences'!Z115</f>
        <v>No</v>
      </c>
      <c r="X67" s="71">
        <f>'SR-Site Influences'!Z37</f>
        <v>0</v>
      </c>
      <c r="Y67" s="70" t="s">
        <v>1855</v>
      </c>
    </row>
    <row r="68" spans="1:25" x14ac:dyDescent="0.25">
      <c r="A68" s="68"/>
      <c r="B68" s="70"/>
      <c r="C68" s="69" t="str">
        <f>'Template (Inf)'!C31</f>
        <v>VarGe13</v>
      </c>
      <c r="D68" s="70" t="str">
        <f>'Template (Inf)'!D31</f>
        <v>Saturation</v>
      </c>
      <c r="E68" s="70"/>
      <c r="F68" s="71" t="str">
        <f t="shared" si="0"/>
        <v>Yes</v>
      </c>
      <c r="G68" s="71">
        <f t="shared" si="0"/>
        <v>0</v>
      </c>
      <c r="H68" s="70" t="s">
        <v>1855</v>
      </c>
      <c r="I68" s="71"/>
      <c r="J68" s="71"/>
      <c r="K68" s="70" t="s">
        <v>1855</v>
      </c>
      <c r="L68" s="71"/>
      <c r="M68" s="71"/>
      <c r="N68" s="70" t="s">
        <v>1855</v>
      </c>
      <c r="O68" s="71" t="s">
        <v>117</v>
      </c>
      <c r="P68" s="71" t="s">
        <v>1817</v>
      </c>
      <c r="Q68" s="70" t="s">
        <v>1855</v>
      </c>
      <c r="R68" s="71" t="s">
        <v>117</v>
      </c>
      <c r="S68" s="71" t="s">
        <v>1817</v>
      </c>
      <c r="T68" s="70" t="s">
        <v>1855</v>
      </c>
      <c r="U68" s="68"/>
      <c r="V68" s="70"/>
      <c r="W68" s="71" t="str">
        <f>'SR-Site Influences'!Z116</f>
        <v>Yes</v>
      </c>
      <c r="X68" s="71">
        <f>'SR-Site Influences'!Z38</f>
        <v>0</v>
      </c>
      <c r="Y68" s="70" t="s">
        <v>1855</v>
      </c>
    </row>
    <row r="69" spans="1:25" x14ac:dyDescent="0.25">
      <c r="A69" s="68"/>
      <c r="B69" s="70"/>
      <c r="C69" s="69"/>
      <c r="D69" s="70"/>
      <c r="E69" s="70"/>
      <c r="F69" s="70"/>
      <c r="G69" s="70"/>
      <c r="H69" s="70" t="s">
        <v>1855</v>
      </c>
      <c r="I69" s="70"/>
      <c r="J69" s="70"/>
      <c r="K69" s="70" t="s">
        <v>1855</v>
      </c>
      <c r="L69" s="70"/>
      <c r="M69" s="70"/>
      <c r="N69" s="70" t="s">
        <v>1855</v>
      </c>
      <c r="O69" s="70"/>
      <c r="P69" s="70"/>
      <c r="Q69" s="70" t="s">
        <v>1855</v>
      </c>
      <c r="R69" s="70"/>
      <c r="S69" s="70"/>
      <c r="T69" s="70" t="s">
        <v>1855</v>
      </c>
      <c r="U69" s="68"/>
      <c r="V69" s="70"/>
      <c r="W69" s="70"/>
      <c r="X69" s="70"/>
      <c r="Y69" s="70" t="s">
        <v>1855</v>
      </c>
    </row>
    <row r="70" spans="1:25" x14ac:dyDescent="0.25">
      <c r="A70" s="68"/>
      <c r="B70" s="70"/>
      <c r="C70" s="69"/>
      <c r="D70" s="70"/>
      <c r="E70" s="70"/>
      <c r="F70" s="69" t="str">
        <f>'Template (Inf)'!F33</f>
        <v xml:space="preserve">Process influence on variable </v>
      </c>
      <c r="G70" s="69"/>
      <c r="H70" s="70" t="s">
        <v>1855</v>
      </c>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70" t="s">
        <v>1855</v>
      </c>
    </row>
    <row r="71" spans="1:25" x14ac:dyDescent="0.25">
      <c r="A71" s="68"/>
      <c r="B71" s="70"/>
      <c r="C71" s="69"/>
      <c r="D71" s="70"/>
      <c r="E71" s="70"/>
      <c r="F71" s="69" t="str">
        <f>'Template (Inf)'!F34</f>
        <v>Influence present?</v>
      </c>
      <c r="G71" s="69"/>
      <c r="H71" s="70" t="s">
        <v>1855</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70" t="s">
        <v>1855</v>
      </c>
    </row>
    <row r="72" spans="1:25" x14ac:dyDescent="0.25">
      <c r="A72" s="68"/>
      <c r="B72" s="70"/>
      <c r="C72" s="69"/>
      <c r="D72" s="70"/>
      <c r="E72" s="70"/>
      <c r="F72" s="69" t="str">
        <f>'Template (Inf)'!F35</f>
        <v>Yes/No</v>
      </c>
      <c r="G72" s="69" t="str">
        <f>'Template (Inf)'!G35</f>
        <v>Description</v>
      </c>
      <c r="H72" s="70" t="s">
        <v>1855</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70" t="s">
        <v>1855</v>
      </c>
    </row>
    <row r="73" spans="1:25" x14ac:dyDescent="0.25">
      <c r="A73" s="68"/>
      <c r="B73" s="70"/>
      <c r="C73" s="69" t="str">
        <f>'Template (Inf)'!C35</f>
        <v>VarGe01</v>
      </c>
      <c r="D73" s="70" t="str">
        <f>'Template (Inf)'!D35</f>
        <v>Temperature in bedrock</v>
      </c>
      <c r="E73" s="70"/>
      <c r="F73" s="71" t="str">
        <f>W73</f>
        <v>No</v>
      </c>
      <c r="G73" s="71">
        <f>X73</f>
        <v>0</v>
      </c>
      <c r="H73" s="70" t="s">
        <v>1855</v>
      </c>
      <c r="I73" s="71"/>
      <c r="J73" s="71"/>
      <c r="K73" s="70" t="s">
        <v>1855</v>
      </c>
      <c r="L73" s="71"/>
      <c r="M73" s="71"/>
      <c r="N73" s="70" t="s">
        <v>1855</v>
      </c>
      <c r="O73" s="71"/>
      <c r="P73" s="71"/>
      <c r="Q73" s="70" t="s">
        <v>1855</v>
      </c>
      <c r="R73" s="71"/>
      <c r="S73" s="71"/>
      <c r="T73" s="70" t="s">
        <v>1855</v>
      </c>
      <c r="U73" s="68"/>
      <c r="V73" s="70"/>
      <c r="W73" s="71" t="str">
        <f>'SR-Site Influences'!Z91</f>
        <v>No</v>
      </c>
      <c r="X73" s="71">
        <f>'SR-Site Influences'!Z13</f>
        <v>0</v>
      </c>
      <c r="Y73" s="70" t="s">
        <v>1855</v>
      </c>
    </row>
    <row r="74" spans="1:25" x14ac:dyDescent="0.25">
      <c r="A74" s="68"/>
      <c r="B74" s="70"/>
      <c r="C74" s="69" t="str">
        <f>'Template (Inf)'!C36</f>
        <v>VarGe02</v>
      </c>
      <c r="D74" s="70" t="str">
        <f>'Template (Inf)'!D36</f>
        <v>Groundwater flow</v>
      </c>
      <c r="E74" s="70"/>
      <c r="F74" s="71" t="str">
        <f t="shared" ref="F74:G85" si="1">W74</f>
        <v>Yes</v>
      </c>
      <c r="G74" s="71" t="str">
        <f t="shared" si="1"/>
        <v>Saline waters have higher density and will influence groundwater flow by gravitational effects.</v>
      </c>
      <c r="H74" s="70" t="s">
        <v>1855</v>
      </c>
      <c r="I74" s="71"/>
      <c r="J74" s="71"/>
      <c r="K74" s="70" t="s">
        <v>1855</v>
      </c>
      <c r="L74" s="71"/>
      <c r="M74" s="71"/>
      <c r="N74" s="70" t="s">
        <v>1855</v>
      </c>
      <c r="O74" s="71" t="s">
        <v>174</v>
      </c>
      <c r="P74" s="71" t="s">
        <v>2104</v>
      </c>
      <c r="Q74" s="70" t="s">
        <v>1855</v>
      </c>
      <c r="R74" s="71" t="s">
        <v>174</v>
      </c>
      <c r="S74" s="71" t="s">
        <v>2104</v>
      </c>
      <c r="T74" s="70" t="s">
        <v>1855</v>
      </c>
      <c r="U74" s="68"/>
      <c r="V74" s="70"/>
      <c r="W74" s="71" t="str">
        <f>'SR-Site Influences'!Z92</f>
        <v>Yes</v>
      </c>
      <c r="X74" s="71" t="str">
        <f>'SR-Site Influences'!Z14</f>
        <v>Saline waters have higher density and will influence groundwater flow by gravitational effects.</v>
      </c>
      <c r="Y74" s="70" t="s">
        <v>1855</v>
      </c>
    </row>
    <row r="75" spans="1:25" x14ac:dyDescent="0.25">
      <c r="A75" s="68"/>
      <c r="B75" s="70"/>
      <c r="C75" s="69" t="str">
        <f>'Template (Inf)'!C37</f>
        <v>VarGe03</v>
      </c>
      <c r="D75" s="70" t="str">
        <f>'Template (Inf)'!D37</f>
        <v>Groundwater pressure</v>
      </c>
      <c r="E75" s="70"/>
      <c r="F75" s="71" t="str">
        <f t="shared" si="1"/>
        <v>No</v>
      </c>
      <c r="G75" s="71">
        <f t="shared" si="1"/>
        <v>0</v>
      </c>
      <c r="H75" s="70" t="s">
        <v>1855</v>
      </c>
      <c r="I75" s="71"/>
      <c r="J75" s="71"/>
      <c r="K75" s="70" t="s">
        <v>1855</v>
      </c>
      <c r="L75" s="71"/>
      <c r="M75" s="71"/>
      <c r="N75" s="70" t="s">
        <v>1855</v>
      </c>
      <c r="O75" s="71"/>
      <c r="P75" s="71"/>
      <c r="Q75" s="70" t="s">
        <v>1855</v>
      </c>
      <c r="R75" s="71"/>
      <c r="S75" s="71"/>
      <c r="T75" s="70" t="s">
        <v>1855</v>
      </c>
      <c r="U75" s="68"/>
      <c r="V75" s="70"/>
      <c r="W75" s="71" t="str">
        <f>'SR-Site Influences'!Z93</f>
        <v>No</v>
      </c>
      <c r="X75" s="71">
        <f>'SR-Site Influences'!Z15</f>
        <v>0</v>
      </c>
      <c r="Y75" s="70" t="s">
        <v>1855</v>
      </c>
    </row>
    <row r="76" spans="1:25" x14ac:dyDescent="0.25">
      <c r="A76" s="68"/>
      <c r="B76" s="70"/>
      <c r="C76" s="69" t="str">
        <f>'Template (Inf)'!C38</f>
        <v>VarGe04</v>
      </c>
      <c r="D76" s="70" t="str">
        <f>'Template (Inf)'!D38</f>
        <v>Gas phase flow</v>
      </c>
      <c r="E76" s="70"/>
      <c r="F76" s="71" t="str">
        <f t="shared" si="1"/>
        <v>No</v>
      </c>
      <c r="G76" s="71">
        <f t="shared" si="1"/>
        <v>0</v>
      </c>
      <c r="H76" s="70" t="s">
        <v>1855</v>
      </c>
      <c r="I76" s="71"/>
      <c r="J76" s="71"/>
      <c r="K76" s="70" t="s">
        <v>1855</v>
      </c>
      <c r="L76" s="71"/>
      <c r="M76" s="71"/>
      <c r="N76" s="70" t="s">
        <v>1855</v>
      </c>
      <c r="O76" s="71"/>
      <c r="P76" s="71"/>
      <c r="Q76" s="70" t="s">
        <v>1855</v>
      </c>
      <c r="R76" s="71"/>
      <c r="S76" s="71"/>
      <c r="T76" s="70" t="s">
        <v>1855</v>
      </c>
      <c r="U76" s="68"/>
      <c r="V76" s="70"/>
      <c r="W76" s="71" t="str">
        <f>'SR-Site Influences'!Z94</f>
        <v>No</v>
      </c>
      <c r="X76" s="71">
        <f>'SR-Site Influences'!Z16</f>
        <v>0</v>
      </c>
      <c r="Y76" s="70" t="s">
        <v>1855</v>
      </c>
    </row>
    <row r="77" spans="1:25" x14ac:dyDescent="0.25">
      <c r="A77" s="68"/>
      <c r="B77" s="70"/>
      <c r="C77" s="69" t="str">
        <f>'Template (Inf)'!C39</f>
        <v>VarGe05</v>
      </c>
      <c r="D77" s="70" t="str">
        <f>'Template (Inf)'!D39</f>
        <v>Repository geometry</v>
      </c>
      <c r="E77" s="70"/>
      <c r="F77" s="71" t="str">
        <f t="shared" si="1"/>
        <v>No</v>
      </c>
      <c r="G77" s="71">
        <f t="shared" si="1"/>
        <v>0</v>
      </c>
      <c r="H77" s="70" t="s">
        <v>1855</v>
      </c>
      <c r="I77" s="71"/>
      <c r="J77" s="71"/>
      <c r="K77" s="70" t="s">
        <v>1855</v>
      </c>
      <c r="L77" s="71"/>
      <c r="M77" s="71"/>
      <c r="N77" s="70" t="s">
        <v>1855</v>
      </c>
      <c r="O77" s="71"/>
      <c r="P77" s="71"/>
      <c r="Q77" s="70" t="s">
        <v>1855</v>
      </c>
      <c r="R77" s="71"/>
      <c r="S77" s="71"/>
      <c r="T77" s="70" t="s">
        <v>1855</v>
      </c>
      <c r="U77" s="68"/>
      <c r="V77" s="70"/>
      <c r="W77" s="71" t="str">
        <f>'SR-Site Influences'!Z95</f>
        <v>No</v>
      </c>
      <c r="X77" s="71">
        <f>'SR-Site Influences'!Z17</f>
        <v>0</v>
      </c>
      <c r="Y77" s="70" t="s">
        <v>1855</v>
      </c>
    </row>
    <row r="78" spans="1:25" x14ac:dyDescent="0.25">
      <c r="A78" s="68"/>
      <c r="B78" s="70"/>
      <c r="C78" s="69" t="str">
        <f>'Template (Inf)'!C40</f>
        <v>VarGe06</v>
      </c>
      <c r="D78" s="70" t="str">
        <f>'Template (Inf)'!D40</f>
        <v>Fracture geometry</v>
      </c>
      <c r="E78" s="70"/>
      <c r="F78" s="71" t="str">
        <f t="shared" si="1"/>
        <v>No</v>
      </c>
      <c r="G78" s="71">
        <f t="shared" si="1"/>
        <v>0</v>
      </c>
      <c r="H78" s="70" t="s">
        <v>1855</v>
      </c>
      <c r="I78" s="71"/>
      <c r="J78" s="71"/>
      <c r="K78" s="70" t="s">
        <v>1855</v>
      </c>
      <c r="L78" s="71"/>
      <c r="M78" s="71"/>
      <c r="N78" s="70" t="s">
        <v>1855</v>
      </c>
      <c r="O78" s="71"/>
      <c r="P78" s="71"/>
      <c r="Q78" s="70" t="s">
        <v>1855</v>
      </c>
      <c r="R78" s="71"/>
      <c r="S78" s="71"/>
      <c r="T78" s="70" t="s">
        <v>1855</v>
      </c>
      <c r="U78" s="68"/>
      <c r="V78" s="70"/>
      <c r="W78" s="71" t="str">
        <f>'SR-Site Influences'!Z96</f>
        <v>No</v>
      </c>
      <c r="X78" s="71">
        <f>'SR-Site Influences'!Z18</f>
        <v>0</v>
      </c>
      <c r="Y78" s="70" t="s">
        <v>1855</v>
      </c>
    </row>
    <row r="79" spans="1:25" x14ac:dyDescent="0.25">
      <c r="A79" s="68"/>
      <c r="B79" s="70"/>
      <c r="C79" s="69" t="str">
        <f>'Template (Inf)'!C41</f>
        <v>VarGe07</v>
      </c>
      <c r="D79" s="70" t="str">
        <f>'Template (Inf)'!D41</f>
        <v>Rock stresses</v>
      </c>
      <c r="E79" s="70"/>
      <c r="F79" s="71" t="str">
        <f t="shared" si="1"/>
        <v>No</v>
      </c>
      <c r="G79" s="71">
        <f t="shared" si="1"/>
        <v>0</v>
      </c>
      <c r="H79" s="70" t="s">
        <v>1855</v>
      </c>
      <c r="I79" s="71"/>
      <c r="J79" s="71"/>
      <c r="K79" s="70" t="s">
        <v>1855</v>
      </c>
      <c r="L79" s="71"/>
      <c r="M79" s="71"/>
      <c r="N79" s="70" t="s">
        <v>1855</v>
      </c>
      <c r="O79" s="71"/>
      <c r="P79" s="71"/>
      <c r="Q79" s="70" t="s">
        <v>1855</v>
      </c>
      <c r="R79" s="71"/>
      <c r="S79" s="71"/>
      <c r="T79" s="70" t="s">
        <v>1855</v>
      </c>
      <c r="U79" s="68"/>
      <c r="V79" s="70"/>
      <c r="W79" s="71" t="str">
        <f>'SR-Site Influences'!Z97</f>
        <v>No</v>
      </c>
      <c r="X79" s="71">
        <f>'SR-Site Influences'!Z19</f>
        <v>0</v>
      </c>
      <c r="Y79" s="70" t="s">
        <v>1855</v>
      </c>
    </row>
    <row r="80" spans="1:25" x14ac:dyDescent="0.25">
      <c r="A80" s="68"/>
      <c r="B80" s="70"/>
      <c r="C80" s="69" t="str">
        <f>'Template (Inf)'!C42</f>
        <v>VarGe08</v>
      </c>
      <c r="D80" s="70" t="str">
        <f>'Template (Inf)'!D42</f>
        <v>Matrix minerals</v>
      </c>
      <c r="E80" s="70"/>
      <c r="F80" s="71" t="str">
        <f t="shared" si="1"/>
        <v>No</v>
      </c>
      <c r="G80" s="71" t="str">
        <f t="shared" si="1"/>
        <v>The matrix simply undergoes in-situ freezing.</v>
      </c>
      <c r="H80" s="70" t="s">
        <v>1855</v>
      </c>
      <c r="I80" s="71"/>
      <c r="J80" s="71"/>
      <c r="K80" s="70" t="s">
        <v>1855</v>
      </c>
      <c r="L80" s="71"/>
      <c r="M80" s="71"/>
      <c r="N80" s="70" t="s">
        <v>1855</v>
      </c>
      <c r="O80" s="71"/>
      <c r="P80" s="71"/>
      <c r="Q80" s="70" t="s">
        <v>1855</v>
      </c>
      <c r="R80" s="71"/>
      <c r="S80" s="71"/>
      <c r="T80" s="70" t="s">
        <v>1855</v>
      </c>
      <c r="U80" s="68"/>
      <c r="V80" s="70"/>
      <c r="W80" s="71" t="str">
        <f>'SR-Site Influences'!Z98</f>
        <v>No</v>
      </c>
      <c r="X80" s="71" t="str">
        <f>'SR-Site Influences'!Z20</f>
        <v>The matrix simply undergoes in-situ freezing.</v>
      </c>
      <c r="Y80" s="70" t="s">
        <v>1855</v>
      </c>
    </row>
    <row r="81" spans="1:25" x14ac:dyDescent="0.25">
      <c r="A81" s="68"/>
      <c r="B81" s="70"/>
      <c r="C81" s="69" t="str">
        <f>'Template (Inf)'!C43</f>
        <v>VarGe09</v>
      </c>
      <c r="D81" s="70" t="str">
        <f>'Template (Inf)'!D43</f>
        <v>Fracture minerals</v>
      </c>
      <c r="E81" s="70"/>
      <c r="F81" s="71" t="str">
        <f t="shared" si="1"/>
        <v>No</v>
      </c>
      <c r="G81" s="71" t="str">
        <f t="shared" si="1"/>
        <v>But indirectly through groundwater composition since production of saline waters may lead to precipitation of new phases.</v>
      </c>
      <c r="H81" s="70" t="s">
        <v>1855</v>
      </c>
      <c r="I81" s="71"/>
      <c r="J81" s="71"/>
      <c r="K81" s="70" t="s">
        <v>1855</v>
      </c>
      <c r="L81" s="71"/>
      <c r="M81" s="71"/>
      <c r="N81" s="70" t="s">
        <v>1855</v>
      </c>
      <c r="O81" s="71"/>
      <c r="P81" s="71"/>
      <c r="Q81" s="70" t="s">
        <v>1855</v>
      </c>
      <c r="R81" s="71"/>
      <c r="S81" s="71"/>
      <c r="T81" s="70" t="s">
        <v>1855</v>
      </c>
      <c r="U81" s="68"/>
      <c r="V81" s="70"/>
      <c r="W81" s="71" t="str">
        <f>'SR-Site Influences'!Z99</f>
        <v>No</v>
      </c>
      <c r="X81" s="71" t="str">
        <f>'SR-Site Influences'!Z21</f>
        <v>But indirectly through groundwater composition since production of saline waters may lead to precipitation of new phases.</v>
      </c>
      <c r="Y81" s="70" t="s">
        <v>1855</v>
      </c>
    </row>
    <row r="82" spans="1:25" x14ac:dyDescent="0.25">
      <c r="A82" s="68"/>
      <c r="B82" s="70"/>
      <c r="C82" s="69" t="str">
        <f>'Template (Inf)'!C44</f>
        <v>VarGe10</v>
      </c>
      <c r="D82" s="70" t="str">
        <f>'Template (Inf)'!D44</f>
        <v>Groundwater composition</v>
      </c>
      <c r="E82" s="70"/>
      <c r="F82" s="71" t="str">
        <f t="shared" si="1"/>
        <v>Yes</v>
      </c>
      <c r="G82" s="71" t="str">
        <f t="shared" si="1"/>
        <v>Groundwater salinities evaluated through a generic model of density-driven flow under permafrost.</v>
      </c>
      <c r="H82" s="70" t="s">
        <v>1855</v>
      </c>
      <c r="I82" s="71"/>
      <c r="J82" s="71"/>
      <c r="K82" s="70" t="s">
        <v>1855</v>
      </c>
      <c r="L82" s="71"/>
      <c r="M82" s="71"/>
      <c r="N82" s="70" t="s">
        <v>1855</v>
      </c>
      <c r="O82" s="71" t="s">
        <v>174</v>
      </c>
      <c r="P82" s="71" t="s">
        <v>2105</v>
      </c>
      <c r="Q82" s="70" t="s">
        <v>1855</v>
      </c>
      <c r="R82" s="71" t="s">
        <v>174</v>
      </c>
      <c r="S82" s="71" t="s">
        <v>2105</v>
      </c>
      <c r="T82" s="70" t="s">
        <v>1855</v>
      </c>
      <c r="U82" s="68"/>
      <c r="V82" s="70"/>
      <c r="W82" s="71" t="str">
        <f>'SR-Site Influences'!Z100</f>
        <v>Yes</v>
      </c>
      <c r="X82" s="71" t="str">
        <f>'SR-Site Influences'!Z22</f>
        <v>Groundwater salinities evaluated through a generic model of density-driven flow under permafrost.</v>
      </c>
      <c r="Y82" s="70" t="s">
        <v>1855</v>
      </c>
    </row>
    <row r="83" spans="1:25" x14ac:dyDescent="0.25">
      <c r="A83" s="68"/>
      <c r="B83" s="70"/>
      <c r="C83" s="69" t="str">
        <f>'Template (Inf)'!C45</f>
        <v>VarGe11</v>
      </c>
      <c r="D83" s="70" t="str">
        <f>'Template (Inf)'!D45</f>
        <v>Gas composition</v>
      </c>
      <c r="E83" s="70"/>
      <c r="F83" s="71" t="str">
        <f t="shared" si="1"/>
        <v>No</v>
      </c>
      <c r="G83" s="71">
        <f t="shared" si="1"/>
        <v>0</v>
      </c>
      <c r="H83" s="70" t="s">
        <v>1855</v>
      </c>
      <c r="I83" s="71"/>
      <c r="J83" s="71"/>
      <c r="K83" s="70" t="s">
        <v>1855</v>
      </c>
      <c r="L83" s="71"/>
      <c r="M83" s="71"/>
      <c r="N83" s="70" t="s">
        <v>1855</v>
      </c>
      <c r="O83" s="71"/>
      <c r="P83" s="71"/>
      <c r="Q83" s="70" t="s">
        <v>1855</v>
      </c>
      <c r="R83" s="71"/>
      <c r="S83" s="71"/>
      <c r="T83" s="70" t="s">
        <v>1855</v>
      </c>
      <c r="U83" s="68"/>
      <c r="V83" s="70"/>
      <c r="W83" s="71" t="str">
        <f>'SR-Site Influences'!Z101</f>
        <v>No</v>
      </c>
      <c r="X83" s="71">
        <f>'SR-Site Influences'!Z23</f>
        <v>0</v>
      </c>
      <c r="Y83" s="70" t="s">
        <v>1855</v>
      </c>
    </row>
    <row r="84" spans="1:25" x14ac:dyDescent="0.25">
      <c r="A84" s="68"/>
      <c r="B84" s="70"/>
      <c r="C84" s="69" t="str">
        <f>'Template (Inf)'!C46</f>
        <v>VarGe12</v>
      </c>
      <c r="D84" s="70" t="str">
        <f>'Template (Inf)'!D46</f>
        <v>Structural and stray materials</v>
      </c>
      <c r="E84" s="70"/>
      <c r="F84" s="71" t="str">
        <f t="shared" si="1"/>
        <v>Yes</v>
      </c>
      <c r="G84" s="71" t="str">
        <f t="shared" si="1"/>
        <v>Potentially detrimental - chemical brine-induced degradation of cement and metal corrosion.</v>
      </c>
      <c r="H84" s="70" t="s">
        <v>1855</v>
      </c>
      <c r="I84" s="71"/>
      <c r="J84" s="71"/>
      <c r="K84" s="70" t="s">
        <v>1855</v>
      </c>
      <c r="L84" s="71"/>
      <c r="M84" s="71"/>
      <c r="N84" s="70" t="s">
        <v>1855</v>
      </c>
      <c r="O84" s="74" t="s">
        <v>1954</v>
      </c>
      <c r="P84" s="71" t="s">
        <v>2106</v>
      </c>
      <c r="Q84" s="70" t="s">
        <v>1855</v>
      </c>
      <c r="R84" s="74" t="s">
        <v>1954</v>
      </c>
      <c r="S84" s="71" t="s">
        <v>2106</v>
      </c>
      <c r="T84" s="70" t="s">
        <v>1855</v>
      </c>
      <c r="U84" s="68"/>
      <c r="V84" s="70"/>
      <c r="W84" s="71" t="str">
        <f>'SR-Site Influences'!Z102</f>
        <v>Yes</v>
      </c>
      <c r="X84" s="71" t="str">
        <f>'SR-Site Influences'!Z24</f>
        <v>Potentially detrimental - chemical brine-induced degradation of cement and metal corrosion.</v>
      </c>
      <c r="Y84" s="70" t="s">
        <v>1855</v>
      </c>
    </row>
    <row r="85" spans="1:25" x14ac:dyDescent="0.25">
      <c r="A85" s="68"/>
      <c r="B85" s="70"/>
      <c r="C85" s="69" t="str">
        <f>'Template (Inf)'!C47</f>
        <v>VarGe13</v>
      </c>
      <c r="D85" s="70" t="str">
        <f>'Template (Inf)'!D47</f>
        <v>Saturation</v>
      </c>
      <c r="E85" s="70"/>
      <c r="F85" s="71" t="str">
        <f t="shared" si="1"/>
        <v>No</v>
      </c>
      <c r="G85" s="71">
        <f t="shared" si="1"/>
        <v>0</v>
      </c>
      <c r="H85" s="70" t="s">
        <v>1855</v>
      </c>
      <c r="I85" s="71"/>
      <c r="J85" s="71"/>
      <c r="K85" s="70" t="s">
        <v>1855</v>
      </c>
      <c r="L85" s="71"/>
      <c r="M85" s="71"/>
      <c r="N85" s="70" t="s">
        <v>1855</v>
      </c>
      <c r="O85" s="71"/>
      <c r="P85" s="71"/>
      <c r="Q85" s="70" t="s">
        <v>1855</v>
      </c>
      <c r="R85" s="71"/>
      <c r="S85" s="71"/>
      <c r="T85" s="70" t="s">
        <v>1855</v>
      </c>
      <c r="U85" s="68"/>
      <c r="V85" s="70"/>
      <c r="W85" s="71" t="str">
        <f>'SR-Site Influences'!Z103</f>
        <v>No</v>
      </c>
      <c r="X85" s="71">
        <f>'SR-Site Influences'!Z25</f>
        <v>0</v>
      </c>
      <c r="Y85" s="70" t="s">
        <v>1855</v>
      </c>
    </row>
    <row r="86" spans="1:25" x14ac:dyDescent="0.25">
      <c r="A86" s="68"/>
      <c r="B86" s="69"/>
      <c r="C86" s="69"/>
      <c r="D86" s="69"/>
      <c r="E86" s="69"/>
      <c r="F86" s="69"/>
      <c r="G86" s="69"/>
      <c r="H86" s="69"/>
      <c r="I86" s="69"/>
      <c r="J86" s="69"/>
      <c r="K86" s="70"/>
      <c r="L86" s="69"/>
      <c r="M86" s="69"/>
      <c r="N86" s="70"/>
      <c r="O86" s="69"/>
      <c r="P86" s="69"/>
      <c r="Q86" s="70"/>
      <c r="R86" s="69"/>
      <c r="S86" s="69"/>
      <c r="T86" s="70"/>
      <c r="U86" s="68"/>
      <c r="V86" s="70"/>
      <c r="W86" s="72" t="str">
        <f>'SR-Site Influences'!Z5</f>
        <v>Salt exclusion</v>
      </c>
      <c r="X86" s="70"/>
      <c r="Y86" s="70"/>
    </row>
  </sheetData>
  <mergeCells count="13">
    <mergeCell ref="F11:G11"/>
    <mergeCell ref="I11:J11"/>
    <mergeCell ref="F12:G12"/>
    <mergeCell ref="I12:J12"/>
    <mergeCell ref="F13:G13"/>
    <mergeCell ref="I13:J13"/>
    <mergeCell ref="F10:G10"/>
    <mergeCell ref="I10:J10"/>
    <mergeCell ref="C6:D6"/>
    <mergeCell ref="F6:G6"/>
    <mergeCell ref="I6:J6"/>
    <mergeCell ref="F7:G7"/>
    <mergeCell ref="I7:J7"/>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11953-F1AB-48C8-B3F2-48E483A0D9E6}">
  <dimension ref="A1:Y86"/>
  <sheetViews>
    <sheetView zoomScaleNormal="100" workbookViewId="0">
      <selection activeCell="A18" sqref="A18"/>
    </sheetView>
  </sheetViews>
  <sheetFormatPr defaultColWidth="9.140625"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list'!B30</f>
        <v>Ge22</v>
      </c>
      <c r="D3" s="31" t="str">
        <f>'PSAR SFK FEP list'!C30</f>
        <v>Radiation effects (rock and grout)</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Influences'!AA6</f>
        <v>Geosphere</v>
      </c>
      <c r="D6" s="97"/>
      <c r="E6" s="53" t="str">
        <f>'Template (Inf)'!E6</f>
        <v>Inner 1</v>
      </c>
      <c r="F6" s="96" t="str">
        <f>'SR-Site Influences'!AA7</f>
        <v>Buffer</v>
      </c>
      <c r="G6" s="97"/>
      <c r="H6" s="53" t="str">
        <f>'Template (Inf)'!H6</f>
        <v>Outer 1</v>
      </c>
      <c r="I6" s="96" t="str">
        <f>'SR-Site Influences'!AA8</f>
        <v>Biosphere</v>
      </c>
      <c r="J6" s="97"/>
      <c r="K6" s="27"/>
    </row>
    <row r="7" spans="2:20" x14ac:dyDescent="0.25">
      <c r="B7" s="27"/>
      <c r="C7" s="27"/>
      <c r="D7" s="27"/>
      <c r="E7" s="53" t="str">
        <f>'Template (Inf)'!E7</f>
        <v>Inner 2</v>
      </c>
      <c r="F7" s="96" t="str">
        <f>'SR-Site Influences'!AA9</f>
        <v>Backfill in tunnels</v>
      </c>
      <c r="G7" s="97"/>
      <c r="H7" s="53" t="str">
        <f>'Template (Inf)'!H7</f>
        <v>Outer 2</v>
      </c>
      <c r="I7" s="96" t="str">
        <f>'SR-Site Influences'!AA10</f>
        <v>Surroundings</v>
      </c>
      <c r="J7" s="97"/>
      <c r="K7" s="27"/>
      <c r="M7" s="68"/>
      <c r="N7" s="68"/>
      <c r="O7" s="68"/>
      <c r="P7" s="68"/>
      <c r="Q7" s="68"/>
      <c r="R7" s="68"/>
      <c r="S7" s="68"/>
      <c r="T7" s="68"/>
    </row>
    <row r="8" spans="2:20" x14ac:dyDescent="0.25">
      <c r="B8" s="27"/>
      <c r="C8" s="27"/>
      <c r="D8" s="27"/>
      <c r="E8" s="27"/>
      <c r="F8" s="27"/>
      <c r="G8" s="27"/>
      <c r="H8" s="27"/>
      <c r="I8" s="27"/>
      <c r="J8" s="27"/>
      <c r="K8" s="27"/>
      <c r="M8" s="67" t="s">
        <v>287</v>
      </c>
      <c r="N8" s="68"/>
      <c r="O8" s="68"/>
      <c r="P8" s="68"/>
      <c r="Q8" s="68"/>
      <c r="R8" s="68"/>
      <c r="S8" s="68"/>
      <c r="T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c r="T9" s="68"/>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c r="T10" s="68"/>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t="s">
        <v>1873</v>
      </c>
      <c r="O11" s="76" t="str">
        <f>C6</f>
        <v>Geosphere</v>
      </c>
      <c r="P11" s="70"/>
      <c r="Q11" s="70" t="s">
        <v>1950</v>
      </c>
      <c r="R11" s="70"/>
      <c r="S11" s="70"/>
      <c r="T11" s="68"/>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c r="T12" s="68"/>
    </row>
    <row r="13" spans="2:20" x14ac:dyDescent="0.25">
      <c r="B13" s="27"/>
      <c r="C13" s="27"/>
      <c r="D13" s="27"/>
      <c r="E13" s="53" t="str">
        <f>'Template (Inf)'!E13</f>
        <v>From inner 2</v>
      </c>
      <c r="F13" s="87"/>
      <c r="G13" s="89"/>
      <c r="H13" s="53" t="str">
        <f>'Template (Inf)'!H13</f>
        <v>From outer 2</v>
      </c>
      <c r="I13" s="87"/>
      <c r="J13" s="89"/>
      <c r="K13" s="27"/>
      <c r="M13" s="76" t="str">
        <f>C6</f>
        <v>Geosphere</v>
      </c>
      <c r="N13" s="75"/>
      <c r="O13" s="70" t="str">
        <f>CONCATENATE(I6," ",I7)</f>
        <v>Biosphere Surroundings</v>
      </c>
      <c r="P13" s="76"/>
      <c r="Q13" s="70"/>
      <c r="R13" s="70"/>
      <c r="S13" s="70"/>
      <c r="T13" s="68"/>
    </row>
    <row r="14" spans="2:20" x14ac:dyDescent="0.25">
      <c r="B14" s="27"/>
      <c r="C14" s="27"/>
      <c r="D14" s="27"/>
      <c r="E14" s="27"/>
      <c r="F14" s="27"/>
      <c r="G14" s="27"/>
      <c r="H14" s="27"/>
      <c r="I14" s="27"/>
      <c r="J14" s="27"/>
      <c r="K14" s="27"/>
      <c r="M14" s="68"/>
      <c r="N14" s="68"/>
      <c r="O14" s="68"/>
      <c r="P14" s="68"/>
      <c r="Q14" s="68"/>
      <c r="R14" s="68"/>
      <c r="S14" s="68"/>
      <c r="T14" s="68"/>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1:25" x14ac:dyDescent="0.25">
      <c r="B49" s="35"/>
      <c r="C49" s="35"/>
      <c r="D49" s="35"/>
      <c r="E49" s="35"/>
      <c r="F49" s="35"/>
      <c r="G49" s="35"/>
      <c r="H49" s="35"/>
      <c r="I49" s="35"/>
      <c r="J49" s="35"/>
      <c r="K49" s="34"/>
      <c r="L49" s="35"/>
      <c r="M49" s="35"/>
      <c r="N49" s="34"/>
      <c r="O49" s="35"/>
      <c r="P49" s="35"/>
      <c r="Q49" s="34"/>
      <c r="R49" s="35"/>
      <c r="S49" s="35"/>
      <c r="T49" s="34"/>
    </row>
    <row r="51" spans="1:25" x14ac:dyDescent="0.25">
      <c r="A51" s="68"/>
      <c r="B51" s="67"/>
      <c r="C51" s="68"/>
      <c r="D51" s="68"/>
      <c r="E51" s="68"/>
      <c r="F51" s="67" t="s">
        <v>1947</v>
      </c>
      <c r="G51" s="68"/>
      <c r="H51" s="68"/>
      <c r="I51" s="67" t="s">
        <v>1861</v>
      </c>
      <c r="J51" s="68"/>
      <c r="K51" s="68"/>
      <c r="L51" s="68"/>
      <c r="M51" s="68"/>
      <c r="N51" s="68"/>
      <c r="O51" s="68"/>
      <c r="P51" s="68"/>
      <c r="Q51" s="68"/>
      <c r="R51" s="68"/>
      <c r="S51" s="68"/>
      <c r="T51" s="68"/>
      <c r="U51" s="68"/>
      <c r="V51" s="67" t="s">
        <v>287</v>
      </c>
      <c r="W51" s="68"/>
      <c r="X51" s="68"/>
      <c r="Y51" s="68"/>
    </row>
    <row r="52" spans="1:25" x14ac:dyDescent="0.25">
      <c r="A52" s="68"/>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1:25" x14ac:dyDescent="0.25">
      <c r="A53" s="68"/>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69"/>
    </row>
    <row r="54" spans="1:25" x14ac:dyDescent="0.25">
      <c r="A54" s="68"/>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69"/>
    </row>
    <row r="55" spans="1:25" x14ac:dyDescent="0.25">
      <c r="A55" s="68"/>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69"/>
    </row>
    <row r="56" spans="1:25" x14ac:dyDescent="0.25">
      <c r="A56" s="68"/>
      <c r="B56" s="70"/>
      <c r="C56" s="69" t="str">
        <f>'Template (Inf)'!C19</f>
        <v>VarGe01</v>
      </c>
      <c r="D56" s="70" t="str">
        <f>'Template (Inf)'!D19</f>
        <v>Temperature in bedrock</v>
      </c>
      <c r="E56" s="70"/>
      <c r="F56" s="71" t="str">
        <f>W56</f>
        <v>No</v>
      </c>
      <c r="G56" s="71">
        <f>X56</f>
        <v>0</v>
      </c>
      <c r="H56" s="70" t="s">
        <v>1855</v>
      </c>
      <c r="I56" s="71"/>
      <c r="J56" s="71"/>
      <c r="K56" s="70" t="s">
        <v>1855</v>
      </c>
      <c r="L56" s="71"/>
      <c r="M56" s="71"/>
      <c r="N56" s="70" t="s">
        <v>1855</v>
      </c>
      <c r="O56" s="71"/>
      <c r="P56" s="71"/>
      <c r="Q56" s="70" t="s">
        <v>1855</v>
      </c>
      <c r="R56" s="71"/>
      <c r="S56" s="71"/>
      <c r="T56" s="70" t="s">
        <v>1855</v>
      </c>
      <c r="U56" s="68"/>
      <c r="V56" s="70"/>
      <c r="W56" s="71" t="str">
        <f>'SR-Site Influences'!AA104</f>
        <v>No</v>
      </c>
      <c r="X56" s="71">
        <f>'SR-Site Influences'!AA26</f>
        <v>0</v>
      </c>
      <c r="Y56" s="70" t="s">
        <v>1855</v>
      </c>
    </row>
    <row r="57" spans="1:25" x14ac:dyDescent="0.25">
      <c r="A57" s="68"/>
      <c r="B57" s="70"/>
      <c r="C57" s="69" t="str">
        <f>'Template (Inf)'!C20</f>
        <v>VarGe02</v>
      </c>
      <c r="D57" s="70" t="str">
        <f>'Template (Inf)'!D20</f>
        <v>Groundwater flow</v>
      </c>
      <c r="E57" s="70"/>
      <c r="F57" s="71" t="str">
        <f t="shared" ref="F57:G68" si="0">W57</f>
        <v>No</v>
      </c>
      <c r="G57" s="71">
        <f t="shared" si="0"/>
        <v>0</v>
      </c>
      <c r="H57" s="70" t="s">
        <v>1855</v>
      </c>
      <c r="I57" s="71"/>
      <c r="J57" s="71"/>
      <c r="K57" s="70" t="s">
        <v>1855</v>
      </c>
      <c r="L57" s="71"/>
      <c r="M57" s="71"/>
      <c r="N57" s="70" t="s">
        <v>1855</v>
      </c>
      <c r="O57" s="71"/>
      <c r="P57" s="71"/>
      <c r="Q57" s="70" t="s">
        <v>1855</v>
      </c>
      <c r="R57" s="71"/>
      <c r="S57" s="71"/>
      <c r="T57" s="70" t="s">
        <v>1855</v>
      </c>
      <c r="U57" s="68"/>
      <c r="V57" s="70"/>
      <c r="W57" s="71" t="str">
        <f>'SR-Site Influences'!AA105</f>
        <v>No</v>
      </c>
      <c r="X57" s="71">
        <f>'SR-Site Influences'!AA27</f>
        <v>0</v>
      </c>
      <c r="Y57" s="70" t="s">
        <v>1855</v>
      </c>
    </row>
    <row r="58" spans="1:25" x14ac:dyDescent="0.25">
      <c r="A58" s="68"/>
      <c r="B58" s="70"/>
      <c r="C58" s="69" t="str">
        <f>'Template (Inf)'!C21</f>
        <v>VarGe03</v>
      </c>
      <c r="D58" s="70" t="str">
        <f>'Template (Inf)'!D21</f>
        <v>Groundwater pressure</v>
      </c>
      <c r="E58" s="70"/>
      <c r="F58" s="71" t="str">
        <f t="shared" si="0"/>
        <v>No</v>
      </c>
      <c r="G58" s="71">
        <f t="shared" si="0"/>
        <v>0</v>
      </c>
      <c r="H58" s="70" t="s">
        <v>1855</v>
      </c>
      <c r="I58" s="71"/>
      <c r="J58" s="71"/>
      <c r="K58" s="70" t="s">
        <v>1855</v>
      </c>
      <c r="L58" s="71"/>
      <c r="M58" s="71"/>
      <c r="N58" s="70" t="s">
        <v>1855</v>
      </c>
      <c r="O58" s="71"/>
      <c r="P58" s="71"/>
      <c r="Q58" s="70" t="s">
        <v>1855</v>
      </c>
      <c r="R58" s="71"/>
      <c r="S58" s="71"/>
      <c r="T58" s="70" t="s">
        <v>1855</v>
      </c>
      <c r="U58" s="68"/>
      <c r="V58" s="70"/>
      <c r="W58" s="71" t="str">
        <f>'SR-Site Influences'!AA106</f>
        <v>No</v>
      </c>
      <c r="X58" s="71">
        <f>'SR-Site Influences'!AA28</f>
        <v>0</v>
      </c>
      <c r="Y58" s="70" t="s">
        <v>1855</v>
      </c>
    </row>
    <row r="59" spans="1:25" x14ac:dyDescent="0.25">
      <c r="A59" s="68"/>
      <c r="B59" s="70"/>
      <c r="C59" s="69" t="str">
        <f>'Template (Inf)'!C22</f>
        <v>VarGe04</v>
      </c>
      <c r="D59" s="70" t="str">
        <f>'Template (Inf)'!D22</f>
        <v>Gas phase flow</v>
      </c>
      <c r="E59" s="70"/>
      <c r="F59" s="71" t="str">
        <f t="shared" si="0"/>
        <v>No</v>
      </c>
      <c r="G59" s="71">
        <f t="shared" si="0"/>
        <v>0</v>
      </c>
      <c r="H59" s="70" t="s">
        <v>1855</v>
      </c>
      <c r="I59" s="71"/>
      <c r="J59" s="71"/>
      <c r="K59" s="70" t="s">
        <v>1855</v>
      </c>
      <c r="L59" s="71"/>
      <c r="M59" s="71"/>
      <c r="N59" s="70" t="s">
        <v>1855</v>
      </c>
      <c r="O59" s="71"/>
      <c r="P59" s="71"/>
      <c r="Q59" s="70" t="s">
        <v>1855</v>
      </c>
      <c r="R59" s="71"/>
      <c r="S59" s="71"/>
      <c r="T59" s="70" t="s">
        <v>1855</v>
      </c>
      <c r="U59" s="68"/>
      <c r="V59" s="70"/>
      <c r="W59" s="71" t="str">
        <f>'SR-Site Influences'!AA107</f>
        <v>No</v>
      </c>
      <c r="X59" s="71">
        <f>'SR-Site Influences'!AA29</f>
        <v>0</v>
      </c>
      <c r="Y59" s="70" t="s">
        <v>1855</v>
      </c>
    </row>
    <row r="60" spans="1:25" x14ac:dyDescent="0.25">
      <c r="A60" s="68"/>
      <c r="B60" s="70"/>
      <c r="C60" s="69" t="str">
        <f>'Template (Inf)'!C23</f>
        <v>VarGe05</v>
      </c>
      <c r="D60" s="70" t="str">
        <f>'Template (Inf)'!D23</f>
        <v>Repository geometry</v>
      </c>
      <c r="E60" s="70"/>
      <c r="F60" s="71" t="str">
        <f t="shared" si="0"/>
        <v>Yes</v>
      </c>
      <c r="G60" s="71" t="str">
        <f t="shared" si="0"/>
        <v>Will affect the spatial disposition of the radial flux in relation to rock and grout.</v>
      </c>
      <c r="H60" s="70" t="s">
        <v>1855</v>
      </c>
      <c r="I60" s="71" t="s">
        <v>117</v>
      </c>
      <c r="J60" s="71" t="s">
        <v>1471</v>
      </c>
      <c r="K60" s="70" t="s">
        <v>1855</v>
      </c>
      <c r="L60" s="71" t="s">
        <v>117</v>
      </c>
      <c r="M60" s="71" t="s">
        <v>1471</v>
      </c>
      <c r="N60" s="70" t="s">
        <v>1855</v>
      </c>
      <c r="O60" s="71" t="s">
        <v>117</v>
      </c>
      <c r="P60" s="71" t="s">
        <v>1471</v>
      </c>
      <c r="Q60" s="70" t="s">
        <v>1855</v>
      </c>
      <c r="R60" s="71" t="s">
        <v>117</v>
      </c>
      <c r="S60" s="71" t="s">
        <v>1471</v>
      </c>
      <c r="T60" s="70" t="s">
        <v>1855</v>
      </c>
      <c r="U60" s="68"/>
      <c r="V60" s="70"/>
      <c r="W60" s="71" t="str">
        <f>'SR-Site Influences'!AA108</f>
        <v>Yes</v>
      </c>
      <c r="X60" s="71" t="str">
        <f>'SR-Site Influences'!AA30</f>
        <v>Will affect the spatial disposition of the radial flux in relation to rock and grout.</v>
      </c>
      <c r="Y60" s="70" t="s">
        <v>1855</v>
      </c>
    </row>
    <row r="61" spans="1:25" x14ac:dyDescent="0.25">
      <c r="A61" s="68"/>
      <c r="B61" s="70"/>
      <c r="C61" s="69" t="str">
        <f>'Template (Inf)'!C24</f>
        <v>VarGe06</v>
      </c>
      <c r="D61" s="70" t="str">
        <f>'Template (Inf)'!D24</f>
        <v>Fracture geometry</v>
      </c>
      <c r="E61" s="70"/>
      <c r="F61" s="71" t="str">
        <f t="shared" si="0"/>
        <v>No</v>
      </c>
      <c r="G61" s="71">
        <f t="shared" si="0"/>
        <v>0</v>
      </c>
      <c r="H61" s="70" t="s">
        <v>1855</v>
      </c>
      <c r="I61" s="71"/>
      <c r="J61" s="71"/>
      <c r="K61" s="70" t="s">
        <v>1855</v>
      </c>
      <c r="L61" s="71"/>
      <c r="M61" s="71"/>
      <c r="N61" s="70" t="s">
        <v>1855</v>
      </c>
      <c r="O61" s="71"/>
      <c r="P61" s="71"/>
      <c r="Q61" s="70" t="s">
        <v>1855</v>
      </c>
      <c r="R61" s="71"/>
      <c r="S61" s="71"/>
      <c r="T61" s="70" t="s">
        <v>1855</v>
      </c>
      <c r="U61" s="68"/>
      <c r="V61" s="70"/>
      <c r="W61" s="71" t="str">
        <f>'SR-Site Influences'!AA109</f>
        <v>No</v>
      </c>
      <c r="X61" s="71">
        <f>'SR-Site Influences'!AA31</f>
        <v>0</v>
      </c>
      <c r="Y61" s="70" t="s">
        <v>1855</v>
      </c>
    </row>
    <row r="62" spans="1:25" x14ac:dyDescent="0.25">
      <c r="A62" s="68"/>
      <c r="B62" s="70"/>
      <c r="C62" s="69" t="str">
        <f>'Template (Inf)'!C25</f>
        <v>VarGe07</v>
      </c>
      <c r="D62" s="70" t="str">
        <f>'Template (Inf)'!D25</f>
        <v>Rock stresses</v>
      </c>
      <c r="E62" s="70"/>
      <c r="F62" s="71" t="str">
        <f t="shared" si="0"/>
        <v>No</v>
      </c>
      <c r="G62" s="71">
        <f t="shared" si="0"/>
        <v>0</v>
      </c>
      <c r="H62" s="70" t="s">
        <v>1855</v>
      </c>
      <c r="I62" s="71"/>
      <c r="J62" s="71"/>
      <c r="K62" s="70" t="s">
        <v>1855</v>
      </c>
      <c r="L62" s="71"/>
      <c r="M62" s="71"/>
      <c r="N62" s="70" t="s">
        <v>1855</v>
      </c>
      <c r="O62" s="71"/>
      <c r="P62" s="71"/>
      <c r="Q62" s="70" t="s">
        <v>1855</v>
      </c>
      <c r="R62" s="71"/>
      <c r="S62" s="71"/>
      <c r="T62" s="70" t="s">
        <v>1855</v>
      </c>
      <c r="U62" s="68"/>
      <c r="V62" s="70"/>
      <c r="W62" s="71" t="str">
        <f>'SR-Site Influences'!AA110</f>
        <v>No</v>
      </c>
      <c r="X62" s="71">
        <f>'SR-Site Influences'!AA32</f>
        <v>0</v>
      </c>
      <c r="Y62" s="70" t="s">
        <v>1855</v>
      </c>
    </row>
    <row r="63" spans="1:25" x14ac:dyDescent="0.25">
      <c r="A63" s="68"/>
      <c r="B63" s="70"/>
      <c r="C63" s="69" t="str">
        <f>'Template (Inf)'!C26</f>
        <v>VarGe08</v>
      </c>
      <c r="D63" s="70" t="str">
        <f>'Template (Inf)'!D26</f>
        <v>Matrix minerals</v>
      </c>
      <c r="E63" s="70"/>
      <c r="F63" s="71" t="str">
        <f t="shared" si="0"/>
        <v>Yes</v>
      </c>
      <c r="G63" s="71" t="str">
        <f t="shared" si="0"/>
        <v>Rock composition would affect the decomposition products due to radiation.</v>
      </c>
      <c r="H63" s="70" t="s">
        <v>1855</v>
      </c>
      <c r="I63" s="71" t="s">
        <v>117</v>
      </c>
      <c r="J63" s="71" t="s">
        <v>1471</v>
      </c>
      <c r="K63" s="70" t="s">
        <v>1855</v>
      </c>
      <c r="L63" s="71" t="s">
        <v>117</v>
      </c>
      <c r="M63" s="71" t="s">
        <v>1471</v>
      </c>
      <c r="N63" s="70" t="s">
        <v>1855</v>
      </c>
      <c r="O63" s="71" t="s">
        <v>117</v>
      </c>
      <c r="P63" s="71" t="s">
        <v>1471</v>
      </c>
      <c r="Q63" s="70" t="s">
        <v>1855</v>
      </c>
      <c r="R63" s="71" t="s">
        <v>117</v>
      </c>
      <c r="S63" s="71" t="s">
        <v>1471</v>
      </c>
      <c r="T63" s="70" t="s">
        <v>1855</v>
      </c>
      <c r="U63" s="68"/>
      <c r="V63" s="70"/>
      <c r="W63" s="71" t="str">
        <f>'SR-Site Influences'!AA111</f>
        <v>Yes</v>
      </c>
      <c r="X63" s="71" t="str">
        <f>'SR-Site Influences'!AA33</f>
        <v>Rock composition would affect the decomposition products due to radiation.</v>
      </c>
      <c r="Y63" s="70" t="s">
        <v>1855</v>
      </c>
    </row>
    <row r="64" spans="1:25" x14ac:dyDescent="0.25">
      <c r="A64" s="68"/>
      <c r="B64" s="70"/>
      <c r="C64" s="69" t="str">
        <f>'Template (Inf)'!C27</f>
        <v>VarGe09</v>
      </c>
      <c r="D64" s="70" t="str">
        <f>'Template (Inf)'!D27</f>
        <v>Fracture minerals</v>
      </c>
      <c r="E64" s="70"/>
      <c r="F64" s="71" t="str">
        <f t="shared" si="0"/>
        <v>Yes</v>
      </c>
      <c r="G64" s="71" t="str">
        <f t="shared" si="0"/>
        <v>Fracture mineral composition would affect the decomposition products due to radiation.</v>
      </c>
      <c r="H64" s="70" t="s">
        <v>1855</v>
      </c>
      <c r="I64" s="71" t="s">
        <v>117</v>
      </c>
      <c r="J64" s="71" t="s">
        <v>1471</v>
      </c>
      <c r="K64" s="70" t="s">
        <v>1855</v>
      </c>
      <c r="L64" s="71" t="s">
        <v>117</v>
      </c>
      <c r="M64" s="71" t="s">
        <v>1471</v>
      </c>
      <c r="N64" s="70" t="s">
        <v>1855</v>
      </c>
      <c r="O64" s="71" t="s">
        <v>117</v>
      </c>
      <c r="P64" s="71" t="s">
        <v>1471</v>
      </c>
      <c r="Q64" s="70" t="s">
        <v>1855</v>
      </c>
      <c r="R64" s="71" t="s">
        <v>117</v>
      </c>
      <c r="S64" s="71" t="s">
        <v>1471</v>
      </c>
      <c r="T64" s="70" t="s">
        <v>1855</v>
      </c>
      <c r="U64" s="68"/>
      <c r="V64" s="70"/>
      <c r="W64" s="71" t="str">
        <f>'SR-Site Influences'!AA112</f>
        <v>Yes</v>
      </c>
      <c r="X64" s="71" t="str">
        <f>'SR-Site Influences'!AA34</f>
        <v>Fracture mineral composition would affect the decomposition products due to radiation.</v>
      </c>
      <c r="Y64" s="70" t="s">
        <v>1855</v>
      </c>
    </row>
    <row r="65" spans="1:25" x14ac:dyDescent="0.25">
      <c r="A65" s="68"/>
      <c r="B65" s="70"/>
      <c r="C65" s="69" t="str">
        <f>'Template (Inf)'!C28</f>
        <v>VarGe10</v>
      </c>
      <c r="D65" s="70" t="str">
        <f>'Template (Inf)'!D28</f>
        <v>Groundwater composition</v>
      </c>
      <c r="E65" s="70"/>
      <c r="F65" s="71" t="str">
        <f t="shared" si="0"/>
        <v>Yes</v>
      </c>
      <c r="G65" s="71" t="str">
        <f t="shared" si="0"/>
        <v>Groundwater composition would affect the products from radiolysis.</v>
      </c>
      <c r="H65" s="70" t="s">
        <v>1855</v>
      </c>
      <c r="I65" s="71" t="s">
        <v>117</v>
      </c>
      <c r="J65" s="71" t="s">
        <v>1471</v>
      </c>
      <c r="K65" s="70" t="s">
        <v>1855</v>
      </c>
      <c r="L65" s="71" t="s">
        <v>117</v>
      </c>
      <c r="M65" s="71" t="s">
        <v>1471</v>
      </c>
      <c r="N65" s="70" t="s">
        <v>1855</v>
      </c>
      <c r="O65" s="71" t="s">
        <v>117</v>
      </c>
      <c r="P65" s="71" t="s">
        <v>1471</v>
      </c>
      <c r="Q65" s="70" t="s">
        <v>1855</v>
      </c>
      <c r="R65" s="71" t="s">
        <v>117</v>
      </c>
      <c r="S65" s="71" t="s">
        <v>1471</v>
      </c>
      <c r="T65" s="70" t="s">
        <v>1855</v>
      </c>
      <c r="U65" s="68"/>
      <c r="V65" s="70"/>
      <c r="W65" s="71" t="str">
        <f>'SR-Site Influences'!AA113</f>
        <v>Yes</v>
      </c>
      <c r="X65" s="71" t="str">
        <f>'SR-Site Influences'!AA35</f>
        <v>Groundwater composition would affect the products from radiolysis.</v>
      </c>
      <c r="Y65" s="70" t="s">
        <v>1855</v>
      </c>
    </row>
    <row r="66" spans="1:25" x14ac:dyDescent="0.25">
      <c r="A66" s="68"/>
      <c r="B66" s="70"/>
      <c r="C66" s="69" t="str">
        <f>'Template (Inf)'!C29</f>
        <v>VarGe11</v>
      </c>
      <c r="D66" s="70" t="str">
        <f>'Template (Inf)'!D29</f>
        <v>Gas composition</v>
      </c>
      <c r="E66" s="70"/>
      <c r="F66" s="71" t="str">
        <f t="shared" si="0"/>
        <v>No</v>
      </c>
      <c r="G66" s="71">
        <f t="shared" si="0"/>
        <v>0</v>
      </c>
      <c r="H66" s="70" t="s">
        <v>1855</v>
      </c>
      <c r="I66" s="71"/>
      <c r="J66" s="71"/>
      <c r="K66" s="70" t="s">
        <v>1855</v>
      </c>
      <c r="L66" s="71"/>
      <c r="M66" s="71"/>
      <c r="N66" s="70" t="s">
        <v>1855</v>
      </c>
      <c r="O66" s="71"/>
      <c r="P66" s="71"/>
      <c r="Q66" s="70" t="s">
        <v>1855</v>
      </c>
      <c r="R66" s="71"/>
      <c r="S66" s="71"/>
      <c r="T66" s="70" t="s">
        <v>1855</v>
      </c>
      <c r="U66" s="68"/>
      <c r="V66" s="70"/>
      <c r="W66" s="71" t="str">
        <f>'SR-Site Influences'!AA114</f>
        <v>No</v>
      </c>
      <c r="X66" s="71">
        <f>'SR-Site Influences'!AA36</f>
        <v>0</v>
      </c>
      <c r="Y66" s="70" t="s">
        <v>1855</v>
      </c>
    </row>
    <row r="67" spans="1:25" x14ac:dyDescent="0.25">
      <c r="A67" s="68"/>
      <c r="B67" s="70"/>
      <c r="C67" s="69" t="str">
        <f>'Template (Inf)'!C30</f>
        <v>VarGe12</v>
      </c>
      <c r="D67" s="70" t="str">
        <f>'Template (Inf)'!D30</f>
        <v>Structural and stray materials</v>
      </c>
      <c r="E67" s="70"/>
      <c r="F67" s="71" t="str">
        <f t="shared" si="0"/>
        <v>Yes</v>
      </c>
      <c r="G67" s="71" t="str">
        <f t="shared" si="0"/>
        <v>Material composition would affect the decomposition products arising from neutron radiation.</v>
      </c>
      <c r="H67" s="70" t="s">
        <v>1855</v>
      </c>
      <c r="I67" s="71" t="s">
        <v>117</v>
      </c>
      <c r="J67" s="71" t="s">
        <v>1471</v>
      </c>
      <c r="K67" s="70" t="s">
        <v>1855</v>
      </c>
      <c r="L67" s="71" t="s">
        <v>117</v>
      </c>
      <c r="M67" s="71" t="s">
        <v>1471</v>
      </c>
      <c r="N67" s="70" t="s">
        <v>1855</v>
      </c>
      <c r="O67" s="71" t="s">
        <v>117</v>
      </c>
      <c r="P67" s="71" t="s">
        <v>1471</v>
      </c>
      <c r="Q67" s="70" t="s">
        <v>1855</v>
      </c>
      <c r="R67" s="71" t="s">
        <v>117</v>
      </c>
      <c r="S67" s="71" t="s">
        <v>1471</v>
      </c>
      <c r="T67" s="70" t="s">
        <v>1855</v>
      </c>
      <c r="U67" s="68"/>
      <c r="V67" s="70"/>
      <c r="W67" s="71" t="str">
        <f>'SR-Site Influences'!AA115</f>
        <v>Yes</v>
      </c>
      <c r="X67" s="71" t="str">
        <f>'SR-Site Influences'!AA37</f>
        <v>Material composition would affect the decomposition products arising from neutron radiation.</v>
      </c>
      <c r="Y67" s="70" t="s">
        <v>1855</v>
      </c>
    </row>
    <row r="68" spans="1:25" x14ac:dyDescent="0.25">
      <c r="A68" s="68"/>
      <c r="B68" s="70"/>
      <c r="C68" s="69" t="str">
        <f>'Template (Inf)'!C31</f>
        <v>VarGe13</v>
      </c>
      <c r="D68" s="70" t="str">
        <f>'Template (Inf)'!D31</f>
        <v>Saturation</v>
      </c>
      <c r="E68" s="70"/>
      <c r="F68" s="71" t="str">
        <f t="shared" si="0"/>
        <v>Yes</v>
      </c>
      <c r="G68" s="71" t="str">
        <f t="shared" si="0"/>
        <v>Water content affects radical production, lifetime and reactions. Radiolysis only takes place in water-saturated volumes.</v>
      </c>
      <c r="H68" s="70" t="s">
        <v>1855</v>
      </c>
      <c r="I68" s="71" t="s">
        <v>117</v>
      </c>
      <c r="J68" s="71" t="s">
        <v>1471</v>
      </c>
      <c r="K68" s="70" t="s">
        <v>1855</v>
      </c>
      <c r="L68" s="71" t="s">
        <v>117</v>
      </c>
      <c r="M68" s="71" t="s">
        <v>1471</v>
      </c>
      <c r="N68" s="70" t="s">
        <v>1855</v>
      </c>
      <c r="O68" s="71" t="s">
        <v>117</v>
      </c>
      <c r="P68" s="71" t="s">
        <v>1471</v>
      </c>
      <c r="Q68" s="70" t="s">
        <v>1855</v>
      </c>
      <c r="R68" s="71" t="s">
        <v>117</v>
      </c>
      <c r="S68" s="71" t="s">
        <v>1471</v>
      </c>
      <c r="T68" s="70" t="s">
        <v>1855</v>
      </c>
      <c r="U68" s="68"/>
      <c r="V68" s="70"/>
      <c r="W68" s="71" t="str">
        <f>'SR-Site Influences'!AA116</f>
        <v>Yes</v>
      </c>
      <c r="X68" s="71" t="str">
        <f>'SR-Site Influences'!AA38</f>
        <v>Water content affects radical production, lifetime and reactions. Radiolysis only takes place in water-saturated volumes.</v>
      </c>
      <c r="Y68" s="70" t="s">
        <v>1855</v>
      </c>
    </row>
    <row r="69" spans="1:25" x14ac:dyDescent="0.25">
      <c r="A69" s="68"/>
      <c r="B69" s="70"/>
      <c r="C69" s="69"/>
      <c r="D69" s="70"/>
      <c r="E69" s="70"/>
      <c r="F69" s="70"/>
      <c r="G69" s="70"/>
      <c r="H69" s="70" t="s">
        <v>1855</v>
      </c>
      <c r="I69" s="70"/>
      <c r="J69" s="70"/>
      <c r="K69" s="70" t="s">
        <v>1855</v>
      </c>
      <c r="L69" s="70"/>
      <c r="M69" s="70"/>
      <c r="N69" s="70" t="s">
        <v>1855</v>
      </c>
      <c r="O69" s="70"/>
      <c r="P69" s="70"/>
      <c r="Q69" s="70" t="s">
        <v>1855</v>
      </c>
      <c r="R69" s="70"/>
      <c r="S69" s="70"/>
      <c r="T69" s="70" t="s">
        <v>1855</v>
      </c>
      <c r="U69" s="68"/>
      <c r="V69" s="70"/>
      <c r="W69" s="70"/>
      <c r="X69" s="70"/>
      <c r="Y69" s="70" t="s">
        <v>1855</v>
      </c>
    </row>
    <row r="70" spans="1:25" x14ac:dyDescent="0.25">
      <c r="A70" s="68"/>
      <c r="B70" s="70"/>
      <c r="C70" s="69"/>
      <c r="D70" s="70"/>
      <c r="E70" s="70"/>
      <c r="F70" s="69" t="str">
        <f>'Template (Inf)'!F33</f>
        <v xml:space="preserve">Process influence on variable </v>
      </c>
      <c r="G70" s="69"/>
      <c r="H70" s="70" t="s">
        <v>1855</v>
      </c>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70" t="s">
        <v>1855</v>
      </c>
    </row>
    <row r="71" spans="1:25" x14ac:dyDescent="0.25">
      <c r="A71" s="68"/>
      <c r="B71" s="70"/>
      <c r="C71" s="69"/>
      <c r="D71" s="70"/>
      <c r="E71" s="70"/>
      <c r="F71" s="69" t="str">
        <f>'Template (Inf)'!F34</f>
        <v>Influence present?</v>
      </c>
      <c r="G71" s="69"/>
      <c r="H71" s="70" t="s">
        <v>1855</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70" t="s">
        <v>1855</v>
      </c>
    </row>
    <row r="72" spans="1:25" x14ac:dyDescent="0.25">
      <c r="A72" s="68"/>
      <c r="B72" s="70"/>
      <c r="C72" s="69"/>
      <c r="D72" s="70"/>
      <c r="E72" s="70"/>
      <c r="F72" s="69" t="str">
        <f>'Template (Inf)'!F35</f>
        <v>Yes/No</v>
      </c>
      <c r="G72" s="69" t="str">
        <f>'Template (Inf)'!G35</f>
        <v>Description</v>
      </c>
      <c r="H72" s="70" t="s">
        <v>1855</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70" t="s">
        <v>1855</v>
      </c>
    </row>
    <row r="73" spans="1:25" x14ac:dyDescent="0.25">
      <c r="A73" s="68"/>
      <c r="B73" s="70"/>
      <c r="C73" s="69" t="str">
        <f>'Template (Inf)'!C35</f>
        <v>VarGe01</v>
      </c>
      <c r="D73" s="70" t="str">
        <f>'Template (Inf)'!D35</f>
        <v>Temperature in bedrock</v>
      </c>
      <c r="E73" s="70"/>
      <c r="F73" s="71" t="str">
        <f>W73</f>
        <v>Yes</v>
      </c>
      <c r="G73" s="71">
        <f>X73</f>
        <v>0</v>
      </c>
      <c r="H73" s="70" t="s">
        <v>1855</v>
      </c>
      <c r="I73" s="71" t="s">
        <v>117</v>
      </c>
      <c r="J73" s="71" t="s">
        <v>1471</v>
      </c>
      <c r="K73" s="70" t="s">
        <v>1855</v>
      </c>
      <c r="L73" s="71" t="s">
        <v>117</v>
      </c>
      <c r="M73" s="71" t="s">
        <v>1471</v>
      </c>
      <c r="N73" s="70" t="s">
        <v>1855</v>
      </c>
      <c r="O73" s="71" t="s">
        <v>117</v>
      </c>
      <c r="P73" s="71" t="s">
        <v>1471</v>
      </c>
      <c r="Q73" s="70" t="s">
        <v>1855</v>
      </c>
      <c r="R73" s="71" t="s">
        <v>117</v>
      </c>
      <c r="S73" s="71" t="s">
        <v>1471</v>
      </c>
      <c r="T73" s="70" t="s">
        <v>1855</v>
      </c>
      <c r="U73" s="68"/>
      <c r="V73" s="70"/>
      <c r="W73" s="71" t="str">
        <f>'SR-Site Influences'!AA91</f>
        <v>Yes</v>
      </c>
      <c r="X73" s="71">
        <f>'SR-Site Influences'!AA13</f>
        <v>0</v>
      </c>
      <c r="Y73" s="70" t="s">
        <v>1855</v>
      </c>
    </row>
    <row r="74" spans="1:25" x14ac:dyDescent="0.25">
      <c r="A74" s="68"/>
      <c r="B74" s="70"/>
      <c r="C74" s="69" t="str">
        <f>'Template (Inf)'!C36</f>
        <v>VarGe02</v>
      </c>
      <c r="D74" s="70" t="str">
        <f>'Template (Inf)'!D36</f>
        <v>Groundwater flow</v>
      </c>
      <c r="E74" s="70"/>
      <c r="F74" s="71" t="str">
        <f t="shared" ref="F74:G85" si="1">W74</f>
        <v>No</v>
      </c>
      <c r="G74" s="71">
        <f t="shared" si="1"/>
        <v>0</v>
      </c>
      <c r="H74" s="70" t="s">
        <v>1855</v>
      </c>
      <c r="I74" s="71"/>
      <c r="J74" s="71"/>
      <c r="K74" s="70" t="s">
        <v>1855</v>
      </c>
      <c r="L74" s="71"/>
      <c r="M74" s="71"/>
      <c r="N74" s="70" t="s">
        <v>1855</v>
      </c>
      <c r="O74" s="71"/>
      <c r="P74" s="71"/>
      <c r="Q74" s="70" t="s">
        <v>1855</v>
      </c>
      <c r="R74" s="71"/>
      <c r="S74" s="71"/>
      <c r="T74" s="70" t="s">
        <v>1855</v>
      </c>
      <c r="U74" s="68"/>
      <c r="V74" s="70"/>
      <c r="W74" s="71" t="str">
        <f>'SR-Site Influences'!AA92</f>
        <v>No</v>
      </c>
      <c r="X74" s="71">
        <f>'SR-Site Influences'!AA14</f>
        <v>0</v>
      </c>
      <c r="Y74" s="70" t="s">
        <v>1855</v>
      </c>
    </row>
    <row r="75" spans="1:25" x14ac:dyDescent="0.25">
      <c r="A75" s="68"/>
      <c r="B75" s="70"/>
      <c r="C75" s="69" t="str">
        <f>'Template (Inf)'!C37</f>
        <v>VarGe03</v>
      </c>
      <c r="D75" s="70" t="str">
        <f>'Template (Inf)'!D37</f>
        <v>Groundwater pressure</v>
      </c>
      <c r="E75" s="70"/>
      <c r="F75" s="71" t="str">
        <f t="shared" si="1"/>
        <v>No</v>
      </c>
      <c r="G75" s="71">
        <f t="shared" si="1"/>
        <v>0</v>
      </c>
      <c r="H75" s="70" t="s">
        <v>1855</v>
      </c>
      <c r="I75" s="71"/>
      <c r="J75" s="71"/>
      <c r="K75" s="70" t="s">
        <v>1855</v>
      </c>
      <c r="L75" s="71"/>
      <c r="M75" s="71"/>
      <c r="N75" s="70" t="s">
        <v>1855</v>
      </c>
      <c r="O75" s="71"/>
      <c r="P75" s="71"/>
      <c r="Q75" s="70" t="s">
        <v>1855</v>
      </c>
      <c r="R75" s="71"/>
      <c r="S75" s="71"/>
      <c r="T75" s="70" t="s">
        <v>1855</v>
      </c>
      <c r="U75" s="68"/>
      <c r="V75" s="70"/>
      <c r="W75" s="71" t="str">
        <f>'SR-Site Influences'!AA93</f>
        <v>No</v>
      </c>
      <c r="X75" s="71">
        <f>'SR-Site Influences'!AA15</f>
        <v>0</v>
      </c>
      <c r="Y75" s="70" t="s">
        <v>1855</v>
      </c>
    </row>
    <row r="76" spans="1:25" x14ac:dyDescent="0.25">
      <c r="A76" s="68"/>
      <c r="B76" s="70"/>
      <c r="C76" s="69" t="str">
        <f>'Template (Inf)'!C38</f>
        <v>VarGe04</v>
      </c>
      <c r="D76" s="70" t="str">
        <f>'Template (Inf)'!D38</f>
        <v>Gas phase flow</v>
      </c>
      <c r="E76" s="70"/>
      <c r="F76" s="71" t="str">
        <f t="shared" si="1"/>
        <v>Yes</v>
      </c>
      <c r="G76" s="71" t="str">
        <f t="shared" si="1"/>
        <v>Radiolysis may generate gas.</v>
      </c>
      <c r="H76" s="70" t="s">
        <v>1855</v>
      </c>
      <c r="I76" s="71" t="s">
        <v>117</v>
      </c>
      <c r="J76" s="71" t="s">
        <v>1471</v>
      </c>
      <c r="K76" s="70" t="s">
        <v>1855</v>
      </c>
      <c r="L76" s="71" t="s">
        <v>117</v>
      </c>
      <c r="M76" s="71" t="s">
        <v>1471</v>
      </c>
      <c r="N76" s="70" t="s">
        <v>1855</v>
      </c>
      <c r="O76" s="71" t="s">
        <v>117</v>
      </c>
      <c r="P76" s="71" t="s">
        <v>1471</v>
      </c>
      <c r="Q76" s="70" t="s">
        <v>1855</v>
      </c>
      <c r="R76" s="71" t="s">
        <v>117</v>
      </c>
      <c r="S76" s="71" t="s">
        <v>1471</v>
      </c>
      <c r="T76" s="70" t="s">
        <v>1855</v>
      </c>
      <c r="U76" s="68"/>
      <c r="V76" s="70"/>
      <c r="W76" s="71" t="str">
        <f>'SR-Site Influences'!AA94</f>
        <v>Yes</v>
      </c>
      <c r="X76" s="71" t="str">
        <f>'SR-Site Influences'!AA16</f>
        <v>Radiolysis may generate gas.</v>
      </c>
      <c r="Y76" s="70" t="s">
        <v>1855</v>
      </c>
    </row>
    <row r="77" spans="1:25" x14ac:dyDescent="0.25">
      <c r="A77" s="68"/>
      <c r="B77" s="70"/>
      <c r="C77" s="69" t="str">
        <f>'Template (Inf)'!C39</f>
        <v>VarGe05</v>
      </c>
      <c r="D77" s="70" t="str">
        <f>'Template (Inf)'!D39</f>
        <v>Repository geometry</v>
      </c>
      <c r="E77" s="70"/>
      <c r="F77" s="71" t="str">
        <f t="shared" si="1"/>
        <v>No</v>
      </c>
      <c r="G77" s="71">
        <f t="shared" si="1"/>
        <v>0</v>
      </c>
      <c r="H77" s="70" t="s">
        <v>1855</v>
      </c>
      <c r="I77" s="71"/>
      <c r="J77" s="71"/>
      <c r="K77" s="70" t="s">
        <v>1855</v>
      </c>
      <c r="L77" s="71"/>
      <c r="M77" s="71"/>
      <c r="N77" s="70" t="s">
        <v>1855</v>
      </c>
      <c r="O77" s="71"/>
      <c r="P77" s="71"/>
      <c r="Q77" s="70" t="s">
        <v>1855</v>
      </c>
      <c r="R77" s="71"/>
      <c r="S77" s="71"/>
      <c r="T77" s="70" t="s">
        <v>1855</v>
      </c>
      <c r="U77" s="68"/>
      <c r="V77" s="70"/>
      <c r="W77" s="71" t="str">
        <f>'SR-Site Influences'!AA95</f>
        <v>No</v>
      </c>
      <c r="X77" s="71">
        <f>'SR-Site Influences'!AA17</f>
        <v>0</v>
      </c>
      <c r="Y77" s="70" t="s">
        <v>1855</v>
      </c>
    </row>
    <row r="78" spans="1:25" x14ac:dyDescent="0.25">
      <c r="A78" s="68"/>
      <c r="B78" s="70"/>
      <c r="C78" s="69" t="str">
        <f>'Template (Inf)'!C40</f>
        <v>VarGe06</v>
      </c>
      <c r="D78" s="70" t="str">
        <f>'Template (Inf)'!D40</f>
        <v>Fracture geometry</v>
      </c>
      <c r="E78" s="70"/>
      <c r="F78" s="71" t="str">
        <f t="shared" si="1"/>
        <v>No</v>
      </c>
      <c r="G78" s="71">
        <f t="shared" si="1"/>
        <v>0</v>
      </c>
      <c r="H78" s="70" t="s">
        <v>1855</v>
      </c>
      <c r="I78" s="71"/>
      <c r="J78" s="71"/>
      <c r="K78" s="70" t="s">
        <v>1855</v>
      </c>
      <c r="L78" s="71"/>
      <c r="M78" s="71"/>
      <c r="N78" s="70" t="s">
        <v>1855</v>
      </c>
      <c r="O78" s="71"/>
      <c r="P78" s="71"/>
      <c r="Q78" s="70" t="s">
        <v>1855</v>
      </c>
      <c r="R78" s="71"/>
      <c r="S78" s="71"/>
      <c r="T78" s="70" t="s">
        <v>1855</v>
      </c>
      <c r="U78" s="68"/>
      <c r="V78" s="70"/>
      <c r="W78" s="71" t="str">
        <f>'SR-Site Influences'!AA96</f>
        <v>No</v>
      </c>
      <c r="X78" s="71">
        <f>'SR-Site Influences'!AA18</f>
        <v>0</v>
      </c>
      <c r="Y78" s="70" t="s">
        <v>1855</v>
      </c>
    </row>
    <row r="79" spans="1:25" x14ac:dyDescent="0.25">
      <c r="A79" s="68"/>
      <c r="B79" s="70"/>
      <c r="C79" s="69" t="str">
        <f>'Template (Inf)'!C41</f>
        <v>VarGe07</v>
      </c>
      <c r="D79" s="70" t="str">
        <f>'Template (Inf)'!D41</f>
        <v>Rock stresses</v>
      </c>
      <c r="E79" s="70"/>
      <c r="F79" s="71" t="str">
        <f t="shared" si="1"/>
        <v>No</v>
      </c>
      <c r="G79" s="71">
        <f t="shared" si="1"/>
        <v>0</v>
      </c>
      <c r="H79" s="70" t="s">
        <v>1855</v>
      </c>
      <c r="I79" s="71"/>
      <c r="J79" s="71"/>
      <c r="K79" s="70" t="s">
        <v>1855</v>
      </c>
      <c r="L79" s="71"/>
      <c r="M79" s="71"/>
      <c r="N79" s="70" t="s">
        <v>1855</v>
      </c>
      <c r="O79" s="71"/>
      <c r="P79" s="71"/>
      <c r="Q79" s="70" t="s">
        <v>1855</v>
      </c>
      <c r="R79" s="71"/>
      <c r="S79" s="71"/>
      <c r="T79" s="70" t="s">
        <v>1855</v>
      </c>
      <c r="U79" s="68"/>
      <c r="V79" s="70"/>
      <c r="W79" s="71" t="str">
        <f>'SR-Site Influences'!AA97</f>
        <v>No</v>
      </c>
      <c r="X79" s="71">
        <f>'SR-Site Influences'!AA19</f>
        <v>0</v>
      </c>
      <c r="Y79" s="70" t="s">
        <v>1855</v>
      </c>
    </row>
    <row r="80" spans="1:25" x14ac:dyDescent="0.25">
      <c r="A80" s="68"/>
      <c r="B80" s="70"/>
      <c r="C80" s="69" t="str">
        <f>'Template (Inf)'!C42</f>
        <v>VarGe08</v>
      </c>
      <c r="D80" s="70" t="str">
        <f>'Template (Inf)'!D42</f>
        <v>Matrix minerals</v>
      </c>
      <c r="E80" s="70"/>
      <c r="F80" s="71" t="str">
        <f t="shared" si="1"/>
        <v>Yes</v>
      </c>
      <c r="G80" s="71" t="str">
        <f t="shared" si="1"/>
        <v>But the effect may be neglected</v>
      </c>
      <c r="H80" s="70" t="s">
        <v>1855</v>
      </c>
      <c r="I80" s="71" t="s">
        <v>117</v>
      </c>
      <c r="J80" s="71" t="s">
        <v>1471</v>
      </c>
      <c r="K80" s="70" t="s">
        <v>1855</v>
      </c>
      <c r="L80" s="71" t="s">
        <v>117</v>
      </c>
      <c r="M80" s="71" t="s">
        <v>1471</v>
      </c>
      <c r="N80" s="70" t="s">
        <v>1855</v>
      </c>
      <c r="O80" s="71" t="s">
        <v>117</v>
      </c>
      <c r="P80" s="71" t="s">
        <v>1471</v>
      </c>
      <c r="Q80" s="70" t="s">
        <v>1855</v>
      </c>
      <c r="R80" s="71" t="s">
        <v>117</v>
      </c>
      <c r="S80" s="71" t="s">
        <v>1471</v>
      </c>
      <c r="T80" s="70" t="s">
        <v>1855</v>
      </c>
      <c r="U80" s="68"/>
      <c r="V80" s="70"/>
      <c r="W80" s="71" t="str">
        <f>'SR-Site Influences'!AA98</f>
        <v>Yes</v>
      </c>
      <c r="X80" s="71" t="str">
        <f>'SR-Site Influences'!AA20</f>
        <v>But the effect may be neglected</v>
      </c>
      <c r="Y80" s="70" t="s">
        <v>1855</v>
      </c>
    </row>
    <row r="81" spans="1:25" x14ac:dyDescent="0.25">
      <c r="A81" s="68"/>
      <c r="B81" s="70"/>
      <c r="C81" s="69" t="str">
        <f>'Template (Inf)'!C43</f>
        <v>VarGe09</v>
      </c>
      <c r="D81" s="70" t="str">
        <f>'Template (Inf)'!D43</f>
        <v>Fracture minerals</v>
      </c>
      <c r="E81" s="70"/>
      <c r="F81" s="71" t="str">
        <f t="shared" si="1"/>
        <v>Yes</v>
      </c>
      <c r="G81" s="71" t="str">
        <f t="shared" si="1"/>
        <v>But the effect may be neglected.</v>
      </c>
      <c r="H81" s="70" t="s">
        <v>1855</v>
      </c>
      <c r="I81" s="71" t="s">
        <v>117</v>
      </c>
      <c r="J81" s="71" t="s">
        <v>1471</v>
      </c>
      <c r="K81" s="70" t="s">
        <v>1855</v>
      </c>
      <c r="L81" s="71" t="s">
        <v>117</v>
      </c>
      <c r="M81" s="71" t="s">
        <v>1471</v>
      </c>
      <c r="N81" s="70" t="s">
        <v>1855</v>
      </c>
      <c r="O81" s="71" t="s">
        <v>117</v>
      </c>
      <c r="P81" s="71" t="s">
        <v>1471</v>
      </c>
      <c r="Q81" s="70" t="s">
        <v>1855</v>
      </c>
      <c r="R81" s="71" t="s">
        <v>117</v>
      </c>
      <c r="S81" s="71" t="s">
        <v>1471</v>
      </c>
      <c r="T81" s="70" t="s">
        <v>1855</v>
      </c>
      <c r="U81" s="68"/>
      <c r="V81" s="70"/>
      <c r="W81" s="71" t="str">
        <f>'SR-Site Influences'!AA99</f>
        <v>Yes</v>
      </c>
      <c r="X81" s="71" t="str">
        <f>'SR-Site Influences'!AA21</f>
        <v>But the effect may be neglected.</v>
      </c>
      <c r="Y81" s="70" t="s">
        <v>1855</v>
      </c>
    </row>
    <row r="82" spans="1:25" x14ac:dyDescent="0.25">
      <c r="A82" s="68"/>
      <c r="B82" s="70"/>
      <c r="C82" s="69" t="str">
        <f>'Template (Inf)'!C44</f>
        <v>VarGe10</v>
      </c>
      <c r="D82" s="70" t="str">
        <f>'Template (Inf)'!D44</f>
        <v>Groundwater composition</v>
      </c>
      <c r="E82" s="70"/>
      <c r="F82" s="71" t="str">
        <f t="shared" si="1"/>
        <v>Yes</v>
      </c>
      <c r="G82" s="71" t="str">
        <f t="shared" si="1"/>
        <v>But the effect may be neglected.</v>
      </c>
      <c r="H82" s="70" t="s">
        <v>1855</v>
      </c>
      <c r="I82" s="71" t="s">
        <v>117</v>
      </c>
      <c r="J82" s="71" t="s">
        <v>1471</v>
      </c>
      <c r="K82" s="70" t="s">
        <v>1855</v>
      </c>
      <c r="L82" s="71" t="s">
        <v>117</v>
      </c>
      <c r="M82" s="71" t="s">
        <v>1471</v>
      </c>
      <c r="N82" s="70" t="s">
        <v>1855</v>
      </c>
      <c r="O82" s="71" t="s">
        <v>117</v>
      </c>
      <c r="P82" s="71" t="s">
        <v>1471</v>
      </c>
      <c r="Q82" s="70" t="s">
        <v>1855</v>
      </c>
      <c r="R82" s="71" t="s">
        <v>117</v>
      </c>
      <c r="S82" s="71" t="s">
        <v>1471</v>
      </c>
      <c r="T82" s="70" t="s">
        <v>1855</v>
      </c>
      <c r="U82" s="68"/>
      <c r="V82" s="70"/>
      <c r="W82" s="71" t="str">
        <f>'SR-Site Influences'!AA100</f>
        <v>Yes</v>
      </c>
      <c r="X82" s="71" t="str">
        <f>'SR-Site Influences'!AA22</f>
        <v>But the effect may be neglected.</v>
      </c>
      <c r="Y82" s="70" t="s">
        <v>1855</v>
      </c>
    </row>
    <row r="83" spans="1:25" x14ac:dyDescent="0.25">
      <c r="A83" s="68"/>
      <c r="B83" s="70"/>
      <c r="C83" s="69" t="str">
        <f>'Template (Inf)'!C45</f>
        <v>VarGe11</v>
      </c>
      <c r="D83" s="70" t="str">
        <f>'Template (Inf)'!D45</f>
        <v>Gas composition</v>
      </c>
      <c r="E83" s="70"/>
      <c r="F83" s="71" t="str">
        <f t="shared" si="1"/>
        <v>Yes</v>
      </c>
      <c r="G83" s="71" t="str">
        <f t="shared" si="1"/>
        <v>But the small amounts of gaseous radiolytic species are short lived and will not affect the composition of a gas phase.</v>
      </c>
      <c r="H83" s="70" t="s">
        <v>1855</v>
      </c>
      <c r="I83" s="71" t="s">
        <v>117</v>
      </c>
      <c r="J83" s="71" t="s">
        <v>1471</v>
      </c>
      <c r="K83" s="70" t="s">
        <v>1855</v>
      </c>
      <c r="L83" s="71" t="s">
        <v>117</v>
      </c>
      <c r="M83" s="71" t="s">
        <v>1471</v>
      </c>
      <c r="N83" s="70" t="s">
        <v>1855</v>
      </c>
      <c r="O83" s="71" t="s">
        <v>117</v>
      </c>
      <c r="P83" s="71" t="s">
        <v>1471</v>
      </c>
      <c r="Q83" s="70" t="s">
        <v>1855</v>
      </c>
      <c r="R83" s="71" t="s">
        <v>117</v>
      </c>
      <c r="S83" s="71" t="s">
        <v>1471</v>
      </c>
      <c r="T83" s="70" t="s">
        <v>1855</v>
      </c>
      <c r="U83" s="68"/>
      <c r="V83" s="70"/>
      <c r="W83" s="71" t="str">
        <f>'SR-Site Influences'!AA101</f>
        <v>Yes</v>
      </c>
      <c r="X83" s="71" t="str">
        <f>'SR-Site Influences'!AA23</f>
        <v>But the small amounts of gaseous radiolytic species are short lived and will not affect the composition of a gas phase.</v>
      </c>
      <c r="Y83" s="70" t="s">
        <v>1855</v>
      </c>
    </row>
    <row r="84" spans="1:25" x14ac:dyDescent="0.25">
      <c r="A84" s="68"/>
      <c r="B84" s="70"/>
      <c r="C84" s="69" t="str">
        <f>'Template (Inf)'!C46</f>
        <v>VarGe12</v>
      </c>
      <c r="D84" s="70" t="str">
        <f>'Template (Inf)'!D46</f>
        <v>Structural and stray materials</v>
      </c>
      <c r="E84" s="70"/>
      <c r="F84" s="71" t="str">
        <f t="shared" si="1"/>
        <v>Yes</v>
      </c>
      <c r="G84" s="71">
        <f t="shared" si="1"/>
        <v>0</v>
      </c>
      <c r="H84" s="70" t="s">
        <v>1855</v>
      </c>
      <c r="I84" s="71" t="s">
        <v>117</v>
      </c>
      <c r="J84" s="71" t="s">
        <v>1471</v>
      </c>
      <c r="K84" s="70" t="s">
        <v>1855</v>
      </c>
      <c r="L84" s="71" t="s">
        <v>117</v>
      </c>
      <c r="M84" s="71" t="s">
        <v>1471</v>
      </c>
      <c r="N84" s="70" t="s">
        <v>1855</v>
      </c>
      <c r="O84" s="71" t="s">
        <v>117</v>
      </c>
      <c r="P84" s="71" t="s">
        <v>1471</v>
      </c>
      <c r="Q84" s="70" t="s">
        <v>1855</v>
      </c>
      <c r="R84" s="71" t="s">
        <v>117</v>
      </c>
      <c r="S84" s="71" t="s">
        <v>1471</v>
      </c>
      <c r="T84" s="70" t="s">
        <v>1855</v>
      </c>
      <c r="U84" s="68"/>
      <c r="V84" s="70"/>
      <c r="W84" s="71" t="str">
        <f>'SR-Site Influences'!AA102</f>
        <v>Yes</v>
      </c>
      <c r="X84" s="71">
        <f>'SR-Site Influences'!AA24</f>
        <v>0</v>
      </c>
      <c r="Y84" s="70" t="s">
        <v>1855</v>
      </c>
    </row>
    <row r="85" spans="1:25" x14ac:dyDescent="0.25">
      <c r="A85" s="68"/>
      <c r="B85" s="70"/>
      <c r="C85" s="69" t="str">
        <f>'Template (Inf)'!C47</f>
        <v>VarGe13</v>
      </c>
      <c r="D85" s="70" t="str">
        <f>'Template (Inf)'!D47</f>
        <v>Saturation</v>
      </c>
      <c r="E85" s="70"/>
      <c r="F85" s="71" t="str">
        <f t="shared" si="1"/>
        <v>No</v>
      </c>
      <c r="G85" s="71">
        <f t="shared" si="1"/>
        <v>0</v>
      </c>
      <c r="H85" s="70" t="s">
        <v>1855</v>
      </c>
      <c r="I85" s="71"/>
      <c r="J85" s="71"/>
      <c r="K85" s="70" t="s">
        <v>1855</v>
      </c>
      <c r="L85" s="71"/>
      <c r="M85" s="71"/>
      <c r="N85" s="70" t="s">
        <v>1855</v>
      </c>
      <c r="O85" s="71"/>
      <c r="P85" s="71"/>
      <c r="Q85" s="70" t="s">
        <v>1855</v>
      </c>
      <c r="R85" s="71"/>
      <c r="S85" s="71"/>
      <c r="T85" s="70" t="s">
        <v>1855</v>
      </c>
      <c r="U85" s="68"/>
      <c r="V85" s="70"/>
      <c r="W85" s="71" t="str">
        <f>'SR-Site Influences'!AA103</f>
        <v>No</v>
      </c>
      <c r="X85" s="71">
        <f>'SR-Site Influences'!AA25</f>
        <v>0</v>
      </c>
      <c r="Y85" s="70" t="s">
        <v>1855</v>
      </c>
    </row>
    <row r="86" spans="1:25" x14ac:dyDescent="0.25">
      <c r="A86" s="68"/>
      <c r="B86" s="69"/>
      <c r="C86" s="69"/>
      <c r="D86" s="69"/>
      <c r="E86" s="69"/>
      <c r="F86" s="69"/>
      <c r="G86" s="69"/>
      <c r="H86" s="69"/>
      <c r="I86" s="69"/>
      <c r="J86" s="69"/>
      <c r="K86" s="70"/>
      <c r="L86" s="69"/>
      <c r="M86" s="69"/>
      <c r="N86" s="70"/>
      <c r="O86" s="69"/>
      <c r="P86" s="69"/>
      <c r="Q86" s="70"/>
      <c r="R86" s="69"/>
      <c r="S86" s="69"/>
      <c r="T86" s="70"/>
      <c r="U86" s="68"/>
      <c r="V86" s="70"/>
      <c r="W86" s="72" t="str">
        <f>'SR-Site Influences'!AA5</f>
        <v>Radiation effects (rock and grout)</v>
      </c>
      <c r="X86" s="70"/>
      <c r="Y86" s="70"/>
    </row>
  </sheetData>
  <mergeCells count="13">
    <mergeCell ref="F11:G11"/>
    <mergeCell ref="I11:J11"/>
    <mergeCell ref="F12:G12"/>
    <mergeCell ref="I12:J12"/>
    <mergeCell ref="F13:G13"/>
    <mergeCell ref="I13:J13"/>
    <mergeCell ref="F10:G10"/>
    <mergeCell ref="I10:J10"/>
    <mergeCell ref="C6:D6"/>
    <mergeCell ref="F6:G6"/>
    <mergeCell ref="I6:J6"/>
    <mergeCell ref="F7:G7"/>
    <mergeCell ref="I7:J7"/>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3FEB7-A3B6-4AC1-A185-419DE0ED8815}">
  <dimension ref="A1:Y86"/>
  <sheetViews>
    <sheetView zoomScaleNormal="100" workbookViewId="0"/>
  </sheetViews>
  <sheetFormatPr defaultColWidth="9.140625"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list'!B31</f>
        <v>Ge23</v>
      </c>
      <c r="D3" s="31" t="str">
        <f>'PSAR SFK FEP list'!C31</f>
        <v>Earth currents</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Influences'!AB6</f>
        <v>Geosphere</v>
      </c>
      <c r="D6" s="97"/>
      <c r="E6" s="53" t="str">
        <f>'Template (Inf)'!E6</f>
        <v>Inner 1</v>
      </c>
      <c r="F6" s="96" t="str">
        <f>'SR-Site Influences'!AB7</f>
        <v>Buffer</v>
      </c>
      <c r="G6" s="97"/>
      <c r="H6" s="53" t="str">
        <f>'Template (Inf)'!H6</f>
        <v>Outer 1</v>
      </c>
      <c r="I6" s="96" t="str">
        <f>'SR-Site Influences'!AB8</f>
        <v>Biosphere</v>
      </c>
      <c r="J6" s="97"/>
      <c r="K6" s="27"/>
    </row>
    <row r="7" spans="2:20" x14ac:dyDescent="0.25">
      <c r="B7" s="27"/>
      <c r="C7" s="27"/>
      <c r="D7" s="27"/>
      <c r="E7" s="53" t="str">
        <f>'Template (Inf)'!E7</f>
        <v>Inner 2</v>
      </c>
      <c r="F7" s="96" t="str">
        <f>'SR-Site Influences'!AB9</f>
        <v>Backfill in tunnels</v>
      </c>
      <c r="G7" s="97"/>
      <c r="H7" s="53" t="str">
        <f>'Template (Inf)'!H7</f>
        <v>Outer 2</v>
      </c>
      <c r="I7" s="96" t="str">
        <f>'SR-Site Influences'!AB10</f>
        <v>Surroundings</v>
      </c>
      <c r="J7" s="97"/>
      <c r="K7" s="27"/>
      <c r="M7" s="68"/>
      <c r="N7" s="68"/>
      <c r="O7" s="68"/>
      <c r="P7" s="68"/>
      <c r="Q7" s="68"/>
      <c r="R7" s="68"/>
      <c r="S7" s="68"/>
      <c r="T7" s="68"/>
    </row>
    <row r="8" spans="2:20" x14ac:dyDescent="0.25">
      <c r="B8" s="27"/>
      <c r="C8" s="27"/>
      <c r="D8" s="27"/>
      <c r="E8" s="27"/>
      <c r="F8" s="27"/>
      <c r="G8" s="27"/>
      <c r="H8" s="27"/>
      <c r="I8" s="27"/>
      <c r="J8" s="27"/>
      <c r="K8" s="27"/>
      <c r="M8" s="67" t="s">
        <v>287</v>
      </c>
      <c r="N8" s="68"/>
      <c r="O8" s="68"/>
      <c r="P8" s="68"/>
      <c r="Q8" s="68"/>
      <c r="R8" s="68"/>
      <c r="S8" s="68"/>
      <c r="T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c r="T9" s="68"/>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c r="T10" s="68"/>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t="s">
        <v>1881</v>
      </c>
      <c r="O11" s="76" t="str">
        <f>C6</f>
        <v>Geosphere</v>
      </c>
      <c r="P11" s="70"/>
      <c r="Q11" s="70" t="s">
        <v>1951</v>
      </c>
      <c r="R11" s="70"/>
      <c r="S11" s="70"/>
      <c r="T11" s="68"/>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c r="T12" s="68"/>
    </row>
    <row r="13" spans="2:20" x14ac:dyDescent="0.25">
      <c r="B13" s="27"/>
      <c r="C13" s="27"/>
      <c r="D13" s="27"/>
      <c r="E13" s="53" t="str">
        <f>'Template (Inf)'!E13</f>
        <v>From inner 2</v>
      </c>
      <c r="F13" s="87"/>
      <c r="G13" s="89"/>
      <c r="H13" s="53" t="str">
        <f>'Template (Inf)'!H13</f>
        <v>From outer 2</v>
      </c>
      <c r="I13" s="87"/>
      <c r="J13" s="89"/>
      <c r="K13" s="27"/>
      <c r="M13" s="76" t="str">
        <f>C6</f>
        <v>Geosphere</v>
      </c>
      <c r="N13" s="75" t="s">
        <v>1881</v>
      </c>
      <c r="O13" s="70" t="str">
        <f>CONCATENATE(I6," ",I7)</f>
        <v>Biosphere Surroundings</v>
      </c>
      <c r="P13" s="76"/>
      <c r="Q13" s="70" t="s">
        <v>1951</v>
      </c>
      <c r="R13" s="70"/>
      <c r="S13" s="70"/>
      <c r="T13" s="68"/>
    </row>
    <row r="14" spans="2:20" x14ac:dyDescent="0.25">
      <c r="B14" s="27"/>
      <c r="C14" s="27"/>
      <c r="D14" s="27"/>
      <c r="E14" s="27"/>
      <c r="F14" s="27"/>
      <c r="G14" s="27"/>
      <c r="H14" s="27"/>
      <c r="I14" s="27"/>
      <c r="J14" s="27"/>
      <c r="K14" s="27"/>
      <c r="M14" s="68"/>
      <c r="N14" s="68"/>
      <c r="O14" s="68"/>
      <c r="P14" s="68"/>
      <c r="Q14" s="68"/>
      <c r="R14" s="68"/>
      <c r="S14" s="68"/>
      <c r="T14" s="68"/>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1:25" x14ac:dyDescent="0.25">
      <c r="B49" s="35"/>
      <c r="C49" s="35"/>
      <c r="D49" s="35"/>
      <c r="E49" s="35"/>
      <c r="F49" s="35"/>
      <c r="G49" s="35"/>
      <c r="H49" s="35"/>
      <c r="I49" s="35"/>
      <c r="J49" s="35"/>
      <c r="K49" s="34"/>
      <c r="L49" s="35"/>
      <c r="M49" s="35"/>
      <c r="N49" s="34"/>
      <c r="O49" s="35"/>
      <c r="P49" s="35"/>
      <c r="Q49" s="34"/>
      <c r="R49" s="35"/>
      <c r="S49" s="35"/>
      <c r="T49" s="34"/>
    </row>
    <row r="51" spans="1:25" x14ac:dyDescent="0.25">
      <c r="A51" s="68"/>
      <c r="B51" s="67"/>
      <c r="C51" s="68"/>
      <c r="D51" s="68"/>
      <c r="E51" s="68"/>
      <c r="F51" s="67" t="s">
        <v>1947</v>
      </c>
      <c r="G51" s="68"/>
      <c r="H51" s="68"/>
      <c r="I51" s="67" t="s">
        <v>1861</v>
      </c>
      <c r="J51" s="68"/>
      <c r="K51" s="68"/>
      <c r="L51" s="68"/>
      <c r="M51" s="68"/>
      <c r="N51" s="68"/>
      <c r="O51" s="68"/>
      <c r="P51" s="68"/>
      <c r="Q51" s="68"/>
      <c r="R51" s="68"/>
      <c r="S51" s="68"/>
      <c r="T51" s="68"/>
      <c r="U51" s="68"/>
      <c r="V51" s="67" t="s">
        <v>287</v>
      </c>
      <c r="W51" s="68"/>
      <c r="X51" s="68"/>
      <c r="Y51" s="68"/>
    </row>
    <row r="52" spans="1:25" x14ac:dyDescent="0.25">
      <c r="A52" s="68"/>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1:25" x14ac:dyDescent="0.25">
      <c r="A53" s="68"/>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69"/>
    </row>
    <row r="54" spans="1:25" x14ac:dyDescent="0.25">
      <c r="A54" s="68"/>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69"/>
    </row>
    <row r="55" spans="1:25" x14ac:dyDescent="0.25">
      <c r="A55" s="68"/>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69"/>
    </row>
    <row r="56" spans="1:25" x14ac:dyDescent="0.25">
      <c r="A56" s="68"/>
      <c r="B56" s="70"/>
      <c r="C56" s="69" t="str">
        <f>'Template (Inf)'!C19</f>
        <v>VarGe01</v>
      </c>
      <c r="D56" s="70" t="str">
        <f>'Template (Inf)'!D19</f>
        <v>Temperature in bedrock</v>
      </c>
      <c r="E56" s="70"/>
      <c r="F56" s="71" t="str">
        <f>W56</f>
        <v>Yes</v>
      </c>
      <c r="G56" s="71">
        <f>X56</f>
        <v>0</v>
      </c>
      <c r="H56" s="70" t="s">
        <v>1855</v>
      </c>
      <c r="I56" s="71" t="s">
        <v>117</v>
      </c>
      <c r="J56" s="71" t="s">
        <v>2107</v>
      </c>
      <c r="K56" s="70" t="s">
        <v>1855</v>
      </c>
      <c r="L56" s="71" t="s">
        <v>117</v>
      </c>
      <c r="M56" s="71" t="s">
        <v>2107</v>
      </c>
      <c r="N56" s="70" t="s">
        <v>1855</v>
      </c>
      <c r="O56" s="71" t="s">
        <v>117</v>
      </c>
      <c r="P56" s="71" t="s">
        <v>2107</v>
      </c>
      <c r="Q56" s="70" t="s">
        <v>1855</v>
      </c>
      <c r="R56" s="71" t="s">
        <v>117</v>
      </c>
      <c r="S56" s="71" t="s">
        <v>2107</v>
      </c>
      <c r="T56" s="70" t="s">
        <v>1855</v>
      </c>
      <c r="U56" s="68"/>
      <c r="V56" s="70"/>
      <c r="W56" s="71" t="str">
        <f>'SR-Site Influences'!AB104</f>
        <v>Yes</v>
      </c>
      <c r="X56" s="71">
        <f>'SR-Site Influences'!AB26</f>
        <v>0</v>
      </c>
      <c r="Y56" s="70" t="s">
        <v>1855</v>
      </c>
    </row>
    <row r="57" spans="1:25" x14ac:dyDescent="0.25">
      <c r="A57" s="68"/>
      <c r="B57" s="70"/>
      <c r="C57" s="69" t="str">
        <f>'Template (Inf)'!C20</f>
        <v>VarGe02</v>
      </c>
      <c r="D57" s="70" t="str">
        <f>'Template (Inf)'!D20</f>
        <v>Groundwater flow</v>
      </c>
      <c r="E57" s="70"/>
      <c r="F57" s="71" t="str">
        <f t="shared" ref="F57:G68" si="0">W57</f>
        <v>No</v>
      </c>
      <c r="G57" s="71">
        <f t="shared" si="0"/>
        <v>0</v>
      </c>
      <c r="H57" s="70" t="s">
        <v>1855</v>
      </c>
      <c r="I57" s="71"/>
      <c r="J57" s="71"/>
      <c r="K57" s="70" t="s">
        <v>1855</v>
      </c>
      <c r="L57" s="71"/>
      <c r="M57" s="71"/>
      <c r="N57" s="70" t="s">
        <v>1855</v>
      </c>
      <c r="O57" s="71"/>
      <c r="P57" s="71"/>
      <c r="Q57" s="70" t="s">
        <v>1855</v>
      </c>
      <c r="R57" s="71"/>
      <c r="S57" s="71"/>
      <c r="T57" s="70" t="s">
        <v>1855</v>
      </c>
      <c r="U57" s="68"/>
      <c r="V57" s="70"/>
      <c r="W57" s="71" t="str">
        <f>'SR-Site Influences'!AB105</f>
        <v>No</v>
      </c>
      <c r="X57" s="71">
        <f>'SR-Site Influences'!AB27</f>
        <v>0</v>
      </c>
      <c r="Y57" s="70" t="s">
        <v>1855</v>
      </c>
    </row>
    <row r="58" spans="1:25" x14ac:dyDescent="0.25">
      <c r="A58" s="68"/>
      <c r="B58" s="70"/>
      <c r="C58" s="69" t="str">
        <f>'Template (Inf)'!C21</f>
        <v>VarGe03</v>
      </c>
      <c r="D58" s="70" t="str">
        <f>'Template (Inf)'!D21</f>
        <v>Groundwater pressure</v>
      </c>
      <c r="E58" s="70"/>
      <c r="F58" s="71" t="str">
        <f t="shared" si="0"/>
        <v>No</v>
      </c>
      <c r="G58" s="71">
        <f t="shared" si="0"/>
        <v>0</v>
      </c>
      <c r="H58" s="70" t="s">
        <v>1855</v>
      </c>
      <c r="I58" s="71"/>
      <c r="J58" s="71"/>
      <c r="K58" s="70" t="s">
        <v>1855</v>
      </c>
      <c r="L58" s="71"/>
      <c r="M58" s="71"/>
      <c r="N58" s="70" t="s">
        <v>1855</v>
      </c>
      <c r="O58" s="71"/>
      <c r="P58" s="71"/>
      <c r="Q58" s="70" t="s">
        <v>1855</v>
      </c>
      <c r="R58" s="71"/>
      <c r="S58" s="71"/>
      <c r="T58" s="70" t="s">
        <v>1855</v>
      </c>
      <c r="U58" s="68"/>
      <c r="V58" s="70"/>
      <c r="W58" s="71" t="str">
        <f>'SR-Site Influences'!AB106</f>
        <v>No</v>
      </c>
      <c r="X58" s="71">
        <f>'SR-Site Influences'!AB28</f>
        <v>0</v>
      </c>
      <c r="Y58" s="70" t="s">
        <v>1855</v>
      </c>
    </row>
    <row r="59" spans="1:25" x14ac:dyDescent="0.25">
      <c r="A59" s="68"/>
      <c r="B59" s="70"/>
      <c r="C59" s="69" t="str">
        <f>'Template (Inf)'!C22</f>
        <v>VarGe04</v>
      </c>
      <c r="D59" s="70" t="str">
        <f>'Template (Inf)'!D22</f>
        <v>Gas phase flow</v>
      </c>
      <c r="E59" s="70"/>
      <c r="F59" s="71" t="str">
        <f t="shared" si="0"/>
        <v>No</v>
      </c>
      <c r="G59" s="71">
        <f t="shared" si="0"/>
        <v>0</v>
      </c>
      <c r="H59" s="70" t="s">
        <v>1855</v>
      </c>
      <c r="I59" s="71"/>
      <c r="J59" s="71"/>
      <c r="K59" s="70" t="s">
        <v>1855</v>
      </c>
      <c r="L59" s="71"/>
      <c r="M59" s="71"/>
      <c r="N59" s="70" t="s">
        <v>1855</v>
      </c>
      <c r="O59" s="71"/>
      <c r="P59" s="71"/>
      <c r="Q59" s="70" t="s">
        <v>1855</v>
      </c>
      <c r="R59" s="71"/>
      <c r="S59" s="71"/>
      <c r="T59" s="70" t="s">
        <v>1855</v>
      </c>
      <c r="U59" s="68"/>
      <c r="V59" s="70"/>
      <c r="W59" s="71" t="str">
        <f>'SR-Site Influences'!AB107</f>
        <v>No</v>
      </c>
      <c r="X59" s="71">
        <f>'SR-Site Influences'!AB29</f>
        <v>0</v>
      </c>
      <c r="Y59" s="70" t="s">
        <v>1855</v>
      </c>
    </row>
    <row r="60" spans="1:25" x14ac:dyDescent="0.25">
      <c r="A60" s="68"/>
      <c r="B60" s="70"/>
      <c r="C60" s="69" t="str">
        <f>'Template (Inf)'!C23</f>
        <v>VarGe05</v>
      </c>
      <c r="D60" s="70" t="str">
        <f>'Template (Inf)'!D23</f>
        <v>Repository geometry</v>
      </c>
      <c r="E60" s="70"/>
      <c r="F60" s="71" t="str">
        <f t="shared" si="0"/>
        <v>No</v>
      </c>
      <c r="G60" s="71">
        <f t="shared" si="0"/>
        <v>0</v>
      </c>
      <c r="H60" s="70" t="s">
        <v>1855</v>
      </c>
      <c r="I60" s="71"/>
      <c r="J60" s="71"/>
      <c r="K60" s="70" t="s">
        <v>1855</v>
      </c>
      <c r="L60" s="71"/>
      <c r="M60" s="71"/>
      <c r="N60" s="70" t="s">
        <v>1855</v>
      </c>
      <c r="O60" s="71"/>
      <c r="P60" s="71"/>
      <c r="Q60" s="70" t="s">
        <v>1855</v>
      </c>
      <c r="R60" s="71"/>
      <c r="S60" s="71"/>
      <c r="T60" s="70" t="s">
        <v>1855</v>
      </c>
      <c r="U60" s="68"/>
      <c r="V60" s="70"/>
      <c r="W60" s="71" t="str">
        <f>'SR-Site Influences'!AB108</f>
        <v>No</v>
      </c>
      <c r="X60" s="71">
        <f>'SR-Site Influences'!AB30</f>
        <v>0</v>
      </c>
      <c r="Y60" s="70" t="s">
        <v>1855</v>
      </c>
    </row>
    <row r="61" spans="1:25" x14ac:dyDescent="0.25">
      <c r="A61" s="68"/>
      <c r="B61" s="70"/>
      <c r="C61" s="69" t="str">
        <f>'Template (Inf)'!C24</f>
        <v>VarGe06</v>
      </c>
      <c r="D61" s="70" t="str">
        <f>'Template (Inf)'!D24</f>
        <v>Fracture geometry</v>
      </c>
      <c r="E61" s="70"/>
      <c r="F61" s="71" t="str">
        <f t="shared" si="0"/>
        <v>Yes</v>
      </c>
      <c r="G61" s="71" t="str">
        <f t="shared" si="0"/>
        <v>The processes take place in fractures. Their geometry will affect the direction of groundwater flow and solute transport</v>
      </c>
      <c r="H61" s="70" t="s">
        <v>1855</v>
      </c>
      <c r="I61" s="71" t="s">
        <v>117</v>
      </c>
      <c r="J61" s="71" t="s">
        <v>2107</v>
      </c>
      <c r="K61" s="70" t="s">
        <v>1855</v>
      </c>
      <c r="L61" s="71" t="s">
        <v>117</v>
      </c>
      <c r="M61" s="71" t="s">
        <v>2107</v>
      </c>
      <c r="N61" s="70" t="s">
        <v>1855</v>
      </c>
      <c r="O61" s="71" t="s">
        <v>117</v>
      </c>
      <c r="P61" s="71" t="s">
        <v>2107</v>
      </c>
      <c r="Q61" s="70" t="s">
        <v>1855</v>
      </c>
      <c r="R61" s="71" t="s">
        <v>117</v>
      </c>
      <c r="S61" s="71" t="s">
        <v>2107</v>
      </c>
      <c r="T61" s="70" t="s">
        <v>1855</v>
      </c>
      <c r="U61" s="68"/>
      <c r="V61" s="70"/>
      <c r="W61" s="71" t="str">
        <f>'SR-Site Influences'!AB109</f>
        <v>Yes</v>
      </c>
      <c r="X61" s="71" t="str">
        <f>'SR-Site Influences'!AB31</f>
        <v>The processes take place in fractures. Their geometry will affect the direction of groundwater flow and solute transport</v>
      </c>
      <c r="Y61" s="70" t="s">
        <v>1855</v>
      </c>
    </row>
    <row r="62" spans="1:25" x14ac:dyDescent="0.25">
      <c r="A62" s="68"/>
      <c r="B62" s="70"/>
      <c r="C62" s="69" t="str">
        <f>'Template (Inf)'!C25</f>
        <v>VarGe07</v>
      </c>
      <c r="D62" s="70" t="str">
        <f>'Template (Inf)'!D25</f>
        <v>Rock stresses</v>
      </c>
      <c r="E62" s="70"/>
      <c r="F62" s="71" t="str">
        <f t="shared" si="0"/>
        <v>No</v>
      </c>
      <c r="G62" s="71" t="str">
        <f t="shared" si="0"/>
        <v>But indirectly through fracture geometry.</v>
      </c>
      <c r="H62" s="70" t="s">
        <v>1855</v>
      </c>
      <c r="I62" s="71"/>
      <c r="J62" s="71"/>
      <c r="K62" s="70" t="s">
        <v>1855</v>
      </c>
      <c r="L62" s="71"/>
      <c r="M62" s="71"/>
      <c r="N62" s="70" t="s">
        <v>1855</v>
      </c>
      <c r="O62" s="71"/>
      <c r="P62" s="71"/>
      <c r="Q62" s="70" t="s">
        <v>1855</v>
      </c>
      <c r="R62" s="71"/>
      <c r="S62" s="71"/>
      <c r="T62" s="70" t="s">
        <v>1855</v>
      </c>
      <c r="U62" s="68"/>
      <c r="V62" s="70"/>
      <c r="W62" s="71" t="str">
        <f>'SR-Site Influences'!AB110</f>
        <v>No</v>
      </c>
      <c r="X62" s="71" t="str">
        <f>'SR-Site Influences'!AB32</f>
        <v>But indirectly through fracture geometry.</v>
      </c>
      <c r="Y62" s="70" t="s">
        <v>1855</v>
      </c>
    </row>
    <row r="63" spans="1:25" x14ac:dyDescent="0.25">
      <c r="A63" s="68"/>
      <c r="B63" s="70"/>
      <c r="C63" s="69" t="str">
        <f>'Template (Inf)'!C26</f>
        <v>VarGe08</v>
      </c>
      <c r="D63" s="70" t="str">
        <f>'Template (Inf)'!D26</f>
        <v>Matrix minerals</v>
      </c>
      <c r="E63" s="70"/>
      <c r="F63" s="71" t="str">
        <f t="shared" si="0"/>
        <v>No</v>
      </c>
      <c r="G63" s="71">
        <f t="shared" si="0"/>
        <v>0</v>
      </c>
      <c r="H63" s="70" t="s">
        <v>1855</v>
      </c>
      <c r="I63" s="71"/>
      <c r="J63" s="71"/>
      <c r="K63" s="70" t="s">
        <v>1855</v>
      </c>
      <c r="L63" s="71"/>
      <c r="M63" s="71"/>
      <c r="N63" s="70" t="s">
        <v>1855</v>
      </c>
      <c r="O63" s="71"/>
      <c r="P63" s="71"/>
      <c r="Q63" s="70" t="s">
        <v>1855</v>
      </c>
      <c r="R63" s="71"/>
      <c r="S63" s="71"/>
      <c r="T63" s="70" t="s">
        <v>1855</v>
      </c>
      <c r="U63" s="68"/>
      <c r="V63" s="70"/>
      <c r="W63" s="71" t="str">
        <f>'SR-Site Influences'!AB111</f>
        <v>No</v>
      </c>
      <c r="X63" s="71">
        <f>'SR-Site Influences'!AB33</f>
        <v>0</v>
      </c>
      <c r="Y63" s="70" t="s">
        <v>1855</v>
      </c>
    </row>
    <row r="64" spans="1:25" x14ac:dyDescent="0.25">
      <c r="A64" s="68"/>
      <c r="B64" s="70"/>
      <c r="C64" s="69" t="str">
        <f>'Template (Inf)'!C27</f>
        <v>VarGe09</v>
      </c>
      <c r="D64" s="70" t="str">
        <f>'Template (Inf)'!D27</f>
        <v>Fracture minerals</v>
      </c>
      <c r="E64" s="70"/>
      <c r="F64" s="71" t="str">
        <f t="shared" si="0"/>
        <v>No</v>
      </c>
      <c r="G64" s="71" t="str">
        <f t="shared" si="0"/>
        <v>But indirectly through effects on groundwater composition.</v>
      </c>
      <c r="H64" s="70" t="s">
        <v>1855</v>
      </c>
      <c r="I64" s="71"/>
      <c r="J64" s="71"/>
      <c r="K64" s="70" t="s">
        <v>1855</v>
      </c>
      <c r="L64" s="71"/>
      <c r="M64" s="71"/>
      <c r="N64" s="70" t="s">
        <v>1855</v>
      </c>
      <c r="O64" s="71"/>
      <c r="P64" s="71"/>
      <c r="Q64" s="70" t="s">
        <v>1855</v>
      </c>
      <c r="R64" s="71"/>
      <c r="S64" s="71"/>
      <c r="T64" s="70" t="s">
        <v>1855</v>
      </c>
      <c r="U64" s="68"/>
      <c r="V64" s="70"/>
      <c r="W64" s="71" t="str">
        <f>'SR-Site Influences'!AB112</f>
        <v>No</v>
      </c>
      <c r="X64" s="71" t="str">
        <f>'SR-Site Influences'!AB34</f>
        <v>But indirectly through effects on groundwater composition.</v>
      </c>
      <c r="Y64" s="70" t="s">
        <v>1855</v>
      </c>
    </row>
    <row r="65" spans="1:25" x14ac:dyDescent="0.25">
      <c r="A65" s="68"/>
      <c r="B65" s="70"/>
      <c r="C65" s="69" t="str">
        <f>'Template (Inf)'!C28</f>
        <v>VarGe10</v>
      </c>
      <c r="D65" s="70" t="str">
        <f>'Template (Inf)'!D28</f>
        <v>Groundwater composition</v>
      </c>
      <c r="E65" s="70"/>
      <c r="F65" s="71" t="str">
        <f t="shared" si="0"/>
        <v>Yes</v>
      </c>
      <c r="G65" s="71" t="str">
        <f t="shared" si="0"/>
        <v>Electrophoresis acts on groundwater components</v>
      </c>
      <c r="H65" s="70" t="s">
        <v>1855</v>
      </c>
      <c r="I65" s="71" t="s">
        <v>117</v>
      </c>
      <c r="J65" s="71" t="s">
        <v>2107</v>
      </c>
      <c r="K65" s="70" t="s">
        <v>1855</v>
      </c>
      <c r="L65" s="71" t="s">
        <v>117</v>
      </c>
      <c r="M65" s="71" t="s">
        <v>2107</v>
      </c>
      <c r="N65" s="70" t="s">
        <v>1855</v>
      </c>
      <c r="O65" s="71" t="s">
        <v>117</v>
      </c>
      <c r="P65" s="71" t="s">
        <v>2107</v>
      </c>
      <c r="Q65" s="70" t="s">
        <v>1855</v>
      </c>
      <c r="R65" s="71" t="s">
        <v>117</v>
      </c>
      <c r="S65" s="71" t="s">
        <v>2107</v>
      </c>
      <c r="T65" s="70" t="s">
        <v>1855</v>
      </c>
      <c r="U65" s="68"/>
      <c r="V65" s="70"/>
      <c r="W65" s="71" t="str">
        <f>'SR-Site Influences'!AB113</f>
        <v>Yes</v>
      </c>
      <c r="X65" s="71" t="str">
        <f>'SR-Site Influences'!AB35</f>
        <v>Electrophoresis acts on groundwater components</v>
      </c>
      <c r="Y65" s="70" t="s">
        <v>1855</v>
      </c>
    </row>
    <row r="66" spans="1:25" x14ac:dyDescent="0.25">
      <c r="A66" s="68"/>
      <c r="B66" s="70"/>
      <c r="C66" s="69" t="str">
        <f>'Template (Inf)'!C29</f>
        <v>VarGe11</v>
      </c>
      <c r="D66" s="70" t="str">
        <f>'Template (Inf)'!D29</f>
        <v>Gas composition</v>
      </c>
      <c r="E66" s="70"/>
      <c r="F66" s="71" t="str">
        <f t="shared" si="0"/>
        <v>No</v>
      </c>
      <c r="G66" s="71" t="str">
        <f t="shared" si="0"/>
        <v>But indirectly through effects on groundwater composition.</v>
      </c>
      <c r="H66" s="70" t="s">
        <v>1855</v>
      </c>
      <c r="I66" s="71"/>
      <c r="J66" s="71"/>
      <c r="K66" s="70" t="s">
        <v>1855</v>
      </c>
      <c r="L66" s="71"/>
      <c r="M66" s="71"/>
      <c r="N66" s="70" t="s">
        <v>1855</v>
      </c>
      <c r="O66" s="71"/>
      <c r="P66" s="71"/>
      <c r="Q66" s="70" t="s">
        <v>1855</v>
      </c>
      <c r="R66" s="71"/>
      <c r="S66" s="71"/>
      <c r="T66" s="70" t="s">
        <v>1855</v>
      </c>
      <c r="U66" s="68"/>
      <c r="V66" s="70"/>
      <c r="W66" s="71" t="str">
        <f>'SR-Site Influences'!AB114</f>
        <v>No</v>
      </c>
      <c r="X66" s="71" t="str">
        <f>'SR-Site Influences'!AB36</f>
        <v>But indirectly through effects on groundwater composition.</v>
      </c>
      <c r="Y66" s="70" t="s">
        <v>1855</v>
      </c>
    </row>
    <row r="67" spans="1:25" x14ac:dyDescent="0.25">
      <c r="A67" s="68"/>
      <c r="B67" s="70"/>
      <c r="C67" s="69" t="str">
        <f>'Template (Inf)'!C30</f>
        <v>VarGe12</v>
      </c>
      <c r="D67" s="70" t="str">
        <f>'Template (Inf)'!D30</f>
        <v>Structural and stray materials</v>
      </c>
      <c r="E67" s="70"/>
      <c r="F67" s="71" t="str">
        <f t="shared" si="0"/>
        <v>No</v>
      </c>
      <c r="G67" s="71" t="str">
        <f t="shared" si="0"/>
        <v>But indirectly through effects on groundwater composition.</v>
      </c>
      <c r="H67" s="70" t="s">
        <v>1855</v>
      </c>
      <c r="I67" s="71"/>
      <c r="J67" s="71"/>
      <c r="K67" s="70" t="s">
        <v>1855</v>
      </c>
      <c r="L67" s="71"/>
      <c r="M67" s="71"/>
      <c r="N67" s="70" t="s">
        <v>1855</v>
      </c>
      <c r="O67" s="71"/>
      <c r="P67" s="71"/>
      <c r="Q67" s="70" t="s">
        <v>1855</v>
      </c>
      <c r="R67" s="71"/>
      <c r="S67" s="71"/>
      <c r="T67" s="70" t="s">
        <v>1855</v>
      </c>
      <c r="U67" s="68"/>
      <c r="V67" s="70"/>
      <c r="W67" s="71" t="str">
        <f>'SR-Site Influences'!AB115</f>
        <v>No</v>
      </c>
      <c r="X67" s="71" t="str">
        <f>'SR-Site Influences'!AB37</f>
        <v>But indirectly through effects on groundwater composition.</v>
      </c>
      <c r="Y67" s="70" t="s">
        <v>1855</v>
      </c>
    </row>
    <row r="68" spans="1:25" x14ac:dyDescent="0.25">
      <c r="A68" s="68"/>
      <c r="B68" s="70"/>
      <c r="C68" s="69" t="str">
        <f>'Template (Inf)'!C31</f>
        <v>VarGe13</v>
      </c>
      <c r="D68" s="70" t="str">
        <f>'Template (Inf)'!D31</f>
        <v>Saturation</v>
      </c>
      <c r="E68" s="70"/>
      <c r="F68" s="71" t="str">
        <f t="shared" si="0"/>
        <v>Yes</v>
      </c>
      <c r="G68" s="71" t="str">
        <f t="shared" si="0"/>
        <v>Electro-kinetic processes may only occur in water-saturated rock.</v>
      </c>
      <c r="H68" s="70" t="s">
        <v>1855</v>
      </c>
      <c r="I68" s="71" t="s">
        <v>117</v>
      </c>
      <c r="J68" s="71" t="s">
        <v>2107</v>
      </c>
      <c r="K68" s="70" t="s">
        <v>1855</v>
      </c>
      <c r="L68" s="71" t="s">
        <v>117</v>
      </c>
      <c r="M68" s="71" t="s">
        <v>2107</v>
      </c>
      <c r="N68" s="70" t="s">
        <v>1855</v>
      </c>
      <c r="O68" s="71" t="s">
        <v>117</v>
      </c>
      <c r="P68" s="71" t="s">
        <v>2107</v>
      </c>
      <c r="Q68" s="70" t="s">
        <v>1855</v>
      </c>
      <c r="R68" s="71" t="s">
        <v>117</v>
      </c>
      <c r="S68" s="71" t="s">
        <v>2107</v>
      </c>
      <c r="T68" s="70" t="s">
        <v>1855</v>
      </c>
      <c r="U68" s="68"/>
      <c r="V68" s="70"/>
      <c r="W68" s="71" t="str">
        <f>'SR-Site Influences'!AB116</f>
        <v>Yes</v>
      </c>
      <c r="X68" s="71" t="str">
        <f>'SR-Site Influences'!AB38</f>
        <v>Electro-kinetic processes may only occur in water-saturated rock.</v>
      </c>
      <c r="Y68" s="70" t="s">
        <v>1855</v>
      </c>
    </row>
    <row r="69" spans="1:25" x14ac:dyDescent="0.25">
      <c r="A69" s="68"/>
      <c r="B69" s="70"/>
      <c r="C69" s="69"/>
      <c r="D69" s="70"/>
      <c r="E69" s="70"/>
      <c r="F69" s="70"/>
      <c r="G69" s="70"/>
      <c r="H69" s="70" t="s">
        <v>1855</v>
      </c>
      <c r="I69" s="70"/>
      <c r="J69" s="70"/>
      <c r="K69" s="70" t="s">
        <v>1855</v>
      </c>
      <c r="L69" s="70"/>
      <c r="M69" s="70"/>
      <c r="N69" s="70" t="s">
        <v>1855</v>
      </c>
      <c r="O69" s="70"/>
      <c r="P69" s="70"/>
      <c r="Q69" s="70" t="s">
        <v>1855</v>
      </c>
      <c r="R69" s="70"/>
      <c r="S69" s="70"/>
      <c r="T69" s="70" t="s">
        <v>1855</v>
      </c>
      <c r="U69" s="68"/>
      <c r="V69" s="70"/>
      <c r="W69" s="70"/>
      <c r="X69" s="70"/>
      <c r="Y69" s="70" t="s">
        <v>1855</v>
      </c>
    </row>
    <row r="70" spans="1:25" x14ac:dyDescent="0.25">
      <c r="A70" s="68"/>
      <c r="B70" s="70"/>
      <c r="C70" s="69"/>
      <c r="D70" s="70"/>
      <c r="E70" s="70"/>
      <c r="F70" s="69" t="str">
        <f>'Template (Inf)'!F33</f>
        <v xml:space="preserve">Process influence on variable </v>
      </c>
      <c r="G70" s="69"/>
      <c r="H70" s="70" t="s">
        <v>1855</v>
      </c>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70" t="s">
        <v>1855</v>
      </c>
    </row>
    <row r="71" spans="1:25" x14ac:dyDescent="0.25">
      <c r="A71" s="68"/>
      <c r="B71" s="70"/>
      <c r="C71" s="69"/>
      <c r="D71" s="70"/>
      <c r="E71" s="70"/>
      <c r="F71" s="69" t="str">
        <f>'Template (Inf)'!F34</f>
        <v>Influence present?</v>
      </c>
      <c r="G71" s="69"/>
      <c r="H71" s="70" t="s">
        <v>1855</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70" t="s">
        <v>1855</v>
      </c>
    </row>
    <row r="72" spans="1:25" x14ac:dyDescent="0.25">
      <c r="A72" s="68"/>
      <c r="B72" s="70"/>
      <c r="C72" s="69"/>
      <c r="D72" s="70"/>
      <c r="E72" s="70"/>
      <c r="F72" s="69" t="str">
        <f>'Template (Inf)'!F35</f>
        <v>Yes/No</v>
      </c>
      <c r="G72" s="69" t="str">
        <f>'Template (Inf)'!G35</f>
        <v>Description</v>
      </c>
      <c r="H72" s="70" t="s">
        <v>1855</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70" t="s">
        <v>1855</v>
      </c>
    </row>
    <row r="73" spans="1:25" x14ac:dyDescent="0.25">
      <c r="A73" s="68"/>
      <c r="B73" s="70"/>
      <c r="C73" s="69" t="str">
        <f>'Template (Inf)'!C35</f>
        <v>VarGe01</v>
      </c>
      <c r="D73" s="70" t="str">
        <f>'Template (Inf)'!D35</f>
        <v>Temperature in bedrock</v>
      </c>
      <c r="E73" s="70"/>
      <c r="F73" s="71" t="str">
        <f>W73</f>
        <v>No</v>
      </c>
      <c r="G73" s="71" t="str">
        <f>X73</f>
        <v>But indirectly through the groundwater flow created by electro-osmosis. The effect is negligible. See row Groundwater flow.</v>
      </c>
      <c r="H73" s="70" t="s">
        <v>1855</v>
      </c>
      <c r="I73" s="71"/>
      <c r="J73" s="71"/>
      <c r="K73" s="70" t="s">
        <v>1855</v>
      </c>
      <c r="L73" s="71"/>
      <c r="M73" s="71"/>
      <c r="N73" s="70" t="s">
        <v>1855</v>
      </c>
      <c r="O73" s="71"/>
      <c r="P73" s="71"/>
      <c r="Q73" s="70" t="s">
        <v>1855</v>
      </c>
      <c r="R73" s="71"/>
      <c r="S73" s="71"/>
      <c r="T73" s="70" t="s">
        <v>1855</v>
      </c>
      <c r="U73" s="68"/>
      <c r="V73" s="70"/>
      <c r="W73" s="71" t="str">
        <f>'SR-Site Influences'!AB91</f>
        <v>No</v>
      </c>
      <c r="X73" s="71" t="str">
        <f>'SR-Site Influences'!AB13</f>
        <v>But indirectly through the groundwater flow created by electro-osmosis. The effect is negligible. See row Groundwater flow.</v>
      </c>
      <c r="Y73" s="70" t="s">
        <v>1855</v>
      </c>
    </row>
    <row r="74" spans="1:25" x14ac:dyDescent="0.25">
      <c r="A74" s="68"/>
      <c r="B74" s="70"/>
      <c r="C74" s="69" t="str">
        <f>'Template (Inf)'!C36</f>
        <v>VarGe02</v>
      </c>
      <c r="D74" s="70" t="str">
        <f>'Template (Inf)'!D36</f>
        <v>Groundwater flow</v>
      </c>
      <c r="E74" s="70"/>
      <c r="F74" s="71" t="str">
        <f t="shared" ref="F74:G85" si="1">W74</f>
        <v>Yes</v>
      </c>
      <c r="G74" s="71">
        <f t="shared" si="1"/>
        <v>0</v>
      </c>
      <c r="H74" s="70" t="s">
        <v>1855</v>
      </c>
      <c r="I74" s="71" t="s">
        <v>117</v>
      </c>
      <c r="J74" s="71" t="s">
        <v>2107</v>
      </c>
      <c r="K74" s="70" t="s">
        <v>1855</v>
      </c>
      <c r="L74" s="71" t="s">
        <v>117</v>
      </c>
      <c r="M74" s="71" t="s">
        <v>2107</v>
      </c>
      <c r="N74" s="70" t="s">
        <v>1855</v>
      </c>
      <c r="O74" s="71" t="s">
        <v>117</v>
      </c>
      <c r="P74" s="71" t="s">
        <v>2107</v>
      </c>
      <c r="Q74" s="70" t="s">
        <v>1855</v>
      </c>
      <c r="R74" s="71" t="s">
        <v>117</v>
      </c>
      <c r="S74" s="71" t="s">
        <v>2107</v>
      </c>
      <c r="T74" s="70" t="s">
        <v>1855</v>
      </c>
      <c r="U74" s="68"/>
      <c r="V74" s="70"/>
      <c r="W74" s="71" t="str">
        <f>'SR-Site Influences'!AB92</f>
        <v>Yes</v>
      </c>
      <c r="X74" s="71">
        <f>'SR-Site Influences'!AB14</f>
        <v>0</v>
      </c>
      <c r="Y74" s="70" t="s">
        <v>1855</v>
      </c>
    </row>
    <row r="75" spans="1:25" x14ac:dyDescent="0.25">
      <c r="A75" s="68"/>
      <c r="B75" s="70"/>
      <c r="C75" s="69" t="str">
        <f>'Template (Inf)'!C37</f>
        <v>VarGe03</v>
      </c>
      <c r="D75" s="70" t="str">
        <f>'Template (Inf)'!D37</f>
        <v>Groundwater pressure</v>
      </c>
      <c r="E75" s="70"/>
      <c r="F75" s="71" t="str">
        <f t="shared" si="1"/>
        <v>No</v>
      </c>
      <c r="G75" s="71" t="str">
        <f t="shared" si="1"/>
        <v>But indirectly through the groundwater flow created by electro-osmosis. The effect is negligible. See row Groundwater flow.</v>
      </c>
      <c r="H75" s="70" t="s">
        <v>1855</v>
      </c>
      <c r="I75" s="71"/>
      <c r="J75" s="71"/>
      <c r="K75" s="70" t="s">
        <v>1855</v>
      </c>
      <c r="L75" s="71"/>
      <c r="M75" s="71"/>
      <c r="N75" s="70" t="s">
        <v>1855</v>
      </c>
      <c r="O75" s="71"/>
      <c r="P75" s="71"/>
      <c r="Q75" s="70" t="s">
        <v>1855</v>
      </c>
      <c r="R75" s="71"/>
      <c r="S75" s="71"/>
      <c r="T75" s="70" t="s">
        <v>1855</v>
      </c>
      <c r="U75" s="68"/>
      <c r="V75" s="70"/>
      <c r="W75" s="71" t="str">
        <f>'SR-Site Influences'!AB93</f>
        <v>No</v>
      </c>
      <c r="X75" s="71" t="str">
        <f>'SR-Site Influences'!AB15</f>
        <v>But indirectly through the groundwater flow created by electro-osmosis. The effect is negligible. See row Groundwater flow.</v>
      </c>
      <c r="Y75" s="70" t="s">
        <v>1855</v>
      </c>
    </row>
    <row r="76" spans="1:25" x14ac:dyDescent="0.25">
      <c r="A76" s="68"/>
      <c r="B76" s="70"/>
      <c r="C76" s="69" t="str">
        <f>'Template (Inf)'!C38</f>
        <v>VarGe04</v>
      </c>
      <c r="D76" s="70" t="str">
        <f>'Template (Inf)'!D38</f>
        <v>Gas phase flow</v>
      </c>
      <c r="E76" s="70"/>
      <c r="F76" s="71" t="str">
        <f t="shared" si="1"/>
        <v>No</v>
      </c>
      <c r="G76" s="71" t="str">
        <f t="shared" si="1"/>
        <v>But indirectly through the groundwater flow created by electro-osmosis. The effect is negligible. See row Groundwater flow.</v>
      </c>
      <c r="H76" s="70" t="s">
        <v>1855</v>
      </c>
      <c r="I76" s="71"/>
      <c r="J76" s="71"/>
      <c r="K76" s="70" t="s">
        <v>1855</v>
      </c>
      <c r="L76" s="71"/>
      <c r="M76" s="71"/>
      <c r="N76" s="70" t="s">
        <v>1855</v>
      </c>
      <c r="O76" s="71"/>
      <c r="P76" s="71"/>
      <c r="Q76" s="70" t="s">
        <v>1855</v>
      </c>
      <c r="R76" s="71"/>
      <c r="S76" s="71"/>
      <c r="T76" s="70" t="s">
        <v>1855</v>
      </c>
      <c r="U76" s="68"/>
      <c r="V76" s="70"/>
      <c r="W76" s="71" t="str">
        <f>'SR-Site Influences'!AB94</f>
        <v>No</v>
      </c>
      <c r="X76" s="71" t="str">
        <f>'SR-Site Influences'!AB16</f>
        <v>But indirectly through the groundwater flow created by electro-osmosis. The effect is negligible. See row Groundwater flow.</v>
      </c>
      <c r="Y76" s="70" t="s">
        <v>1855</v>
      </c>
    </row>
    <row r="77" spans="1:25" x14ac:dyDescent="0.25">
      <c r="A77" s="68"/>
      <c r="B77" s="70"/>
      <c r="C77" s="69" t="str">
        <f>'Template (Inf)'!C39</f>
        <v>VarGe05</v>
      </c>
      <c r="D77" s="70" t="str">
        <f>'Template (Inf)'!D39</f>
        <v>Repository geometry</v>
      </c>
      <c r="E77" s="70"/>
      <c r="F77" s="71" t="str">
        <f t="shared" si="1"/>
        <v>No</v>
      </c>
      <c r="G77" s="71">
        <f t="shared" si="1"/>
        <v>0</v>
      </c>
      <c r="H77" s="70" t="s">
        <v>1855</v>
      </c>
      <c r="I77" s="71"/>
      <c r="J77" s="71"/>
      <c r="K77" s="70" t="s">
        <v>1855</v>
      </c>
      <c r="L77" s="71"/>
      <c r="M77" s="71"/>
      <c r="N77" s="70" t="s">
        <v>1855</v>
      </c>
      <c r="O77" s="71"/>
      <c r="P77" s="71"/>
      <c r="Q77" s="70" t="s">
        <v>1855</v>
      </c>
      <c r="R77" s="71"/>
      <c r="S77" s="71"/>
      <c r="T77" s="70" t="s">
        <v>1855</v>
      </c>
      <c r="U77" s="68"/>
      <c r="V77" s="70"/>
      <c r="W77" s="71" t="str">
        <f>'SR-Site Influences'!AB95</f>
        <v>No</v>
      </c>
      <c r="X77" s="71">
        <f>'SR-Site Influences'!AB17</f>
        <v>0</v>
      </c>
      <c r="Y77" s="70" t="s">
        <v>1855</v>
      </c>
    </row>
    <row r="78" spans="1:25" x14ac:dyDescent="0.25">
      <c r="A78" s="68"/>
      <c r="B78" s="70"/>
      <c r="C78" s="69" t="str">
        <f>'Template (Inf)'!C40</f>
        <v>VarGe06</v>
      </c>
      <c r="D78" s="70" t="str">
        <f>'Template (Inf)'!D40</f>
        <v>Fracture geometry</v>
      </c>
      <c r="E78" s="70"/>
      <c r="F78" s="71" t="str">
        <f t="shared" si="1"/>
        <v>No</v>
      </c>
      <c r="G78" s="71">
        <f t="shared" si="1"/>
        <v>0</v>
      </c>
      <c r="H78" s="70" t="s">
        <v>1855</v>
      </c>
      <c r="I78" s="71"/>
      <c r="J78" s="71"/>
      <c r="K78" s="70" t="s">
        <v>1855</v>
      </c>
      <c r="L78" s="71"/>
      <c r="M78" s="71"/>
      <c r="N78" s="70" t="s">
        <v>1855</v>
      </c>
      <c r="O78" s="71"/>
      <c r="P78" s="71"/>
      <c r="Q78" s="70" t="s">
        <v>1855</v>
      </c>
      <c r="R78" s="71"/>
      <c r="S78" s="71"/>
      <c r="T78" s="70" t="s">
        <v>1855</v>
      </c>
      <c r="U78" s="68"/>
      <c r="V78" s="70"/>
      <c r="W78" s="71" t="str">
        <f>'SR-Site Influences'!AB96</f>
        <v>No</v>
      </c>
      <c r="X78" s="71">
        <f>'SR-Site Influences'!AB18</f>
        <v>0</v>
      </c>
      <c r="Y78" s="70" t="s">
        <v>1855</v>
      </c>
    </row>
    <row r="79" spans="1:25" x14ac:dyDescent="0.25">
      <c r="A79" s="68"/>
      <c r="B79" s="70"/>
      <c r="C79" s="69" t="str">
        <f>'Template (Inf)'!C41</f>
        <v>VarGe07</v>
      </c>
      <c r="D79" s="70" t="str">
        <f>'Template (Inf)'!D41</f>
        <v>Rock stresses</v>
      </c>
      <c r="E79" s="70"/>
      <c r="F79" s="71" t="str">
        <f t="shared" si="1"/>
        <v>No</v>
      </c>
      <c r="G79" s="71">
        <f t="shared" si="1"/>
        <v>0</v>
      </c>
      <c r="H79" s="70" t="s">
        <v>1855</v>
      </c>
      <c r="I79" s="71"/>
      <c r="J79" s="71"/>
      <c r="K79" s="70" t="s">
        <v>1855</v>
      </c>
      <c r="L79" s="71"/>
      <c r="M79" s="71"/>
      <c r="N79" s="70" t="s">
        <v>1855</v>
      </c>
      <c r="O79" s="71"/>
      <c r="P79" s="71"/>
      <c r="Q79" s="70" t="s">
        <v>1855</v>
      </c>
      <c r="R79" s="71"/>
      <c r="S79" s="71"/>
      <c r="T79" s="70" t="s">
        <v>1855</v>
      </c>
      <c r="U79" s="68"/>
      <c r="V79" s="70"/>
      <c r="W79" s="71" t="str">
        <f>'SR-Site Influences'!AB97</f>
        <v>No</v>
      </c>
      <c r="X79" s="71">
        <f>'SR-Site Influences'!AB19</f>
        <v>0</v>
      </c>
      <c r="Y79" s="70" t="s">
        <v>1855</v>
      </c>
    </row>
    <row r="80" spans="1:25" x14ac:dyDescent="0.25">
      <c r="A80" s="68"/>
      <c r="B80" s="70"/>
      <c r="C80" s="69" t="str">
        <f>'Template (Inf)'!C42</f>
        <v>VarGe08</v>
      </c>
      <c r="D80" s="70" t="str">
        <f>'Template (Inf)'!D42</f>
        <v>Matrix minerals</v>
      </c>
      <c r="E80" s="70"/>
      <c r="F80" s="71" t="str">
        <f t="shared" si="1"/>
        <v>No</v>
      </c>
      <c r="G80" s="71">
        <f t="shared" si="1"/>
        <v>0</v>
      </c>
      <c r="H80" s="70" t="s">
        <v>1855</v>
      </c>
      <c r="I80" s="71"/>
      <c r="J80" s="71"/>
      <c r="K80" s="70" t="s">
        <v>1855</v>
      </c>
      <c r="L80" s="71"/>
      <c r="M80" s="71"/>
      <c r="N80" s="70" t="s">
        <v>1855</v>
      </c>
      <c r="O80" s="71"/>
      <c r="P80" s="71"/>
      <c r="Q80" s="70" t="s">
        <v>1855</v>
      </c>
      <c r="R80" s="71"/>
      <c r="S80" s="71"/>
      <c r="T80" s="70" t="s">
        <v>1855</v>
      </c>
      <c r="U80" s="68"/>
      <c r="V80" s="70"/>
      <c r="W80" s="71" t="str">
        <f>'SR-Site Influences'!AB98</f>
        <v>No</v>
      </c>
      <c r="X80" s="71">
        <f>'SR-Site Influences'!AB20</f>
        <v>0</v>
      </c>
      <c r="Y80" s="70" t="s">
        <v>1855</v>
      </c>
    </row>
    <row r="81" spans="1:25" x14ac:dyDescent="0.25">
      <c r="A81" s="68"/>
      <c r="B81" s="70"/>
      <c r="C81" s="69" t="str">
        <f>'Template (Inf)'!C43</f>
        <v>VarGe09</v>
      </c>
      <c r="D81" s="70" t="str">
        <f>'Template (Inf)'!D43</f>
        <v>Fracture minerals</v>
      </c>
      <c r="E81" s="70"/>
      <c r="F81" s="71" t="str">
        <f t="shared" si="1"/>
        <v>No</v>
      </c>
      <c r="G81" s="71">
        <f t="shared" si="1"/>
        <v>0</v>
      </c>
      <c r="H81" s="70" t="s">
        <v>1855</v>
      </c>
      <c r="I81" s="71"/>
      <c r="J81" s="71"/>
      <c r="K81" s="70" t="s">
        <v>1855</v>
      </c>
      <c r="L81" s="71"/>
      <c r="M81" s="71"/>
      <c r="N81" s="70" t="s">
        <v>1855</v>
      </c>
      <c r="O81" s="71"/>
      <c r="P81" s="71"/>
      <c r="Q81" s="70" t="s">
        <v>1855</v>
      </c>
      <c r="R81" s="71"/>
      <c r="S81" s="71"/>
      <c r="T81" s="70" t="s">
        <v>1855</v>
      </c>
      <c r="U81" s="68"/>
      <c r="V81" s="70"/>
      <c r="W81" s="71" t="str">
        <f>'SR-Site Influences'!AB99</f>
        <v>No</v>
      </c>
      <c r="X81" s="71">
        <f>'SR-Site Influences'!AB21</f>
        <v>0</v>
      </c>
      <c r="Y81" s="70" t="s">
        <v>1855</v>
      </c>
    </row>
    <row r="82" spans="1:25" x14ac:dyDescent="0.25">
      <c r="A82" s="68"/>
      <c r="B82" s="70"/>
      <c r="C82" s="69" t="str">
        <f>'Template (Inf)'!C44</f>
        <v>VarGe10</v>
      </c>
      <c r="D82" s="70" t="str">
        <f>'Template (Inf)'!D44</f>
        <v>Groundwater composition</v>
      </c>
      <c r="E82" s="70"/>
      <c r="F82" s="71" t="str">
        <f t="shared" si="1"/>
        <v>Yes</v>
      </c>
      <c r="G82" s="71" t="str">
        <f t="shared" si="1"/>
        <v>Electrophoresis affects the transport of groundwater components.</v>
      </c>
      <c r="H82" s="70" t="s">
        <v>1855</v>
      </c>
      <c r="I82" s="71" t="s">
        <v>117</v>
      </c>
      <c r="J82" s="71" t="s">
        <v>2107</v>
      </c>
      <c r="K82" s="70" t="s">
        <v>1855</v>
      </c>
      <c r="L82" s="71" t="s">
        <v>117</v>
      </c>
      <c r="M82" s="71" t="s">
        <v>2107</v>
      </c>
      <c r="N82" s="70" t="s">
        <v>1855</v>
      </c>
      <c r="O82" s="71" t="s">
        <v>117</v>
      </c>
      <c r="P82" s="71" t="s">
        <v>2107</v>
      </c>
      <c r="Q82" s="70" t="s">
        <v>1855</v>
      </c>
      <c r="R82" s="71" t="s">
        <v>117</v>
      </c>
      <c r="S82" s="71" t="s">
        <v>2107</v>
      </c>
      <c r="T82" s="70" t="s">
        <v>1855</v>
      </c>
      <c r="U82" s="68"/>
      <c r="V82" s="70"/>
      <c r="W82" s="71" t="str">
        <f>'SR-Site Influences'!AB100</f>
        <v>Yes</v>
      </c>
      <c r="X82" s="71" t="str">
        <f>'SR-Site Influences'!AB22</f>
        <v>Electrophoresis affects the transport of groundwater components.</v>
      </c>
      <c r="Y82" s="70" t="s">
        <v>1855</v>
      </c>
    </row>
    <row r="83" spans="1:25" x14ac:dyDescent="0.25">
      <c r="A83" s="68"/>
      <c r="B83" s="70"/>
      <c r="C83" s="69" t="str">
        <f>'Template (Inf)'!C45</f>
        <v>VarGe11</v>
      </c>
      <c r="D83" s="70" t="str">
        <f>'Template (Inf)'!D45</f>
        <v>Gas composition</v>
      </c>
      <c r="E83" s="70"/>
      <c r="F83" s="71" t="str">
        <f t="shared" si="1"/>
        <v>No</v>
      </c>
      <c r="G83" s="71" t="str">
        <f t="shared" si="1"/>
        <v>But indirectly through effects on groundwater composition.</v>
      </c>
      <c r="H83" s="70" t="s">
        <v>1855</v>
      </c>
      <c r="I83" s="71"/>
      <c r="J83" s="71"/>
      <c r="K83" s="70" t="s">
        <v>1855</v>
      </c>
      <c r="L83" s="71"/>
      <c r="M83" s="71"/>
      <c r="N83" s="70" t="s">
        <v>1855</v>
      </c>
      <c r="O83" s="71"/>
      <c r="P83" s="71"/>
      <c r="Q83" s="70" t="s">
        <v>1855</v>
      </c>
      <c r="R83" s="71"/>
      <c r="S83" s="71"/>
      <c r="T83" s="70" t="s">
        <v>1855</v>
      </c>
      <c r="U83" s="68"/>
      <c r="V83" s="70"/>
      <c r="W83" s="71" t="str">
        <f>'SR-Site Influences'!AB101</f>
        <v>No</v>
      </c>
      <c r="X83" s="71" t="str">
        <f>'SR-Site Influences'!AB23</f>
        <v>But indirectly through effects on groundwater composition.</v>
      </c>
      <c r="Y83" s="70" t="s">
        <v>1855</v>
      </c>
    </row>
    <row r="84" spans="1:25" x14ac:dyDescent="0.25">
      <c r="A84" s="68"/>
      <c r="B84" s="70"/>
      <c r="C84" s="69" t="str">
        <f>'Template (Inf)'!C46</f>
        <v>VarGe12</v>
      </c>
      <c r="D84" s="70" t="str">
        <f>'Template (Inf)'!D46</f>
        <v>Structural and stray materials</v>
      </c>
      <c r="E84" s="70"/>
      <c r="F84" s="71" t="str">
        <f t="shared" si="1"/>
        <v>No</v>
      </c>
      <c r="G84" s="71" t="str">
        <f t="shared" si="1"/>
        <v>But indirectly through effects on groundwater composition.</v>
      </c>
      <c r="H84" s="70" t="s">
        <v>1855</v>
      </c>
      <c r="I84" s="71"/>
      <c r="J84" s="71"/>
      <c r="K84" s="70" t="s">
        <v>1855</v>
      </c>
      <c r="L84" s="71"/>
      <c r="M84" s="71"/>
      <c r="N84" s="70" t="s">
        <v>1855</v>
      </c>
      <c r="O84" s="71"/>
      <c r="P84" s="71"/>
      <c r="Q84" s="70" t="s">
        <v>1855</v>
      </c>
      <c r="R84" s="71"/>
      <c r="S84" s="71"/>
      <c r="T84" s="70" t="s">
        <v>1855</v>
      </c>
      <c r="U84" s="68"/>
      <c r="V84" s="70"/>
      <c r="W84" s="71" t="str">
        <f>'SR-Site Influences'!AB102</f>
        <v>No</v>
      </c>
      <c r="X84" s="71" t="str">
        <f>'SR-Site Influences'!AB24</f>
        <v>But indirectly through effects on groundwater composition.</v>
      </c>
      <c r="Y84" s="70" t="s">
        <v>1855</v>
      </c>
    </row>
    <row r="85" spans="1:25" x14ac:dyDescent="0.25">
      <c r="A85" s="68"/>
      <c r="B85" s="70"/>
      <c r="C85" s="69" t="str">
        <f>'Template (Inf)'!C47</f>
        <v>VarGe13</v>
      </c>
      <c r="D85" s="70" t="str">
        <f>'Template (Inf)'!D47</f>
        <v>Saturation</v>
      </c>
      <c r="E85" s="70"/>
      <c r="F85" s="71" t="str">
        <f t="shared" si="1"/>
        <v>No</v>
      </c>
      <c r="G85" s="71">
        <f t="shared" si="1"/>
        <v>0</v>
      </c>
      <c r="H85" s="70" t="s">
        <v>1855</v>
      </c>
      <c r="I85" s="71"/>
      <c r="J85" s="71"/>
      <c r="K85" s="70" t="s">
        <v>1855</v>
      </c>
      <c r="L85" s="71"/>
      <c r="M85" s="71"/>
      <c r="N85" s="70" t="s">
        <v>1855</v>
      </c>
      <c r="O85" s="71"/>
      <c r="P85" s="71"/>
      <c r="Q85" s="70" t="s">
        <v>1855</v>
      </c>
      <c r="R85" s="71"/>
      <c r="S85" s="71"/>
      <c r="T85" s="70" t="s">
        <v>1855</v>
      </c>
      <c r="U85" s="68"/>
      <c r="V85" s="70"/>
      <c r="W85" s="71" t="str">
        <f>'SR-Site Influences'!AB103</f>
        <v>No</v>
      </c>
      <c r="X85" s="71">
        <f>'SR-Site Influences'!AB25</f>
        <v>0</v>
      </c>
      <c r="Y85" s="70" t="s">
        <v>1855</v>
      </c>
    </row>
    <row r="86" spans="1:25" x14ac:dyDescent="0.25">
      <c r="A86" s="68"/>
      <c r="B86" s="69"/>
      <c r="C86" s="69"/>
      <c r="D86" s="69"/>
      <c r="E86" s="69"/>
      <c r="F86" s="69"/>
      <c r="G86" s="69"/>
      <c r="H86" s="69"/>
      <c r="I86" s="69"/>
      <c r="J86" s="69"/>
      <c r="K86" s="70"/>
      <c r="L86" s="69"/>
      <c r="M86" s="69"/>
      <c r="N86" s="70"/>
      <c r="O86" s="69"/>
      <c r="P86" s="69"/>
      <c r="Q86" s="70"/>
      <c r="R86" s="69"/>
      <c r="S86" s="69"/>
      <c r="T86" s="70"/>
      <c r="U86" s="68"/>
      <c r="V86" s="70"/>
      <c r="W86" s="72" t="str">
        <f>'SR-Site Influences'!AB5</f>
        <v>Earth currents</v>
      </c>
      <c r="X86" s="70"/>
      <c r="Y86" s="70"/>
    </row>
  </sheetData>
  <mergeCells count="13">
    <mergeCell ref="F11:G11"/>
    <mergeCell ref="I11:J11"/>
    <mergeCell ref="F12:G12"/>
    <mergeCell ref="I12:J12"/>
    <mergeCell ref="F13:G13"/>
    <mergeCell ref="I13:J13"/>
    <mergeCell ref="F10:G10"/>
    <mergeCell ref="I10:J10"/>
    <mergeCell ref="C6:D6"/>
    <mergeCell ref="F6:G6"/>
    <mergeCell ref="I6:J6"/>
    <mergeCell ref="F7:G7"/>
    <mergeCell ref="I7:J7"/>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C23CB-8915-4E80-8206-1597D6E37579}">
  <dimension ref="A1:Y86"/>
  <sheetViews>
    <sheetView zoomScaleNormal="100" workbookViewId="0"/>
  </sheetViews>
  <sheetFormatPr defaultColWidth="9.140625"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list'!B32</f>
        <v>Ge24</v>
      </c>
      <c r="D3" s="31" t="str">
        <f>'PSAR SFK FEP list'!C32</f>
        <v>Transport of radionuclides in the water phase</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Influences'!AC6</f>
        <v>Geosphere</v>
      </c>
      <c r="D6" s="97"/>
      <c r="E6" s="53" t="str">
        <f>'Template (Inf)'!E6</f>
        <v>Inner 1</v>
      </c>
      <c r="F6" s="96" t="str">
        <f>'SR-Site Influences'!AC7</f>
        <v>Buffer</v>
      </c>
      <c r="G6" s="97"/>
      <c r="H6" s="53" t="str">
        <f>'Template (Inf)'!H6</f>
        <v>Outer 1</v>
      </c>
      <c r="I6" s="96" t="str">
        <f>'SR-Site Influences'!AC8</f>
        <v>Biosphere</v>
      </c>
      <c r="J6" s="97"/>
      <c r="K6" s="27"/>
    </row>
    <row r="7" spans="2:20" x14ac:dyDescent="0.25">
      <c r="B7" s="27"/>
      <c r="C7" s="27"/>
      <c r="D7" s="27"/>
      <c r="E7" s="53" t="str">
        <f>'Template (Inf)'!E7</f>
        <v>Inner 2</v>
      </c>
      <c r="F7" s="96" t="str">
        <f>'SR-Site Influences'!AC9</f>
        <v>Backfill in tunnels</v>
      </c>
      <c r="G7" s="97"/>
      <c r="H7" s="53" t="str">
        <f>'Template (Inf)'!H7</f>
        <v>Outer 2</v>
      </c>
      <c r="I7" s="96" t="str">
        <f>'SR-Site Influences'!AC10</f>
        <v>Surroundings</v>
      </c>
      <c r="J7" s="97"/>
      <c r="K7" s="27"/>
      <c r="M7" s="68"/>
      <c r="N7" s="68"/>
      <c r="O7" s="68"/>
      <c r="P7" s="68"/>
      <c r="Q7" s="68"/>
      <c r="R7" s="68"/>
      <c r="S7" s="68"/>
      <c r="T7" s="68"/>
    </row>
    <row r="8" spans="2:20" x14ac:dyDescent="0.25">
      <c r="B8" s="27"/>
      <c r="C8" s="27"/>
      <c r="D8" s="27"/>
      <c r="E8" s="27"/>
      <c r="F8" s="27"/>
      <c r="G8" s="27"/>
      <c r="H8" s="27"/>
      <c r="I8" s="27"/>
      <c r="J8" s="27"/>
      <c r="K8" s="27"/>
      <c r="M8" s="67" t="s">
        <v>287</v>
      </c>
      <c r="N8" s="68"/>
      <c r="O8" s="68"/>
      <c r="P8" s="68"/>
      <c r="Q8" s="68"/>
      <c r="R8" s="68"/>
      <c r="S8" s="68"/>
      <c r="T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c r="T9" s="68"/>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c r="T10" s="68"/>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t="s">
        <v>1873</v>
      </c>
      <c r="O11" s="76" t="str">
        <f>C6</f>
        <v>Geosphere</v>
      </c>
      <c r="P11" s="70"/>
      <c r="Q11" s="70" t="s">
        <v>1952</v>
      </c>
      <c r="R11" s="70"/>
      <c r="S11" s="70"/>
      <c r="T11" s="68"/>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c r="T12" s="68"/>
    </row>
    <row r="13" spans="2:20" x14ac:dyDescent="0.25">
      <c r="B13" s="27"/>
      <c r="C13" s="27"/>
      <c r="D13" s="27"/>
      <c r="E13" s="53" t="str">
        <f>'Template (Inf)'!E13</f>
        <v>From inner 2</v>
      </c>
      <c r="F13" s="87"/>
      <c r="G13" s="89"/>
      <c r="H13" s="53" t="str">
        <f>'Template (Inf)'!H13</f>
        <v>From outer 2</v>
      </c>
      <c r="I13" s="87"/>
      <c r="J13" s="89"/>
      <c r="K13" s="27"/>
      <c r="M13" s="76" t="str">
        <f>C6</f>
        <v>Geosphere</v>
      </c>
      <c r="N13" s="75" t="s">
        <v>1873</v>
      </c>
      <c r="O13" s="70" t="str">
        <f>CONCATENATE(I6," ",I7)</f>
        <v>Biosphere Surroundings</v>
      </c>
      <c r="P13" s="76"/>
      <c r="Q13" s="70" t="s">
        <v>1952</v>
      </c>
      <c r="R13" s="70"/>
      <c r="S13" s="70"/>
      <c r="T13" s="68"/>
    </row>
    <row r="14" spans="2:20" x14ac:dyDescent="0.25">
      <c r="B14" s="27"/>
      <c r="C14" s="27"/>
      <c r="D14" s="27"/>
      <c r="E14" s="27"/>
      <c r="F14" s="27"/>
      <c r="G14" s="27"/>
      <c r="H14" s="27"/>
      <c r="I14" s="27"/>
      <c r="J14" s="27"/>
      <c r="K14" s="27"/>
      <c r="M14" s="68"/>
      <c r="N14" s="68"/>
      <c r="O14" s="68"/>
      <c r="P14" s="68"/>
      <c r="Q14" s="68"/>
      <c r="R14" s="68"/>
      <c r="S14" s="68"/>
      <c r="T14" s="68"/>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1:25" x14ac:dyDescent="0.25">
      <c r="B49" s="35"/>
      <c r="C49" s="35"/>
      <c r="D49" s="35"/>
      <c r="E49" s="35"/>
      <c r="F49" s="35"/>
      <c r="G49" s="35"/>
      <c r="H49" s="35"/>
      <c r="I49" s="35"/>
      <c r="J49" s="35"/>
      <c r="K49" s="34"/>
      <c r="L49" s="35"/>
      <c r="M49" s="35"/>
      <c r="N49" s="34"/>
      <c r="O49" s="35"/>
      <c r="P49" s="35"/>
      <c r="Q49" s="34"/>
      <c r="R49" s="35"/>
      <c r="S49" s="35"/>
      <c r="T49" s="34"/>
    </row>
    <row r="51" spans="1:25" x14ac:dyDescent="0.25">
      <c r="A51" s="68"/>
      <c r="B51" s="67"/>
      <c r="C51" s="68"/>
      <c r="D51" s="68"/>
      <c r="E51" s="68"/>
      <c r="F51" s="67" t="s">
        <v>1947</v>
      </c>
      <c r="G51" s="68"/>
      <c r="H51" s="68"/>
      <c r="I51" s="67" t="s">
        <v>1861</v>
      </c>
      <c r="J51" s="68"/>
      <c r="K51" s="68"/>
      <c r="L51" s="68"/>
      <c r="M51" s="68"/>
      <c r="N51" s="68"/>
      <c r="O51" s="68"/>
      <c r="P51" s="68"/>
      <c r="Q51" s="68"/>
      <c r="R51" s="68"/>
      <c r="S51" s="68"/>
      <c r="T51" s="68"/>
      <c r="U51" s="68"/>
      <c r="V51" s="67" t="s">
        <v>287</v>
      </c>
      <c r="W51" s="68"/>
      <c r="X51" s="68"/>
      <c r="Y51" s="68"/>
    </row>
    <row r="52" spans="1:25" x14ac:dyDescent="0.25">
      <c r="A52" s="68"/>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1:25" x14ac:dyDescent="0.25">
      <c r="A53" s="68"/>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69"/>
    </row>
    <row r="54" spans="1:25" x14ac:dyDescent="0.25">
      <c r="A54" s="68"/>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69"/>
    </row>
    <row r="55" spans="1:25" x14ac:dyDescent="0.25">
      <c r="A55" s="68"/>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69"/>
    </row>
    <row r="56" spans="1:25" x14ac:dyDescent="0.25">
      <c r="A56" s="68"/>
      <c r="B56" s="70"/>
      <c r="C56" s="69" t="str">
        <f>'Template (Inf)'!C19</f>
        <v>VarGe01</v>
      </c>
      <c r="D56" s="70" t="str">
        <f>'Template (Inf)'!D19</f>
        <v>Temperature in bedrock</v>
      </c>
      <c r="E56" s="70"/>
      <c r="F56" s="71" t="str">
        <f>W56</f>
        <v>Yes</v>
      </c>
      <c r="G56" s="71" t="str">
        <f>X56</f>
        <v>Since temperature affects the type and extent of the chemical and physical retardation processes, and also indirectly through viscosity and density, which affects flow.</v>
      </c>
      <c r="H56" s="70" t="s">
        <v>1855</v>
      </c>
      <c r="I56" s="74" t="s">
        <v>117</v>
      </c>
      <c r="J56" s="71" t="s">
        <v>1980</v>
      </c>
      <c r="K56" s="70" t="s">
        <v>1855</v>
      </c>
      <c r="L56" s="71" t="s">
        <v>174</v>
      </c>
      <c r="M56" s="71" t="s">
        <v>1325</v>
      </c>
      <c r="N56" s="70" t="s">
        <v>1855</v>
      </c>
      <c r="O56" s="71" t="s">
        <v>174</v>
      </c>
      <c r="P56" s="71" t="s">
        <v>1325</v>
      </c>
      <c r="Q56" s="70" t="s">
        <v>1855</v>
      </c>
      <c r="R56" s="71" t="s">
        <v>174</v>
      </c>
      <c r="S56" s="71" t="s">
        <v>1325</v>
      </c>
      <c r="T56" s="70" t="s">
        <v>1855</v>
      </c>
      <c r="U56" s="68"/>
      <c r="V56" s="70"/>
      <c r="W56" s="71" t="str">
        <f>'SR-Site Influences'!AC104</f>
        <v>Yes</v>
      </c>
      <c r="X56" s="71" t="str">
        <f>'SR-Site Influences'!AC26</f>
        <v>Since temperature affects the type and extent of the chemical and physical retardation processes, and also indirectly through viscosity and density, which affects flow.</v>
      </c>
      <c r="Y56" s="70" t="s">
        <v>1855</v>
      </c>
    </row>
    <row r="57" spans="1:25" x14ac:dyDescent="0.25">
      <c r="A57" s="68"/>
      <c r="B57" s="70"/>
      <c r="C57" s="69" t="str">
        <f>'Template (Inf)'!C20</f>
        <v>VarGe02</v>
      </c>
      <c r="D57" s="70" t="str">
        <f>'Template (Inf)'!D20</f>
        <v>Groundwater flow</v>
      </c>
      <c r="E57" s="70"/>
      <c r="F57" s="71" t="str">
        <f t="shared" ref="F57:G68" si="0">W57</f>
        <v>Yes</v>
      </c>
      <c r="G57" s="71" t="str">
        <f t="shared" si="0"/>
        <v>Groundwater flow governs transport.</v>
      </c>
      <c r="H57" s="70" t="s">
        <v>1855</v>
      </c>
      <c r="I57" s="74" t="s">
        <v>117</v>
      </c>
      <c r="J57" s="71" t="s">
        <v>1980</v>
      </c>
      <c r="K57" s="70" t="s">
        <v>1855</v>
      </c>
      <c r="L57" s="71" t="s">
        <v>174</v>
      </c>
      <c r="M57" s="71" t="s">
        <v>1981</v>
      </c>
      <c r="N57" s="70" t="s">
        <v>1855</v>
      </c>
      <c r="O57" s="71" t="s">
        <v>174</v>
      </c>
      <c r="P57" s="71" t="s">
        <v>1981</v>
      </c>
      <c r="Q57" s="70" t="s">
        <v>1855</v>
      </c>
      <c r="R57" s="71" t="s">
        <v>174</v>
      </c>
      <c r="S57" s="71" t="s">
        <v>1981</v>
      </c>
      <c r="T57" s="70" t="s">
        <v>1855</v>
      </c>
      <c r="U57" s="68"/>
      <c r="V57" s="70"/>
      <c r="W57" s="71" t="str">
        <f>'SR-Site Influences'!AC105</f>
        <v>Yes</v>
      </c>
      <c r="X57" s="71" t="str">
        <f>'SR-Site Influences'!AC27</f>
        <v>Groundwater flow governs transport.</v>
      </c>
      <c r="Y57" s="70" t="s">
        <v>1855</v>
      </c>
    </row>
    <row r="58" spans="1:25" x14ac:dyDescent="0.25">
      <c r="A58" s="68"/>
      <c r="B58" s="70"/>
      <c r="C58" s="69" t="str">
        <f>'Template (Inf)'!C21</f>
        <v>VarGe03</v>
      </c>
      <c r="D58" s="70" t="str">
        <f>'Template (Inf)'!D21</f>
        <v>Groundwater pressure</v>
      </c>
      <c r="E58" s="70"/>
      <c r="F58" s="71" t="str">
        <f t="shared" si="0"/>
        <v>No</v>
      </c>
      <c r="G58" s="71" t="str">
        <f t="shared" si="0"/>
        <v>But indirectly since pressure affects flow.</v>
      </c>
      <c r="H58" s="70" t="s">
        <v>1855</v>
      </c>
      <c r="I58" s="71"/>
      <c r="J58" s="71"/>
      <c r="K58" s="70" t="s">
        <v>1855</v>
      </c>
      <c r="L58" s="71"/>
      <c r="M58" s="71"/>
      <c r="N58" s="70" t="s">
        <v>1855</v>
      </c>
      <c r="O58" s="71"/>
      <c r="P58" s="71"/>
      <c r="Q58" s="70" t="s">
        <v>1855</v>
      </c>
      <c r="R58" s="71"/>
      <c r="S58" s="71"/>
      <c r="T58" s="70" t="s">
        <v>1855</v>
      </c>
      <c r="U58" s="68"/>
      <c r="V58" s="70"/>
      <c r="W58" s="71" t="str">
        <f>'SR-Site Influences'!AC106</f>
        <v>No</v>
      </c>
      <c r="X58" s="71" t="str">
        <f>'SR-Site Influences'!AC28</f>
        <v>But indirectly since pressure affects flow.</v>
      </c>
      <c r="Y58" s="70" t="s">
        <v>1855</v>
      </c>
    </row>
    <row r="59" spans="1:25" x14ac:dyDescent="0.25">
      <c r="A59" s="68"/>
      <c r="B59" s="70"/>
      <c r="C59" s="69" t="str">
        <f>'Template (Inf)'!C22</f>
        <v>VarGe04</v>
      </c>
      <c r="D59" s="70" t="str">
        <f>'Template (Inf)'!D22</f>
        <v>Gas phase flow</v>
      </c>
      <c r="E59" s="70"/>
      <c r="F59" s="71" t="str">
        <f t="shared" si="0"/>
        <v>No</v>
      </c>
      <c r="G59" s="71" t="str">
        <f t="shared" si="0"/>
        <v>But indirectly, since gas flow affects groundwater flow.</v>
      </c>
      <c r="H59" s="70" t="s">
        <v>1855</v>
      </c>
      <c r="I59" s="71"/>
      <c r="J59" s="71"/>
      <c r="K59" s="70" t="s">
        <v>1855</v>
      </c>
      <c r="L59" s="71"/>
      <c r="M59" s="71"/>
      <c r="N59" s="70" t="s">
        <v>1855</v>
      </c>
      <c r="O59" s="71"/>
      <c r="P59" s="71"/>
      <c r="Q59" s="70" t="s">
        <v>1855</v>
      </c>
      <c r="R59" s="71"/>
      <c r="S59" s="71"/>
      <c r="T59" s="70" t="s">
        <v>1855</v>
      </c>
      <c r="U59" s="68"/>
      <c r="V59" s="70"/>
      <c r="W59" s="71" t="str">
        <f>'SR-Site Influences'!AC107</f>
        <v>No</v>
      </c>
      <c r="X59" s="71" t="str">
        <f>'SR-Site Influences'!AC29</f>
        <v>But indirectly, since gas flow affects groundwater flow.</v>
      </c>
      <c r="Y59" s="70" t="s">
        <v>1855</v>
      </c>
    </row>
    <row r="60" spans="1:25" x14ac:dyDescent="0.25">
      <c r="A60" s="68"/>
      <c r="B60" s="70"/>
      <c r="C60" s="69" t="str">
        <f>'Template (Inf)'!C23</f>
        <v>VarGe05</v>
      </c>
      <c r="D60" s="70" t="str">
        <f>'Template (Inf)'!D23</f>
        <v>Repository geometry</v>
      </c>
      <c r="E60" s="70"/>
      <c r="F60" s="71" t="str">
        <f t="shared" si="0"/>
        <v>Yes</v>
      </c>
      <c r="G60" s="71" t="str">
        <f t="shared" si="0"/>
        <v>Repository geometry affects distribution and characteristics of flow paths, and hence transport, to the surface.</v>
      </c>
      <c r="H60" s="70" t="s">
        <v>1855</v>
      </c>
      <c r="I60" s="74" t="s">
        <v>117</v>
      </c>
      <c r="J60" s="71" t="s">
        <v>1980</v>
      </c>
      <c r="K60" s="70" t="s">
        <v>1855</v>
      </c>
      <c r="L60" s="71" t="s">
        <v>174</v>
      </c>
      <c r="M60" s="71" t="s">
        <v>1982</v>
      </c>
      <c r="N60" s="70" t="s">
        <v>1855</v>
      </c>
      <c r="O60" s="71" t="s">
        <v>174</v>
      </c>
      <c r="P60" s="71" t="s">
        <v>1983</v>
      </c>
      <c r="Q60" s="70" t="s">
        <v>1855</v>
      </c>
      <c r="R60" s="71" t="s">
        <v>174</v>
      </c>
      <c r="S60" s="71" t="s">
        <v>1984</v>
      </c>
      <c r="T60" s="70" t="s">
        <v>1855</v>
      </c>
      <c r="U60" s="68"/>
      <c r="V60" s="70"/>
      <c r="W60" s="71" t="str">
        <f>'SR-Site Influences'!AC108</f>
        <v>Yes</v>
      </c>
      <c r="X60" s="71" t="str">
        <f>'SR-Site Influences'!AC30</f>
        <v>Repository geometry affects distribution and characteristics of flow paths, and hence transport, to the surface.</v>
      </c>
      <c r="Y60" s="70" t="s">
        <v>1855</v>
      </c>
    </row>
    <row r="61" spans="1:25" x14ac:dyDescent="0.25">
      <c r="A61" s="68"/>
      <c r="B61" s="70"/>
      <c r="C61" s="69" t="str">
        <f>'Template (Inf)'!C24</f>
        <v>VarGe06</v>
      </c>
      <c r="D61" s="70" t="str">
        <f>'Template (Inf)'!D24</f>
        <v>Fracture geometry</v>
      </c>
      <c r="E61" s="70"/>
      <c r="F61" s="71" t="str">
        <f t="shared" si="0"/>
        <v>Yes</v>
      </c>
      <c r="G61" s="71" t="str">
        <f t="shared" si="0"/>
        <v>Fracture network geometry governs flow and hence non-reactive transport characteristics.</v>
      </c>
      <c r="H61" s="70" t="s">
        <v>1855</v>
      </c>
      <c r="I61" s="74" t="s">
        <v>117</v>
      </c>
      <c r="J61" s="71" t="s">
        <v>1980</v>
      </c>
      <c r="K61" s="70" t="s">
        <v>1855</v>
      </c>
      <c r="L61" s="71" t="s">
        <v>174</v>
      </c>
      <c r="M61" s="71" t="s">
        <v>1985</v>
      </c>
      <c r="N61" s="70" t="s">
        <v>1855</v>
      </c>
      <c r="O61" s="71" t="s">
        <v>174</v>
      </c>
      <c r="P61" s="71" t="s">
        <v>1985</v>
      </c>
      <c r="Q61" s="70" t="s">
        <v>1855</v>
      </c>
      <c r="R61" s="71" t="s">
        <v>174</v>
      </c>
      <c r="S61" s="71" t="s">
        <v>1985</v>
      </c>
      <c r="T61" s="70" t="s">
        <v>1855</v>
      </c>
      <c r="U61" s="68"/>
      <c r="V61" s="70"/>
      <c r="W61" s="71" t="str">
        <f>'SR-Site Influences'!AC109</f>
        <v>Yes</v>
      </c>
      <c r="X61" s="71" t="str">
        <f>'SR-Site Influences'!AC31</f>
        <v>Fracture network geometry governs flow and hence non-reactive transport characteristics.</v>
      </c>
      <c r="Y61" s="70" t="s">
        <v>1855</v>
      </c>
    </row>
    <row r="62" spans="1:25" x14ac:dyDescent="0.25">
      <c r="A62" s="68"/>
      <c r="B62" s="70"/>
      <c r="C62" s="69" t="str">
        <f>'Template (Inf)'!C25</f>
        <v>VarGe07</v>
      </c>
      <c r="D62" s="70" t="str">
        <f>'Template (Inf)'!D25</f>
        <v>Rock stresses</v>
      </c>
      <c r="E62" s="70"/>
      <c r="F62" s="71" t="str">
        <f t="shared" si="0"/>
        <v>No</v>
      </c>
      <c r="G62" s="71" t="str">
        <f t="shared" si="0"/>
        <v>But indirectly since stress affects fracture aperture and flow.</v>
      </c>
      <c r="H62" s="70" t="s">
        <v>1855</v>
      </c>
      <c r="I62" s="71"/>
      <c r="J62" s="71"/>
      <c r="K62" s="70" t="s">
        <v>1855</v>
      </c>
      <c r="L62" s="71"/>
      <c r="M62" s="71"/>
      <c r="N62" s="70" t="s">
        <v>1855</v>
      </c>
      <c r="O62" s="71"/>
      <c r="P62" s="71"/>
      <c r="Q62" s="70" t="s">
        <v>1855</v>
      </c>
      <c r="R62" s="71"/>
      <c r="S62" s="71"/>
      <c r="T62" s="70" t="s">
        <v>1855</v>
      </c>
      <c r="U62" s="68"/>
      <c r="V62" s="70"/>
      <c r="W62" s="71" t="str">
        <f>'SR-Site Influences'!AC110</f>
        <v>No</v>
      </c>
      <c r="X62" s="71" t="str">
        <f>'SR-Site Influences'!AC32</f>
        <v>But indirectly since stress affects fracture aperture and flow.</v>
      </c>
      <c r="Y62" s="70" t="s">
        <v>1855</v>
      </c>
    </row>
    <row r="63" spans="1:25" x14ac:dyDescent="0.25">
      <c r="A63" s="68"/>
      <c r="B63" s="70"/>
      <c r="C63" s="69" t="str">
        <f>'Template (Inf)'!C26</f>
        <v>VarGe08</v>
      </c>
      <c r="D63" s="70" t="str">
        <f>'Template (Inf)'!D26</f>
        <v>Matrix minerals</v>
      </c>
      <c r="E63" s="70"/>
      <c r="F63" s="71" t="str">
        <f t="shared" si="0"/>
        <v>Yes</v>
      </c>
      <c r="G63" s="71" t="str">
        <f t="shared" si="0"/>
        <v>For diffusing species, matrix minerals affect sorption behaviour in matrix and also the extent of diffusion.</v>
      </c>
      <c r="H63" s="70" t="s">
        <v>1855</v>
      </c>
      <c r="I63" s="74" t="s">
        <v>117</v>
      </c>
      <c r="J63" s="71" t="s">
        <v>1980</v>
      </c>
      <c r="K63" s="70" t="s">
        <v>1855</v>
      </c>
      <c r="L63" s="71" t="s">
        <v>174</v>
      </c>
      <c r="M63" s="71" t="s">
        <v>1986</v>
      </c>
      <c r="N63" s="70" t="s">
        <v>1855</v>
      </c>
      <c r="O63" s="71" t="s">
        <v>174</v>
      </c>
      <c r="P63" s="71" t="s">
        <v>1986</v>
      </c>
      <c r="Q63" s="70" t="s">
        <v>1855</v>
      </c>
      <c r="R63" s="71" t="s">
        <v>174</v>
      </c>
      <c r="S63" s="71" t="s">
        <v>1986</v>
      </c>
      <c r="T63" s="70" t="s">
        <v>1855</v>
      </c>
      <c r="U63" s="68"/>
      <c r="V63" s="70"/>
      <c r="W63" s="71" t="str">
        <f>'SR-Site Influences'!AC111</f>
        <v>Yes</v>
      </c>
      <c r="X63" s="71" t="str">
        <f>'SR-Site Influences'!AC33</f>
        <v>For diffusing species, matrix minerals affect sorption behaviour in matrix and also the extent of diffusion.</v>
      </c>
      <c r="Y63" s="70" t="s">
        <v>1855</v>
      </c>
    </row>
    <row r="64" spans="1:25" x14ac:dyDescent="0.25">
      <c r="A64" s="68"/>
      <c r="B64" s="70"/>
      <c r="C64" s="69" t="str">
        <f>'Template (Inf)'!C27</f>
        <v>VarGe09</v>
      </c>
      <c r="D64" s="70" t="str">
        <f>'Template (Inf)'!D27</f>
        <v>Fracture minerals</v>
      </c>
      <c r="E64" s="70"/>
      <c r="F64" s="71" t="str">
        <f t="shared" si="0"/>
        <v>Yes</v>
      </c>
      <c r="G64" s="71" t="str">
        <f t="shared" si="0"/>
        <v>Fracture minerals affect fracture surface sorption and also access to matrix through diffusion.</v>
      </c>
      <c r="H64" s="70" t="s">
        <v>1855</v>
      </c>
      <c r="I64" s="74" t="s">
        <v>117</v>
      </c>
      <c r="J64" s="71" t="s">
        <v>1980</v>
      </c>
      <c r="K64" s="70" t="s">
        <v>1855</v>
      </c>
      <c r="L64" s="71" t="s">
        <v>174</v>
      </c>
      <c r="M64" s="71" t="s">
        <v>1987</v>
      </c>
      <c r="N64" s="70" t="s">
        <v>1855</v>
      </c>
      <c r="O64" s="71" t="s">
        <v>174</v>
      </c>
      <c r="P64" s="71" t="s">
        <v>1987</v>
      </c>
      <c r="Q64" s="70" t="s">
        <v>1855</v>
      </c>
      <c r="R64" s="71" t="s">
        <v>174</v>
      </c>
      <c r="S64" s="71" t="s">
        <v>1987</v>
      </c>
      <c r="T64" s="70" t="s">
        <v>1855</v>
      </c>
      <c r="U64" s="68"/>
      <c r="V64" s="70"/>
      <c r="W64" s="71" t="str">
        <f>'SR-Site Influences'!AC112</f>
        <v>Yes</v>
      </c>
      <c r="X64" s="71" t="str">
        <f>'SR-Site Influences'!AC34</f>
        <v>Fracture minerals affect fracture surface sorption and also access to matrix through diffusion.</v>
      </c>
      <c r="Y64" s="70" t="s">
        <v>1855</v>
      </c>
    </row>
    <row r="65" spans="1:25" x14ac:dyDescent="0.25">
      <c r="A65" s="68"/>
      <c r="B65" s="70"/>
      <c r="C65" s="69" t="str">
        <f>'Template (Inf)'!C28</f>
        <v>VarGe10</v>
      </c>
      <c r="D65" s="70" t="str">
        <f>'Template (Inf)'!D28</f>
        <v>Groundwater composition</v>
      </c>
      <c r="E65" s="70"/>
      <c r="F65" s="71" t="str">
        <f t="shared" si="0"/>
        <v>Yes</v>
      </c>
      <c r="G65" s="71" t="str">
        <f t="shared" si="0"/>
        <v>Composition affects speciation of radionuclides, and hence their transport characteristics.</v>
      </c>
      <c r="H65" s="70" t="s">
        <v>1855</v>
      </c>
      <c r="I65" s="74" t="s">
        <v>117</v>
      </c>
      <c r="J65" s="71" t="s">
        <v>1980</v>
      </c>
      <c r="K65" s="70" t="s">
        <v>1855</v>
      </c>
      <c r="L65" s="71" t="s">
        <v>174</v>
      </c>
      <c r="M65" s="71" t="s">
        <v>1988</v>
      </c>
      <c r="N65" s="70" t="s">
        <v>1855</v>
      </c>
      <c r="O65" s="71" t="s">
        <v>174</v>
      </c>
      <c r="P65" s="71" t="s">
        <v>1988</v>
      </c>
      <c r="Q65" s="70" t="s">
        <v>1855</v>
      </c>
      <c r="R65" s="71" t="s">
        <v>174</v>
      </c>
      <c r="S65" s="71" t="s">
        <v>1988</v>
      </c>
      <c r="T65" s="70" t="s">
        <v>1855</v>
      </c>
      <c r="U65" s="68"/>
      <c r="V65" s="70"/>
      <c r="W65" s="71" t="str">
        <f>'SR-Site Influences'!AC113</f>
        <v>Yes</v>
      </c>
      <c r="X65" s="71" t="str">
        <f>'SR-Site Influences'!AC35</f>
        <v>Composition affects speciation of radionuclides, and hence their transport characteristics.</v>
      </c>
      <c r="Y65" s="70" t="s">
        <v>1855</v>
      </c>
    </row>
    <row r="66" spans="1:25" x14ac:dyDescent="0.25">
      <c r="A66" s="68"/>
      <c r="B66" s="70"/>
      <c r="C66" s="69" t="str">
        <f>'Template (Inf)'!C29</f>
        <v>VarGe11</v>
      </c>
      <c r="D66" s="70" t="str">
        <f>'Template (Inf)'!D29</f>
        <v>Gas composition</v>
      </c>
      <c r="E66" s="70"/>
      <c r="F66" s="71" t="str">
        <f t="shared" si="0"/>
        <v>No</v>
      </c>
      <c r="G66" s="71" t="str">
        <f t="shared" si="0"/>
        <v>But indirectly through dissolution in groundwater some gases (e.g. O2, CO2 and H2) affect radio-element speciation.</v>
      </c>
      <c r="H66" s="70" t="s">
        <v>1855</v>
      </c>
      <c r="I66" s="71"/>
      <c r="J66" s="71"/>
      <c r="K66" s="70" t="s">
        <v>1855</v>
      </c>
      <c r="L66" s="71"/>
      <c r="M66" s="71"/>
      <c r="N66" s="70" t="s">
        <v>1855</v>
      </c>
      <c r="O66" s="71"/>
      <c r="P66" s="71"/>
      <c r="Q66" s="70" t="s">
        <v>1855</v>
      </c>
      <c r="R66" s="71"/>
      <c r="S66" s="71"/>
      <c r="T66" s="70" t="s">
        <v>1855</v>
      </c>
      <c r="U66" s="68"/>
      <c r="V66" s="70"/>
      <c r="W66" s="71" t="str">
        <f>'SR-Site Influences'!AC114</f>
        <v>No</v>
      </c>
      <c r="X66" s="71" t="str">
        <f>'SR-Site Influences'!AC36</f>
        <v>But indirectly through dissolution in groundwater some gases (e.g. O2, CO2 and H2) affect radio-element speciation.</v>
      </c>
      <c r="Y66" s="70" t="s">
        <v>1855</v>
      </c>
    </row>
    <row r="67" spans="1:25" x14ac:dyDescent="0.25">
      <c r="A67" s="68"/>
      <c r="B67" s="70"/>
      <c r="C67" s="69" t="str">
        <f>'Template (Inf)'!C30</f>
        <v>VarGe12</v>
      </c>
      <c r="D67" s="70" t="str">
        <f>'Template (Inf)'!D30</f>
        <v>Structural and stray materials</v>
      </c>
      <c r="E67" s="70"/>
      <c r="F67" s="71" t="str">
        <f t="shared" si="0"/>
        <v>Yes</v>
      </c>
      <c r="G67" s="71" t="str">
        <f t="shared" si="0"/>
        <v>Sorption on stray materials affects transport characteristics, but this is primarily a near-field rather than a far-field issue.</v>
      </c>
      <c r="H67" s="70" t="s">
        <v>1855</v>
      </c>
      <c r="I67" s="74" t="s">
        <v>117</v>
      </c>
      <c r="J67" s="71" t="s">
        <v>1980</v>
      </c>
      <c r="K67" s="70" t="s">
        <v>1855</v>
      </c>
      <c r="L67" s="71" t="s">
        <v>117</v>
      </c>
      <c r="M67" s="71" t="s">
        <v>1768</v>
      </c>
      <c r="N67" s="70" t="s">
        <v>1855</v>
      </c>
      <c r="O67" s="71" t="s">
        <v>117</v>
      </c>
      <c r="P67" s="71" t="s">
        <v>1768</v>
      </c>
      <c r="Q67" s="70" t="s">
        <v>1855</v>
      </c>
      <c r="R67" s="71" t="s">
        <v>117</v>
      </c>
      <c r="S67" s="71" t="s">
        <v>1768</v>
      </c>
      <c r="T67" s="70" t="s">
        <v>1855</v>
      </c>
      <c r="U67" s="68"/>
      <c r="V67" s="70"/>
      <c r="W67" s="71" t="str">
        <f>'SR-Site Influences'!AC115</f>
        <v>Yes</v>
      </c>
      <c r="X67" s="71" t="str">
        <f>'SR-Site Influences'!AC37</f>
        <v>Sorption on stray materials affects transport characteristics, but this is primarily a near-field rather than a far-field issue.</v>
      </c>
      <c r="Y67" s="70" t="s">
        <v>1855</v>
      </c>
    </row>
    <row r="68" spans="1:25" x14ac:dyDescent="0.25">
      <c r="A68" s="68"/>
      <c r="B68" s="70"/>
      <c r="C68" s="69" t="str">
        <f>'Template (Inf)'!C31</f>
        <v>VarGe13</v>
      </c>
      <c r="D68" s="70" t="str">
        <f>'Template (Inf)'!D31</f>
        <v>Saturation</v>
      </c>
      <c r="E68" s="70"/>
      <c r="F68" s="71" t="str">
        <f t="shared" si="0"/>
        <v>No</v>
      </c>
      <c r="G68" s="71" t="str">
        <f t="shared" si="0"/>
        <v>But indirectly, since saturation affects groundwater flow.</v>
      </c>
      <c r="H68" s="70" t="s">
        <v>1855</v>
      </c>
      <c r="I68" s="71"/>
      <c r="J68" s="71"/>
      <c r="K68" s="70" t="s">
        <v>1855</v>
      </c>
      <c r="L68" s="71"/>
      <c r="M68" s="71"/>
      <c r="N68" s="70" t="s">
        <v>1855</v>
      </c>
      <c r="O68" s="71"/>
      <c r="P68" s="71"/>
      <c r="Q68" s="70" t="s">
        <v>1855</v>
      </c>
      <c r="R68" s="71"/>
      <c r="S68" s="71"/>
      <c r="T68" s="70" t="s">
        <v>1855</v>
      </c>
      <c r="U68" s="68"/>
      <c r="V68" s="70"/>
      <c r="W68" s="71" t="str">
        <f>'SR-Site Influences'!AC116</f>
        <v>No</v>
      </c>
      <c r="X68" s="71" t="str">
        <f>'SR-Site Influences'!AC38</f>
        <v>But indirectly, since saturation affects groundwater flow.</v>
      </c>
      <c r="Y68" s="70" t="s">
        <v>1855</v>
      </c>
    </row>
    <row r="69" spans="1:25" x14ac:dyDescent="0.25">
      <c r="A69" s="68"/>
      <c r="B69" s="70"/>
      <c r="C69" s="69"/>
      <c r="D69" s="70"/>
      <c r="E69" s="70"/>
      <c r="F69" s="70"/>
      <c r="G69" s="70"/>
      <c r="H69" s="70" t="s">
        <v>1855</v>
      </c>
      <c r="I69" s="70"/>
      <c r="J69" s="70"/>
      <c r="K69" s="70" t="s">
        <v>1855</v>
      </c>
      <c r="L69" s="70"/>
      <c r="M69" s="70"/>
      <c r="N69" s="70" t="s">
        <v>1855</v>
      </c>
      <c r="O69" s="70"/>
      <c r="P69" s="70"/>
      <c r="Q69" s="70" t="s">
        <v>1855</v>
      </c>
      <c r="R69" s="70"/>
      <c r="S69" s="70"/>
      <c r="T69" s="70" t="s">
        <v>1855</v>
      </c>
      <c r="U69" s="68"/>
      <c r="V69" s="70"/>
      <c r="W69" s="70"/>
      <c r="X69" s="70"/>
      <c r="Y69" s="70" t="s">
        <v>1855</v>
      </c>
    </row>
    <row r="70" spans="1:25" x14ac:dyDescent="0.25">
      <c r="A70" s="68"/>
      <c r="B70" s="70"/>
      <c r="C70" s="69"/>
      <c r="D70" s="70"/>
      <c r="E70" s="70"/>
      <c r="F70" s="69" t="str">
        <f>'Template (Inf)'!F33</f>
        <v xml:space="preserve">Process influence on variable </v>
      </c>
      <c r="G70" s="69"/>
      <c r="H70" s="70" t="s">
        <v>1855</v>
      </c>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70" t="s">
        <v>1855</v>
      </c>
    </row>
    <row r="71" spans="1:25" x14ac:dyDescent="0.25">
      <c r="A71" s="68"/>
      <c r="B71" s="70"/>
      <c r="C71" s="69"/>
      <c r="D71" s="70"/>
      <c r="E71" s="70"/>
      <c r="F71" s="69" t="str">
        <f>'Template (Inf)'!F34</f>
        <v>Influence present?</v>
      </c>
      <c r="G71" s="69"/>
      <c r="H71" s="70" t="s">
        <v>1855</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70" t="s">
        <v>1855</v>
      </c>
    </row>
    <row r="72" spans="1:25" x14ac:dyDescent="0.25">
      <c r="A72" s="68"/>
      <c r="B72" s="70"/>
      <c r="C72" s="69"/>
      <c r="D72" s="70"/>
      <c r="E72" s="70"/>
      <c r="F72" s="69" t="str">
        <f>'Template (Inf)'!F35</f>
        <v>Yes/No</v>
      </c>
      <c r="G72" s="69" t="str">
        <f>'Template (Inf)'!G35</f>
        <v>Description</v>
      </c>
      <c r="H72" s="70" t="s">
        <v>1855</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70" t="s">
        <v>1855</v>
      </c>
    </row>
    <row r="73" spans="1:25" x14ac:dyDescent="0.25">
      <c r="A73" s="68"/>
      <c r="B73" s="70"/>
      <c r="C73" s="69" t="str">
        <f>'Template (Inf)'!C35</f>
        <v>VarGe01</v>
      </c>
      <c r="D73" s="70" t="str">
        <f>'Template (Inf)'!D35</f>
        <v>Temperature in bedrock</v>
      </c>
      <c r="E73" s="70"/>
      <c r="F73" s="71" t="str">
        <f>W73</f>
        <v>No</v>
      </c>
      <c r="G73" s="71">
        <f>X73</f>
        <v>0</v>
      </c>
      <c r="H73" s="70" t="s">
        <v>1855</v>
      </c>
      <c r="I73" s="71"/>
      <c r="J73" s="71"/>
      <c r="K73" s="70" t="s">
        <v>1855</v>
      </c>
      <c r="L73" s="71"/>
      <c r="M73" s="71"/>
      <c r="N73" s="70" t="s">
        <v>1855</v>
      </c>
      <c r="O73" s="71"/>
      <c r="P73" s="71"/>
      <c r="Q73" s="70" t="s">
        <v>1855</v>
      </c>
      <c r="R73" s="71"/>
      <c r="S73" s="71"/>
      <c r="T73" s="70" t="s">
        <v>1855</v>
      </c>
      <c r="U73" s="68"/>
      <c r="V73" s="70"/>
      <c r="W73" s="71" t="str">
        <f>'SR-Site Influences'!AC91</f>
        <v>No</v>
      </c>
      <c r="X73" s="71">
        <f>'SR-Site Influences'!AC13</f>
        <v>0</v>
      </c>
      <c r="Y73" s="70" t="s">
        <v>1855</v>
      </c>
    </row>
    <row r="74" spans="1:25" x14ac:dyDescent="0.25">
      <c r="A74" s="68"/>
      <c r="B74" s="70"/>
      <c r="C74" s="69" t="str">
        <f>'Template (Inf)'!C36</f>
        <v>VarGe02</v>
      </c>
      <c r="D74" s="70" t="str">
        <f>'Template (Inf)'!D36</f>
        <v>Groundwater flow</v>
      </c>
      <c r="E74" s="70"/>
      <c r="F74" s="71" t="str">
        <f t="shared" ref="F74:G85" si="1">W74</f>
        <v>No</v>
      </c>
      <c r="G74" s="71">
        <f t="shared" si="1"/>
        <v>0</v>
      </c>
      <c r="H74" s="70" t="s">
        <v>1855</v>
      </c>
      <c r="I74" s="71"/>
      <c r="J74" s="71"/>
      <c r="K74" s="70" t="s">
        <v>1855</v>
      </c>
      <c r="L74" s="71"/>
      <c r="M74" s="71"/>
      <c r="N74" s="70" t="s">
        <v>1855</v>
      </c>
      <c r="O74" s="71"/>
      <c r="P74" s="71"/>
      <c r="Q74" s="70" t="s">
        <v>1855</v>
      </c>
      <c r="R74" s="71"/>
      <c r="S74" s="71"/>
      <c r="T74" s="70" t="s">
        <v>1855</v>
      </c>
      <c r="U74" s="68"/>
      <c r="V74" s="70"/>
      <c r="W74" s="71" t="str">
        <f>'SR-Site Influences'!AC92</f>
        <v>No</v>
      </c>
      <c r="X74" s="71">
        <f>'SR-Site Influences'!AC14</f>
        <v>0</v>
      </c>
      <c r="Y74" s="70" t="s">
        <v>1855</v>
      </c>
    </row>
    <row r="75" spans="1:25" x14ac:dyDescent="0.25">
      <c r="A75" s="68"/>
      <c r="B75" s="70"/>
      <c r="C75" s="69" t="str">
        <f>'Template (Inf)'!C37</f>
        <v>VarGe03</v>
      </c>
      <c r="D75" s="70" t="str">
        <f>'Template (Inf)'!D37</f>
        <v>Groundwater pressure</v>
      </c>
      <c r="E75" s="70"/>
      <c r="F75" s="71" t="str">
        <f t="shared" si="1"/>
        <v>No</v>
      </c>
      <c r="G75" s="71">
        <f t="shared" si="1"/>
        <v>0</v>
      </c>
      <c r="H75" s="70" t="s">
        <v>1855</v>
      </c>
      <c r="I75" s="71"/>
      <c r="J75" s="71"/>
      <c r="K75" s="70" t="s">
        <v>1855</v>
      </c>
      <c r="L75" s="71"/>
      <c r="M75" s="71"/>
      <c r="N75" s="70" t="s">
        <v>1855</v>
      </c>
      <c r="O75" s="71"/>
      <c r="P75" s="71"/>
      <c r="Q75" s="70" t="s">
        <v>1855</v>
      </c>
      <c r="R75" s="71"/>
      <c r="S75" s="71"/>
      <c r="T75" s="70" t="s">
        <v>1855</v>
      </c>
      <c r="U75" s="68"/>
      <c r="V75" s="70"/>
      <c r="W75" s="71" t="str">
        <f>'SR-Site Influences'!AC93</f>
        <v>No</v>
      </c>
      <c r="X75" s="71">
        <f>'SR-Site Influences'!AC15</f>
        <v>0</v>
      </c>
      <c r="Y75" s="70" t="s">
        <v>1855</v>
      </c>
    </row>
    <row r="76" spans="1:25" x14ac:dyDescent="0.25">
      <c r="A76" s="68"/>
      <c r="B76" s="70"/>
      <c r="C76" s="69" t="str">
        <f>'Template (Inf)'!C38</f>
        <v>VarGe04</v>
      </c>
      <c r="D76" s="70" t="str">
        <f>'Template (Inf)'!D38</f>
        <v>Gas phase flow</v>
      </c>
      <c r="E76" s="70"/>
      <c r="F76" s="71" t="str">
        <f t="shared" si="1"/>
        <v>No</v>
      </c>
      <c r="G76" s="71" t="str">
        <f t="shared" si="1"/>
        <v>Does not affect gas flow (per definition).</v>
      </c>
      <c r="H76" s="70" t="s">
        <v>1855</v>
      </c>
      <c r="I76" s="71"/>
      <c r="J76" s="71"/>
      <c r="K76" s="70" t="s">
        <v>1855</v>
      </c>
      <c r="L76" s="71"/>
      <c r="M76" s="71"/>
      <c r="N76" s="70" t="s">
        <v>1855</v>
      </c>
      <c r="O76" s="71"/>
      <c r="P76" s="71"/>
      <c r="Q76" s="70" t="s">
        <v>1855</v>
      </c>
      <c r="R76" s="71"/>
      <c r="S76" s="71"/>
      <c r="T76" s="70" t="s">
        <v>1855</v>
      </c>
      <c r="U76" s="68"/>
      <c r="V76" s="70"/>
      <c r="W76" s="71" t="str">
        <f>'SR-Site Influences'!AC94</f>
        <v>No</v>
      </c>
      <c r="X76" s="71" t="str">
        <f>'SR-Site Influences'!AC16</f>
        <v>Does not affect gas flow (per definition).</v>
      </c>
      <c r="Y76" s="70" t="s">
        <v>1855</v>
      </c>
    </row>
    <row r="77" spans="1:25" x14ac:dyDescent="0.25">
      <c r="A77" s="68"/>
      <c r="B77" s="70"/>
      <c r="C77" s="69" t="str">
        <f>'Template (Inf)'!C39</f>
        <v>VarGe05</v>
      </c>
      <c r="D77" s="70" t="str">
        <f>'Template (Inf)'!D39</f>
        <v>Repository geometry</v>
      </c>
      <c r="E77" s="70"/>
      <c r="F77" s="71" t="str">
        <f t="shared" si="1"/>
        <v>No</v>
      </c>
      <c r="G77" s="71">
        <f t="shared" si="1"/>
        <v>0</v>
      </c>
      <c r="H77" s="70" t="s">
        <v>1855</v>
      </c>
      <c r="I77" s="71"/>
      <c r="J77" s="71"/>
      <c r="K77" s="70" t="s">
        <v>1855</v>
      </c>
      <c r="L77" s="71"/>
      <c r="M77" s="71"/>
      <c r="N77" s="70" t="s">
        <v>1855</v>
      </c>
      <c r="O77" s="71"/>
      <c r="P77" s="71"/>
      <c r="Q77" s="70" t="s">
        <v>1855</v>
      </c>
      <c r="R77" s="71"/>
      <c r="S77" s="71"/>
      <c r="T77" s="70" t="s">
        <v>1855</v>
      </c>
      <c r="U77" s="68"/>
      <c r="V77" s="70"/>
      <c r="W77" s="71" t="str">
        <f>'SR-Site Influences'!AC95</f>
        <v>No</v>
      </c>
      <c r="X77" s="71">
        <f>'SR-Site Influences'!AC17</f>
        <v>0</v>
      </c>
      <c r="Y77" s="70" t="s">
        <v>1855</v>
      </c>
    </row>
    <row r="78" spans="1:25" x14ac:dyDescent="0.25">
      <c r="A78" s="68"/>
      <c r="B78" s="70"/>
      <c r="C78" s="69" t="str">
        <f>'Template (Inf)'!C40</f>
        <v>VarGe06</v>
      </c>
      <c r="D78" s="70" t="str">
        <f>'Template (Inf)'!D40</f>
        <v>Fracture geometry</v>
      </c>
      <c r="E78" s="70"/>
      <c r="F78" s="71" t="str">
        <f t="shared" si="1"/>
        <v>No</v>
      </c>
      <c r="G78" s="71" t="str">
        <f t="shared" si="1"/>
        <v>But indirectly since deposition of transported material may change fracture geometry. Also, reactions may change geometry by surface alteration (precipitation etc).</v>
      </c>
      <c r="H78" s="70" t="s">
        <v>1855</v>
      </c>
      <c r="I78" s="71"/>
      <c r="J78" s="71"/>
      <c r="K78" s="70" t="s">
        <v>1855</v>
      </c>
      <c r="L78" s="71"/>
      <c r="M78" s="71"/>
      <c r="N78" s="70" t="s">
        <v>1855</v>
      </c>
      <c r="O78" s="71"/>
      <c r="P78" s="71"/>
      <c r="Q78" s="70" t="s">
        <v>1855</v>
      </c>
      <c r="R78" s="71"/>
      <c r="S78" s="71"/>
      <c r="T78" s="70" t="s">
        <v>1855</v>
      </c>
      <c r="U78" s="68"/>
      <c r="V78" s="70"/>
      <c r="W78" s="71" t="str">
        <f>'SR-Site Influences'!AC96</f>
        <v>No</v>
      </c>
      <c r="X78" s="71" t="str">
        <f>'SR-Site Influences'!AC18</f>
        <v>But indirectly since deposition of transported material may change fracture geometry. Also, reactions may change geometry by surface alteration (precipitation etc).</v>
      </c>
      <c r="Y78" s="70" t="s">
        <v>1855</v>
      </c>
    </row>
    <row r="79" spans="1:25" x14ac:dyDescent="0.25">
      <c r="A79" s="68"/>
      <c r="B79" s="70"/>
      <c r="C79" s="69" t="str">
        <f>'Template (Inf)'!C41</f>
        <v>VarGe07</v>
      </c>
      <c r="D79" s="70" t="str">
        <f>'Template (Inf)'!D41</f>
        <v>Rock stresses</v>
      </c>
      <c r="E79" s="70"/>
      <c r="F79" s="71" t="str">
        <f t="shared" si="1"/>
        <v>No</v>
      </c>
      <c r="G79" s="71">
        <f t="shared" si="1"/>
        <v>0</v>
      </c>
      <c r="H79" s="70" t="s">
        <v>1855</v>
      </c>
      <c r="I79" s="71"/>
      <c r="J79" s="71"/>
      <c r="K79" s="70" t="s">
        <v>1855</v>
      </c>
      <c r="L79" s="71"/>
      <c r="M79" s="71"/>
      <c r="N79" s="70" t="s">
        <v>1855</v>
      </c>
      <c r="O79" s="71"/>
      <c r="P79" s="71"/>
      <c r="Q79" s="70" t="s">
        <v>1855</v>
      </c>
      <c r="R79" s="71"/>
      <c r="S79" s="71"/>
      <c r="T79" s="70" t="s">
        <v>1855</v>
      </c>
      <c r="U79" s="68"/>
      <c r="V79" s="70"/>
      <c r="W79" s="71" t="str">
        <f>'SR-Site Influences'!AC97</f>
        <v>No</v>
      </c>
      <c r="X79" s="71">
        <f>'SR-Site Influences'!AC19</f>
        <v>0</v>
      </c>
      <c r="Y79" s="70" t="s">
        <v>1855</v>
      </c>
    </row>
    <row r="80" spans="1:25" x14ac:dyDescent="0.25">
      <c r="A80" s="68"/>
      <c r="B80" s="70"/>
      <c r="C80" s="69" t="str">
        <f>'Template (Inf)'!C42</f>
        <v>VarGe08</v>
      </c>
      <c r="D80" s="70" t="str">
        <f>'Template (Inf)'!D42</f>
        <v>Matrix minerals</v>
      </c>
      <c r="E80" s="70"/>
      <c r="F80" s="71" t="str">
        <f t="shared" si="1"/>
        <v>No</v>
      </c>
      <c r="G80" s="71" t="str">
        <f t="shared" si="1"/>
        <v>If reactions occur, mineral changes could occur, but considered to be of negligible significance.</v>
      </c>
      <c r="H80" s="70" t="s">
        <v>1855</v>
      </c>
      <c r="I80" s="71"/>
      <c r="J80" s="71"/>
      <c r="K80" s="70" t="s">
        <v>1855</v>
      </c>
      <c r="L80" s="71"/>
      <c r="M80" s="71"/>
      <c r="N80" s="70" t="s">
        <v>1855</v>
      </c>
      <c r="O80" s="71"/>
      <c r="P80" s="71"/>
      <c r="Q80" s="70" t="s">
        <v>1855</v>
      </c>
      <c r="R80" s="71"/>
      <c r="S80" s="71"/>
      <c r="T80" s="70" t="s">
        <v>1855</v>
      </c>
      <c r="U80" s="68"/>
      <c r="V80" s="70"/>
      <c r="W80" s="71" t="str">
        <f>'SR-Site Influences'!AC98</f>
        <v>No</v>
      </c>
      <c r="X80" s="71" t="str">
        <f>'SR-Site Influences'!AC20</f>
        <v>If reactions occur, mineral changes could occur, but considered to be of negligible significance.</v>
      </c>
      <c r="Y80" s="70" t="s">
        <v>1855</v>
      </c>
    </row>
    <row r="81" spans="1:25" x14ac:dyDescent="0.25">
      <c r="A81" s="68"/>
      <c r="B81" s="70"/>
      <c r="C81" s="69" t="str">
        <f>'Template (Inf)'!C43</f>
        <v>VarGe09</v>
      </c>
      <c r="D81" s="70" t="str">
        <f>'Template (Inf)'!D43</f>
        <v>Fracture minerals</v>
      </c>
      <c r="E81" s="70"/>
      <c r="F81" s="71" t="str">
        <f t="shared" si="1"/>
        <v>No</v>
      </c>
      <c r="G81" s="71" t="str">
        <f t="shared" si="1"/>
        <v>If reactions occur, mineral changes could occur, but considered second order effect.</v>
      </c>
      <c r="H81" s="70" t="s">
        <v>1855</v>
      </c>
      <c r="I81" s="71"/>
      <c r="J81" s="71"/>
      <c r="K81" s="70" t="s">
        <v>1855</v>
      </c>
      <c r="L81" s="71"/>
      <c r="M81" s="71"/>
      <c r="N81" s="70" t="s">
        <v>1855</v>
      </c>
      <c r="O81" s="71"/>
      <c r="P81" s="71"/>
      <c r="Q81" s="70" t="s">
        <v>1855</v>
      </c>
      <c r="R81" s="71"/>
      <c r="S81" s="71"/>
      <c r="T81" s="70" t="s">
        <v>1855</v>
      </c>
      <c r="U81" s="68"/>
      <c r="V81" s="70"/>
      <c r="W81" s="71" t="str">
        <f>'SR-Site Influences'!AC99</f>
        <v>No</v>
      </c>
      <c r="X81" s="71" t="str">
        <f>'SR-Site Influences'!AC21</f>
        <v>If reactions occur, mineral changes could occur, but considered second order effect.</v>
      </c>
      <c r="Y81" s="70" t="s">
        <v>1855</v>
      </c>
    </row>
    <row r="82" spans="1:25" x14ac:dyDescent="0.25">
      <c r="A82" s="68"/>
      <c r="B82" s="70"/>
      <c r="C82" s="69" t="str">
        <f>'Template (Inf)'!C44</f>
        <v>VarGe10</v>
      </c>
      <c r="D82" s="70" t="str">
        <f>'Template (Inf)'!D44</f>
        <v>Groundwater composition</v>
      </c>
      <c r="E82" s="70"/>
      <c r="F82" s="71" t="str">
        <f t="shared" si="1"/>
        <v>Yes</v>
      </c>
      <c r="G82" s="71" t="str">
        <f t="shared" si="1"/>
        <v>Transport of dissolved species affects the water composition, but radionuclide transport is not of importance to understand major chemistry.</v>
      </c>
      <c r="H82" s="70" t="s">
        <v>1855</v>
      </c>
      <c r="I82" s="74" t="s">
        <v>117</v>
      </c>
      <c r="J82" s="71" t="s">
        <v>1980</v>
      </c>
      <c r="K82" s="70" t="s">
        <v>1855</v>
      </c>
      <c r="L82" s="71" t="s">
        <v>174</v>
      </c>
      <c r="M82" s="71" t="s">
        <v>1703</v>
      </c>
      <c r="N82" s="70" t="s">
        <v>1855</v>
      </c>
      <c r="O82" s="71" t="s">
        <v>174</v>
      </c>
      <c r="P82" s="71" t="s">
        <v>1703</v>
      </c>
      <c r="Q82" s="70" t="s">
        <v>1855</v>
      </c>
      <c r="R82" s="71" t="s">
        <v>174</v>
      </c>
      <c r="S82" s="71" t="s">
        <v>1703</v>
      </c>
      <c r="T82" s="70" t="s">
        <v>1855</v>
      </c>
      <c r="U82" s="68"/>
      <c r="V82" s="70"/>
      <c r="W82" s="71" t="str">
        <f>'SR-Site Influences'!AC100</f>
        <v>Yes</v>
      </c>
      <c r="X82" s="71" t="str">
        <f>'SR-Site Influences'!AC22</f>
        <v>Transport of dissolved species affects the water composition, but radionuclide transport is not of importance to understand major chemistry.</v>
      </c>
      <c r="Y82" s="70" t="s">
        <v>1855</v>
      </c>
    </row>
    <row r="83" spans="1:25" x14ac:dyDescent="0.25">
      <c r="A83" s="68"/>
      <c r="B83" s="70"/>
      <c r="C83" s="69" t="str">
        <f>'Template (Inf)'!C45</f>
        <v>VarGe11</v>
      </c>
      <c r="D83" s="70" t="str">
        <f>'Template (Inf)'!D45</f>
        <v>Gas composition</v>
      </c>
      <c r="E83" s="70"/>
      <c r="F83" s="71" t="str">
        <f t="shared" si="1"/>
        <v>No</v>
      </c>
      <c r="G83" s="71" t="str">
        <f t="shared" si="1"/>
        <v>But indirectly through effects on groundwater composition.</v>
      </c>
      <c r="H83" s="70" t="s">
        <v>1855</v>
      </c>
      <c r="I83" s="71"/>
      <c r="J83" s="71"/>
      <c r="K83" s="70" t="s">
        <v>1855</v>
      </c>
      <c r="L83" s="71"/>
      <c r="M83" s="71"/>
      <c r="N83" s="70" t="s">
        <v>1855</v>
      </c>
      <c r="O83" s="71"/>
      <c r="P83" s="71"/>
      <c r="Q83" s="70" t="s">
        <v>1855</v>
      </c>
      <c r="R83" s="71"/>
      <c r="S83" s="71"/>
      <c r="T83" s="70" t="s">
        <v>1855</v>
      </c>
      <c r="U83" s="68"/>
      <c r="V83" s="70"/>
      <c r="W83" s="71" t="str">
        <f>'SR-Site Influences'!AC101</f>
        <v>No</v>
      </c>
      <c r="X83" s="71" t="str">
        <f>'SR-Site Influences'!AC23</f>
        <v>But indirectly through effects on groundwater composition.</v>
      </c>
      <c r="Y83" s="70" t="s">
        <v>1855</v>
      </c>
    </row>
    <row r="84" spans="1:25" x14ac:dyDescent="0.25">
      <c r="A84" s="68"/>
      <c r="B84" s="70"/>
      <c r="C84" s="69" t="str">
        <f>'Template (Inf)'!C46</f>
        <v>VarGe12</v>
      </c>
      <c r="D84" s="70" t="str">
        <f>'Template (Inf)'!D46</f>
        <v>Structural and stray materials</v>
      </c>
      <c r="E84" s="70"/>
      <c r="F84" s="71" t="str">
        <f t="shared" si="1"/>
        <v>No</v>
      </c>
      <c r="G84" s="71">
        <f t="shared" si="1"/>
        <v>0</v>
      </c>
      <c r="H84" s="70" t="s">
        <v>1855</v>
      </c>
      <c r="I84" s="71"/>
      <c r="J84" s="71"/>
      <c r="K84" s="70" t="s">
        <v>1855</v>
      </c>
      <c r="L84" s="71"/>
      <c r="M84" s="71"/>
      <c r="N84" s="70" t="s">
        <v>1855</v>
      </c>
      <c r="O84" s="71"/>
      <c r="P84" s="71"/>
      <c r="Q84" s="70" t="s">
        <v>1855</v>
      </c>
      <c r="R84" s="71"/>
      <c r="S84" s="71"/>
      <c r="T84" s="70" t="s">
        <v>1855</v>
      </c>
      <c r="U84" s="68"/>
      <c r="V84" s="70"/>
      <c r="W84" s="71" t="str">
        <f>'SR-Site Influences'!AC102</f>
        <v>No</v>
      </c>
      <c r="X84" s="71">
        <f>'SR-Site Influences'!AC24</f>
        <v>0</v>
      </c>
      <c r="Y84" s="70" t="s">
        <v>1855</v>
      </c>
    </row>
    <row r="85" spans="1:25" x14ac:dyDescent="0.25">
      <c r="A85" s="68"/>
      <c r="B85" s="70"/>
      <c r="C85" s="69" t="str">
        <f>'Template (Inf)'!C47</f>
        <v>VarGe13</v>
      </c>
      <c r="D85" s="70" t="str">
        <f>'Template (Inf)'!D47</f>
        <v>Saturation</v>
      </c>
      <c r="E85" s="70"/>
      <c r="F85" s="71" t="str">
        <f t="shared" si="1"/>
        <v>No</v>
      </c>
      <c r="G85" s="71">
        <f t="shared" si="1"/>
        <v>0</v>
      </c>
      <c r="H85" s="70" t="s">
        <v>1855</v>
      </c>
      <c r="I85" s="71"/>
      <c r="J85" s="71"/>
      <c r="K85" s="70" t="s">
        <v>1855</v>
      </c>
      <c r="L85" s="71"/>
      <c r="M85" s="71"/>
      <c r="N85" s="70" t="s">
        <v>1855</v>
      </c>
      <c r="O85" s="71"/>
      <c r="P85" s="71"/>
      <c r="Q85" s="70" t="s">
        <v>1855</v>
      </c>
      <c r="R85" s="71"/>
      <c r="S85" s="71"/>
      <c r="T85" s="70" t="s">
        <v>1855</v>
      </c>
      <c r="U85" s="68"/>
      <c r="V85" s="70"/>
      <c r="W85" s="71" t="str">
        <f>'SR-Site Influences'!AC103</f>
        <v>No</v>
      </c>
      <c r="X85" s="71">
        <f>'SR-Site Influences'!AC25</f>
        <v>0</v>
      </c>
      <c r="Y85" s="70" t="s">
        <v>1855</v>
      </c>
    </row>
    <row r="86" spans="1:25" x14ac:dyDescent="0.25">
      <c r="A86" s="68"/>
      <c r="B86" s="69"/>
      <c r="C86" s="69"/>
      <c r="D86" s="69"/>
      <c r="E86" s="69"/>
      <c r="F86" s="69"/>
      <c r="G86" s="69"/>
      <c r="H86" s="69"/>
      <c r="I86" s="69"/>
      <c r="J86" s="69"/>
      <c r="K86" s="70"/>
      <c r="L86" s="69"/>
      <c r="M86" s="69"/>
      <c r="N86" s="70"/>
      <c r="O86" s="69"/>
      <c r="P86" s="69"/>
      <c r="Q86" s="70"/>
      <c r="R86" s="69"/>
      <c r="S86" s="69"/>
      <c r="T86" s="70"/>
      <c r="U86" s="68"/>
      <c r="V86" s="70"/>
      <c r="W86" s="72" t="str">
        <f>'SR-Site Influences'!AC5</f>
        <v>Transport of radionuclides in the water phase</v>
      </c>
      <c r="X86" s="70"/>
      <c r="Y86" s="70"/>
    </row>
  </sheetData>
  <mergeCells count="13">
    <mergeCell ref="F11:G11"/>
    <mergeCell ref="I11:J11"/>
    <mergeCell ref="F12:G12"/>
    <mergeCell ref="I12:J12"/>
    <mergeCell ref="F13:G13"/>
    <mergeCell ref="I13:J13"/>
    <mergeCell ref="F10:G10"/>
    <mergeCell ref="I10:J10"/>
    <mergeCell ref="C6:D6"/>
    <mergeCell ref="F6:G6"/>
    <mergeCell ref="I6:J6"/>
    <mergeCell ref="F7:G7"/>
    <mergeCell ref="I7:J7"/>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08AA0-D45E-4023-A7C7-428969223808}">
  <dimension ref="A1:Y86"/>
  <sheetViews>
    <sheetView zoomScaleNormal="100" workbookViewId="0">
      <selection activeCell="J24" sqref="J24"/>
    </sheetView>
  </sheetViews>
  <sheetFormatPr defaultColWidth="9.140625" defaultRowHeight="15" x14ac:dyDescent="0.25"/>
  <cols>
    <col min="1" max="1" customWidth="true" width="5.7109375"/>
    <col min="2" max="2" customWidth="true" width="3.7109375"/>
    <col min="3" max="3" customWidth="true" width="9.140625"/>
    <col min="4" max="4" bestFit="true" customWidth="true" width="32.7109375"/>
    <col min="5" max="5" customWidth="true" width="12.140625"/>
    <col min="6" max="6" customWidth="true" width="8.42578125"/>
    <col min="7" max="7" customWidth="true" width="31.7109375"/>
    <col min="8" max="8" customWidth="true" width="12.28515625"/>
    <col min="9" max="9" customWidth="true" width="11.42578125"/>
    <col min="10" max="10" customWidth="true" width="31.7109375"/>
    <col min="11" max="11" customWidth="true" width="3.7109375"/>
    <col min="12" max="12" customWidth="true" width="11.42578125"/>
    <col min="13" max="13" customWidth="true" width="31.7109375"/>
    <col min="14" max="14" bestFit="true" customWidth="true" width="5.42578125"/>
    <col min="15" max="15" customWidth="true" width="11.42578125"/>
    <col min="16" max="16" customWidth="true" width="31.7109375"/>
    <col min="17" max="17" customWidth="true" width="3.7109375"/>
    <col min="18" max="18" customWidth="true" width="11.42578125"/>
    <col min="19" max="19" customWidth="true" width="31.7109375"/>
    <col min="20" max="20" customWidth="true" width="3.7109375"/>
    <col min="21" max="22" customWidth="true" width="5.7109375"/>
    <col min="23" max="23" customWidth="true" width="11.28515625"/>
    <col min="24" max="24" customWidth="true" width="56.42578125"/>
  </cols>
  <sheetData>
    <row r="1" spans="2:20" x14ac:dyDescent="0.25">
      <c r="B1" s="27"/>
      <c r="C1" s="48" t="str">
        <f>'Template (Inf)'!C1</f>
        <v>Direct influences</v>
      </c>
      <c r="D1" s="48"/>
      <c r="E1" s="52"/>
      <c r="F1" s="27"/>
      <c r="G1" s="27"/>
      <c r="H1" s="27"/>
      <c r="I1" s="27"/>
      <c r="J1" s="27"/>
      <c r="K1" s="27"/>
    </row>
    <row r="2" spans="2:20" x14ac:dyDescent="0.25">
      <c r="B2" s="27"/>
      <c r="C2" s="27"/>
      <c r="D2" s="27"/>
      <c r="E2" s="52"/>
      <c r="F2" s="27"/>
      <c r="G2" s="27"/>
      <c r="H2" s="27"/>
      <c r="I2" s="27"/>
      <c r="J2" s="27"/>
      <c r="K2" s="27"/>
    </row>
    <row r="3" spans="2:20" x14ac:dyDescent="0.25">
      <c r="B3" s="27"/>
      <c r="C3" s="31" t="str">
        <f>'PSAR SFK FEP list'!B33</f>
        <v>Ge25</v>
      </c>
      <c r="D3" s="31" t="str">
        <f>'PSAR SFK FEP list'!C33</f>
        <v>Transport of radionuclides in the gas phase</v>
      </c>
      <c r="E3" s="52"/>
      <c r="F3" s="27"/>
      <c r="G3" s="27"/>
      <c r="H3" s="27"/>
      <c r="I3" s="27"/>
      <c r="J3" s="27"/>
      <c r="K3" s="27"/>
    </row>
    <row r="4" spans="2:20" x14ac:dyDescent="0.25">
      <c r="B4" s="27"/>
      <c r="C4" s="27"/>
      <c r="D4" s="27"/>
      <c r="E4" s="27"/>
      <c r="F4" s="27"/>
      <c r="G4" s="27"/>
      <c r="H4" s="27"/>
      <c r="I4" s="27"/>
      <c r="J4" s="27"/>
      <c r="K4" s="27"/>
    </row>
    <row r="5" spans="2:20" x14ac:dyDescent="0.25">
      <c r="B5" s="27"/>
      <c r="C5" s="48" t="str">
        <f>'Template (Inf)'!C5</f>
        <v>System component</v>
      </c>
      <c r="D5" s="27"/>
      <c r="E5" s="27"/>
      <c r="F5" s="48" t="str">
        <f>'Template (Inf)'!F5</f>
        <v>Adjecent system components</v>
      </c>
      <c r="G5" s="27"/>
      <c r="H5" s="27"/>
      <c r="I5" s="27"/>
      <c r="J5" s="27"/>
      <c r="K5" s="27"/>
    </row>
    <row r="6" spans="2:20" x14ac:dyDescent="0.25">
      <c r="B6" s="27"/>
      <c r="C6" s="96" t="str">
        <f>'SR-Site Influences'!AD6</f>
        <v>Geosphere</v>
      </c>
      <c r="D6" s="97"/>
      <c r="E6" s="53" t="str">
        <f>'Template (Inf)'!E6</f>
        <v>Inner 1</v>
      </c>
      <c r="F6" s="96" t="str">
        <f>'SR-Site Influences'!AD7</f>
        <v>Buffer</v>
      </c>
      <c r="G6" s="97"/>
      <c r="H6" s="53" t="str">
        <f>'Template (Inf)'!H6</f>
        <v>Outer 1</v>
      </c>
      <c r="I6" s="96" t="str">
        <f>'SR-Site Influences'!AD8</f>
        <v>Biosphere</v>
      </c>
      <c r="J6" s="97"/>
      <c r="K6" s="27"/>
    </row>
    <row r="7" spans="2:20" x14ac:dyDescent="0.25">
      <c r="B7" s="27"/>
      <c r="C7" s="27"/>
      <c r="D7" s="27"/>
      <c r="E7" s="53" t="str">
        <f>'Template (Inf)'!E7</f>
        <v>Inner 2</v>
      </c>
      <c r="F7" s="96" t="str">
        <f>'SR-Site Influences'!AD9</f>
        <v>Backfill in tunnels</v>
      </c>
      <c r="G7" s="97"/>
      <c r="H7" s="53" t="str">
        <f>'Template (Inf)'!H7</f>
        <v>Outer 2</v>
      </c>
      <c r="I7" s="96" t="str">
        <f>'SR-Site Influences'!AD10</f>
        <v>Surroundings</v>
      </c>
      <c r="J7" s="97"/>
      <c r="K7" s="27"/>
      <c r="M7" s="68"/>
      <c r="N7" s="68"/>
      <c r="O7" s="68"/>
      <c r="P7" s="68"/>
      <c r="Q7" s="68"/>
      <c r="R7" s="68"/>
      <c r="S7" s="68"/>
      <c r="T7" s="68"/>
    </row>
    <row r="8" spans="2:20" x14ac:dyDescent="0.25">
      <c r="B8" s="27"/>
      <c r="C8" s="27"/>
      <c r="D8" s="27"/>
      <c r="E8" s="27"/>
      <c r="F8" s="27"/>
      <c r="G8" s="27"/>
      <c r="H8" s="27"/>
      <c r="I8" s="27"/>
      <c r="J8" s="27"/>
      <c r="K8" s="27"/>
      <c r="M8" s="67" t="s">
        <v>287</v>
      </c>
      <c r="N8" s="68"/>
      <c r="O8" s="68"/>
      <c r="P8" s="68"/>
      <c r="Q8" s="68"/>
      <c r="R8" s="68"/>
      <c r="S8" s="68"/>
      <c r="T8" s="68"/>
    </row>
    <row r="9" spans="2:20" x14ac:dyDescent="0.25">
      <c r="B9" s="27"/>
      <c r="C9" s="27"/>
      <c r="D9" s="27"/>
      <c r="E9" s="27"/>
      <c r="F9" s="48" t="str">
        <f>'Template (Inf)'!F9</f>
        <v>Interactions over system component boundaries</v>
      </c>
      <c r="G9" s="27"/>
      <c r="H9" s="27"/>
      <c r="I9" s="27"/>
      <c r="J9" s="27"/>
      <c r="K9" s="27"/>
      <c r="M9" s="69" t="s">
        <v>282</v>
      </c>
      <c r="N9" s="69"/>
      <c r="O9" s="69"/>
      <c r="P9" s="70"/>
      <c r="Q9" s="70"/>
      <c r="R9" s="70"/>
      <c r="S9" s="70"/>
      <c r="T9" s="68"/>
    </row>
    <row r="10" spans="2:20" x14ac:dyDescent="0.25">
      <c r="B10" s="27"/>
      <c r="C10" s="27"/>
      <c r="D10" s="27"/>
      <c r="E10" s="53" t="str">
        <f>'Template (Inf)'!E10</f>
        <v>To inner 1</v>
      </c>
      <c r="F10" s="87"/>
      <c r="G10" s="89"/>
      <c r="H10" s="53" t="str">
        <f>'Template (Inf)'!H10</f>
        <v>To outer 1</v>
      </c>
      <c r="I10" s="87"/>
      <c r="J10" s="89"/>
      <c r="K10" s="27"/>
      <c r="M10" s="69" t="s">
        <v>1876</v>
      </c>
      <c r="N10" s="69"/>
      <c r="O10" s="69"/>
      <c r="P10" s="69"/>
      <c r="Q10" s="70"/>
      <c r="R10" s="70"/>
      <c r="S10" s="70"/>
      <c r="T10" s="68"/>
    </row>
    <row r="11" spans="2:20" x14ac:dyDescent="0.25">
      <c r="B11" s="27"/>
      <c r="C11" s="27"/>
      <c r="D11" s="27"/>
      <c r="E11" s="53" t="str">
        <f>'Template (Inf)'!E11</f>
        <v>From inner 1</v>
      </c>
      <c r="F11" s="87"/>
      <c r="G11" s="89"/>
      <c r="H11" s="53" t="str">
        <f>'Template (Inf)'!H11</f>
        <v>From outer 1</v>
      </c>
      <c r="I11" s="87"/>
      <c r="J11" s="89"/>
      <c r="K11" s="27"/>
      <c r="M11" s="70" t="str">
        <f>CONCATENATE(F6," ",F7)</f>
        <v>Buffer Backfill in tunnels</v>
      </c>
      <c r="N11" s="75" t="s">
        <v>1873</v>
      </c>
      <c r="O11" s="76" t="str">
        <f>C6</f>
        <v>Geosphere</v>
      </c>
      <c r="P11" s="70"/>
      <c r="Q11" s="70" t="s">
        <v>1952</v>
      </c>
      <c r="R11" s="70"/>
      <c r="S11" s="70"/>
      <c r="T11" s="68"/>
    </row>
    <row r="12" spans="2:20" x14ac:dyDescent="0.25">
      <c r="B12" s="27"/>
      <c r="C12" s="27"/>
      <c r="D12" s="27"/>
      <c r="E12" s="53" t="str">
        <f>'Template (Inf)'!E12</f>
        <v>To inner 2</v>
      </c>
      <c r="F12" s="87"/>
      <c r="G12" s="89"/>
      <c r="H12" s="53" t="str">
        <f>'Template (Inf)'!H12</f>
        <v>To outer 2</v>
      </c>
      <c r="I12" s="87"/>
      <c r="J12" s="89"/>
      <c r="K12" s="27"/>
      <c r="M12" s="69" t="s">
        <v>1877</v>
      </c>
      <c r="N12" s="69"/>
      <c r="O12" s="69"/>
      <c r="P12" s="69"/>
      <c r="Q12" s="70"/>
      <c r="R12" s="70"/>
      <c r="S12" s="70"/>
      <c r="T12" s="68"/>
    </row>
    <row r="13" spans="2:20" x14ac:dyDescent="0.25">
      <c r="B13" s="27"/>
      <c r="C13" s="27"/>
      <c r="D13" s="27"/>
      <c r="E13" s="53" t="str">
        <f>'Template (Inf)'!E13</f>
        <v>From inner 2</v>
      </c>
      <c r="F13" s="87"/>
      <c r="G13" s="89"/>
      <c r="H13" s="53" t="str">
        <f>'Template (Inf)'!H13</f>
        <v>From outer 2</v>
      </c>
      <c r="I13" s="87"/>
      <c r="J13" s="89"/>
      <c r="K13" s="27"/>
      <c r="M13" s="76" t="str">
        <f>C6</f>
        <v>Geosphere</v>
      </c>
      <c r="N13" s="75" t="s">
        <v>1873</v>
      </c>
      <c r="O13" s="70" t="str">
        <f>CONCATENATE(I6," ",I7)</f>
        <v>Biosphere Surroundings</v>
      </c>
      <c r="P13" s="76"/>
      <c r="Q13" s="70" t="s">
        <v>1952</v>
      </c>
      <c r="R13" s="70"/>
      <c r="S13" s="70"/>
      <c r="T13" s="68"/>
    </row>
    <row r="14" spans="2:20" x14ac:dyDescent="0.25">
      <c r="B14" s="27"/>
      <c r="C14" s="27"/>
      <c r="D14" s="27"/>
      <c r="E14" s="27"/>
      <c r="F14" s="27"/>
      <c r="G14" s="27"/>
      <c r="H14" s="27"/>
      <c r="I14" s="27"/>
      <c r="J14" s="27"/>
      <c r="K14" s="27"/>
      <c r="M14" s="68"/>
      <c r="N14" s="68"/>
      <c r="O14" s="68"/>
      <c r="P14" s="68"/>
      <c r="Q14" s="68"/>
      <c r="R14" s="68"/>
      <c r="S14" s="68"/>
      <c r="T14" s="68"/>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tr">
        <f>'Template (Inf)'!F16</f>
        <v>Variable influence on process</v>
      </c>
      <c r="G16" s="35"/>
      <c r="H16" s="35"/>
      <c r="I16" s="35" t="str">
        <f>'Template (Inf)'!I16</f>
        <v>Handling of influence</v>
      </c>
      <c r="J16" s="35"/>
      <c r="K16" s="34"/>
      <c r="L16" s="35"/>
      <c r="M16" s="35"/>
      <c r="N16" s="34"/>
      <c r="O16" s="35"/>
      <c r="P16" s="35"/>
      <c r="Q16" s="34"/>
      <c r="R16" s="35"/>
      <c r="S16" s="35"/>
      <c r="T16" s="34"/>
    </row>
    <row r="17" spans="2:20" x14ac:dyDescent="0.25">
      <c r="B17" s="34"/>
      <c r="C17" s="35"/>
      <c r="D17" s="35"/>
      <c r="E17" s="34"/>
      <c r="F17" s="35" t="str">
        <f>'Template (Inf)'!F17</f>
        <v>Influence present?</v>
      </c>
      <c r="G17" s="35"/>
      <c r="H17" s="35"/>
      <c r="I17" s="35" t="str">
        <f>'Template (Inf)'!I17</f>
        <v>Excavation/operation</v>
      </c>
      <c r="J17" s="35"/>
      <c r="K17" s="34"/>
      <c r="L17" s="35" t="str">
        <f>'Template (Inf)'!L17</f>
        <v>Temperate</v>
      </c>
      <c r="M17" s="35"/>
      <c r="N17" s="34"/>
      <c r="O17" s="35" t="str">
        <f>'Template (Inf)'!O17</f>
        <v>Periglacial</v>
      </c>
      <c r="P17" s="35"/>
      <c r="Q17" s="34"/>
      <c r="R17" s="35" t="str">
        <f>'Template (Inf)'!R17</f>
        <v>Glacial</v>
      </c>
      <c r="S17" s="35"/>
      <c r="T17" s="34"/>
    </row>
    <row r="18" spans="2:20" x14ac:dyDescent="0.25">
      <c r="B18" s="34"/>
      <c r="C18" s="35" t="str">
        <f>'Template (Inf)'!C18</f>
        <v>Variable</v>
      </c>
      <c r="D18" s="35"/>
      <c r="E18" s="34"/>
      <c r="F18" s="35" t="str">
        <f>'Template (Inf)'!F18</f>
        <v>Yes/No</v>
      </c>
      <c r="G18" s="35" t="str">
        <f>'Template (Inf)'!G18</f>
        <v>Description</v>
      </c>
      <c r="H18" s="35"/>
      <c r="I18" s="35" t="str">
        <f>'Template (Inf)'!I18</f>
        <v>How</v>
      </c>
      <c r="J18" s="35" t="str">
        <f>'Template (Inf)'!J18</f>
        <v>Rationale</v>
      </c>
      <c r="K18" s="34"/>
      <c r="L18" s="35" t="str">
        <f>'Template (Inf)'!L18</f>
        <v>How</v>
      </c>
      <c r="M18" s="35" t="str">
        <f>'Template (Inf)'!M18</f>
        <v>Rationale</v>
      </c>
      <c r="N18" s="34"/>
      <c r="O18" s="35" t="str">
        <f>'Template (Inf)'!O18</f>
        <v>How</v>
      </c>
      <c r="P18" s="35" t="str">
        <f>'Template (Inf)'!P18</f>
        <v>Rationale</v>
      </c>
      <c r="Q18" s="34"/>
      <c r="R18" s="35" t="str">
        <f>'Template (Inf)'!R18</f>
        <v>How</v>
      </c>
      <c r="S18" s="35" t="str">
        <f>'Template (Inf)'!S18</f>
        <v>Rationale</v>
      </c>
      <c r="T18" s="34"/>
    </row>
    <row r="19" spans="2:20" x14ac:dyDescent="0.25">
      <c r="B19" s="34"/>
      <c r="C19" s="35" t="str">
        <f>'Template (Inf)'!C19</f>
        <v>VarGe01</v>
      </c>
      <c r="D19" s="34" t="str">
        <f>'Template (Inf)'!D19</f>
        <v>Temperature in bedrock</v>
      </c>
      <c r="E19" s="34"/>
      <c r="F19" s="55"/>
      <c r="G19" s="55"/>
      <c r="H19" s="34"/>
      <c r="I19" s="55"/>
      <c r="J19" s="55"/>
      <c r="K19" s="34"/>
      <c r="L19" s="55"/>
      <c r="M19" s="55"/>
      <c r="N19" s="34"/>
      <c r="O19" s="55"/>
      <c r="P19" s="55"/>
      <c r="Q19" s="34"/>
      <c r="R19" s="55"/>
      <c r="S19" s="55"/>
      <c r="T19" s="34"/>
    </row>
    <row r="20" spans="2:20" x14ac:dyDescent="0.25">
      <c r="B20" s="34"/>
      <c r="C20" s="35" t="str">
        <f>'Template (Inf)'!C20</f>
        <v>VarGe02</v>
      </c>
      <c r="D20" s="34" t="str">
        <f>'Template (Inf)'!D20</f>
        <v>Groundwater flow</v>
      </c>
      <c r="E20" s="34"/>
      <c r="F20" s="55"/>
      <c r="G20" s="55"/>
      <c r="H20" s="34"/>
      <c r="I20" s="55"/>
      <c r="J20" s="55"/>
      <c r="K20" s="34"/>
      <c r="L20" s="55"/>
      <c r="M20" s="55"/>
      <c r="N20" s="34"/>
      <c r="O20" s="55"/>
      <c r="P20" s="55"/>
      <c r="Q20" s="34"/>
      <c r="R20" s="55"/>
      <c r="S20" s="55"/>
      <c r="T20" s="34"/>
    </row>
    <row r="21" spans="2:20" x14ac:dyDescent="0.25">
      <c r="B21" s="34"/>
      <c r="C21" s="35" t="str">
        <f>'Template (Inf)'!C21</f>
        <v>VarGe03</v>
      </c>
      <c r="D21" s="34" t="str">
        <f>'Template (Inf)'!D21</f>
        <v>Groundwater pressure</v>
      </c>
      <c r="E21" s="34"/>
      <c r="F21" s="55"/>
      <c r="G21" s="55"/>
      <c r="H21" s="34"/>
      <c r="I21" s="55"/>
      <c r="J21" s="55"/>
      <c r="K21" s="34"/>
      <c r="L21" s="55"/>
      <c r="M21" s="55"/>
      <c r="N21" s="34"/>
      <c r="O21" s="55"/>
      <c r="P21" s="55"/>
      <c r="Q21" s="34"/>
      <c r="R21" s="55"/>
      <c r="S21" s="55"/>
      <c r="T21" s="34"/>
    </row>
    <row r="22" spans="2:20" x14ac:dyDescent="0.25">
      <c r="B22" s="34"/>
      <c r="C22" s="35" t="str">
        <f>'Template (Inf)'!C22</f>
        <v>VarGe04</v>
      </c>
      <c r="D22" s="34" t="str">
        <f>'Template (Inf)'!D22</f>
        <v>Gas phase flow</v>
      </c>
      <c r="E22" s="34"/>
      <c r="F22" s="55"/>
      <c r="G22" s="55"/>
      <c r="H22" s="34"/>
      <c r="I22" s="55"/>
      <c r="J22" s="55"/>
      <c r="K22" s="34"/>
      <c r="L22" s="55"/>
      <c r="M22" s="55"/>
      <c r="N22" s="34"/>
      <c r="O22" s="55"/>
      <c r="P22" s="55"/>
      <c r="Q22" s="34"/>
      <c r="R22" s="55"/>
      <c r="S22" s="55"/>
      <c r="T22" s="34"/>
    </row>
    <row r="23" spans="2:20" x14ac:dyDescent="0.25">
      <c r="B23" s="34"/>
      <c r="C23" s="35" t="str">
        <f>'Template (Inf)'!C23</f>
        <v>VarGe05</v>
      </c>
      <c r="D23" s="34" t="str">
        <f>'Template (Inf)'!D23</f>
        <v>Repository geometry</v>
      </c>
      <c r="E23" s="34"/>
      <c r="F23" s="55"/>
      <c r="G23" s="55"/>
      <c r="H23" s="34"/>
      <c r="I23" s="55"/>
      <c r="J23" s="55"/>
      <c r="K23" s="34"/>
      <c r="L23" s="55"/>
      <c r="M23" s="55"/>
      <c r="N23" s="34"/>
      <c r="O23" s="55"/>
      <c r="P23" s="55"/>
      <c r="Q23" s="34"/>
      <c r="R23" s="55"/>
      <c r="S23" s="55"/>
      <c r="T23" s="34"/>
    </row>
    <row r="24" spans="2:20" x14ac:dyDescent="0.25">
      <c r="B24" s="34"/>
      <c r="C24" s="35" t="str">
        <f>'Template (Inf)'!C24</f>
        <v>VarGe06</v>
      </c>
      <c r="D24" s="34" t="str">
        <f>'Template (Inf)'!D24</f>
        <v>Fracture geometry</v>
      </c>
      <c r="E24" s="34"/>
      <c r="F24" s="55"/>
      <c r="G24" s="55"/>
      <c r="H24" s="34"/>
      <c r="I24" s="55"/>
      <c r="J24" s="55"/>
      <c r="K24" s="34"/>
      <c r="L24" s="55"/>
      <c r="M24" s="55"/>
      <c r="N24" s="34"/>
      <c r="O24" s="55"/>
      <c r="P24" s="55"/>
      <c r="Q24" s="34"/>
      <c r="R24" s="55"/>
      <c r="S24" s="55"/>
      <c r="T24" s="34"/>
    </row>
    <row r="25" spans="2:20" x14ac:dyDescent="0.25">
      <c r="B25" s="34"/>
      <c r="C25" s="35" t="str">
        <f>'Template (Inf)'!C25</f>
        <v>VarGe07</v>
      </c>
      <c r="D25" s="34" t="str">
        <f>'Template (Inf)'!D25</f>
        <v>Rock stresses</v>
      </c>
      <c r="E25" s="34"/>
      <c r="F25" s="55"/>
      <c r="G25" s="55"/>
      <c r="H25" s="34"/>
      <c r="I25" s="55"/>
      <c r="J25" s="55"/>
      <c r="K25" s="34"/>
      <c r="L25" s="55"/>
      <c r="M25" s="55"/>
      <c r="N25" s="34"/>
      <c r="O25" s="55"/>
      <c r="P25" s="55"/>
      <c r="Q25" s="34"/>
      <c r="R25" s="55"/>
      <c r="S25" s="55"/>
      <c r="T25" s="34"/>
    </row>
    <row r="26" spans="2:20" x14ac:dyDescent="0.25">
      <c r="B26" s="34"/>
      <c r="C26" s="35" t="str">
        <f>'Template (Inf)'!C26</f>
        <v>VarGe08</v>
      </c>
      <c r="D26" s="34" t="str">
        <f>'Template (Inf)'!D26</f>
        <v>Matrix minerals</v>
      </c>
      <c r="E26" s="34"/>
      <c r="F26" s="55"/>
      <c r="G26" s="55"/>
      <c r="H26" s="34"/>
      <c r="I26" s="55"/>
      <c r="J26" s="55"/>
      <c r="K26" s="34"/>
      <c r="L26" s="55"/>
      <c r="M26" s="55"/>
      <c r="N26" s="34"/>
      <c r="O26" s="55"/>
      <c r="P26" s="55"/>
      <c r="Q26" s="34"/>
      <c r="R26" s="55"/>
      <c r="S26" s="55"/>
      <c r="T26" s="34"/>
    </row>
    <row r="27" spans="2:20" x14ac:dyDescent="0.25">
      <c r="B27" s="34"/>
      <c r="C27" s="35" t="str">
        <f>'Template (Inf)'!C27</f>
        <v>VarGe09</v>
      </c>
      <c r="D27" s="34" t="str">
        <f>'Template (Inf)'!D27</f>
        <v>Fracture minerals</v>
      </c>
      <c r="E27" s="34"/>
      <c r="F27" s="55"/>
      <c r="G27" s="55"/>
      <c r="H27" s="34"/>
      <c r="I27" s="55"/>
      <c r="J27" s="55"/>
      <c r="K27" s="34"/>
      <c r="L27" s="55"/>
      <c r="M27" s="55"/>
      <c r="N27" s="34"/>
      <c r="O27" s="55"/>
      <c r="P27" s="55"/>
      <c r="Q27" s="34"/>
      <c r="R27" s="55"/>
      <c r="S27" s="55"/>
      <c r="T27" s="34"/>
    </row>
    <row r="28" spans="2:20" x14ac:dyDescent="0.25">
      <c r="B28" s="34"/>
      <c r="C28" s="35" t="str">
        <f>'Template (Inf)'!C28</f>
        <v>VarGe10</v>
      </c>
      <c r="D28" s="34" t="str">
        <f>'Template (Inf)'!D28</f>
        <v>Groundwater composition</v>
      </c>
      <c r="E28" s="34"/>
      <c r="F28" s="55"/>
      <c r="G28" s="55"/>
      <c r="H28" s="34"/>
      <c r="I28" s="55"/>
      <c r="J28" s="55"/>
      <c r="K28" s="34"/>
      <c r="L28" s="55"/>
      <c r="M28" s="55"/>
      <c r="N28" s="34"/>
      <c r="O28" s="55"/>
      <c r="P28" s="55"/>
      <c r="Q28" s="34"/>
      <c r="R28" s="55"/>
      <c r="S28" s="55"/>
      <c r="T28" s="34"/>
    </row>
    <row r="29" spans="2:20" x14ac:dyDescent="0.25">
      <c r="B29" s="34"/>
      <c r="C29" s="35" t="str">
        <f>'Template (Inf)'!C29</f>
        <v>VarGe11</v>
      </c>
      <c r="D29" s="34" t="str">
        <f>'Template (Inf)'!D29</f>
        <v>Gas composition</v>
      </c>
      <c r="E29" s="34"/>
      <c r="F29" s="55"/>
      <c r="G29" s="55"/>
      <c r="H29" s="34"/>
      <c r="I29" s="55"/>
      <c r="J29" s="55"/>
      <c r="K29" s="34"/>
      <c r="L29" s="55"/>
      <c r="M29" s="55"/>
      <c r="N29" s="34"/>
      <c r="O29" s="55"/>
      <c r="P29" s="55"/>
      <c r="Q29" s="34"/>
      <c r="R29" s="55"/>
      <c r="S29" s="55"/>
      <c r="T29" s="34"/>
    </row>
    <row r="30" spans="2:20" x14ac:dyDescent="0.25">
      <c r="B30" s="34"/>
      <c r="C30" s="35" t="str">
        <f>'Template (Inf)'!C30</f>
        <v>VarGe12</v>
      </c>
      <c r="D30" s="34" t="str">
        <f>'Template (Inf)'!D30</f>
        <v>Structural and stray materials</v>
      </c>
      <c r="E30" s="34"/>
      <c r="F30" s="55"/>
      <c r="G30" s="55"/>
      <c r="H30" s="34"/>
      <c r="I30" s="55"/>
      <c r="J30" s="55"/>
      <c r="K30" s="34"/>
      <c r="L30" s="55"/>
      <c r="M30" s="55"/>
      <c r="N30" s="34"/>
      <c r="O30" s="55"/>
      <c r="P30" s="55"/>
      <c r="Q30" s="34"/>
      <c r="R30" s="55"/>
      <c r="S30" s="55"/>
      <c r="T30" s="34"/>
    </row>
    <row r="31" spans="2:20" x14ac:dyDescent="0.25">
      <c r="B31" s="34"/>
      <c r="C31" s="35" t="str">
        <f>'Template (Inf)'!C31</f>
        <v>VarGe13</v>
      </c>
      <c r="D31" s="34" t="str">
        <f>'Template (Inf)'!D31</f>
        <v>Saturation</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tr">
        <f>'Template (Inf)'!F33</f>
        <v xml:space="preserve">Process influence on variable </v>
      </c>
      <c r="G33" s="35"/>
      <c r="H33" s="35"/>
      <c r="I33" s="35" t="str">
        <f>'Template (Inf)'!I33</f>
        <v>Handling of influence</v>
      </c>
      <c r="J33" s="35"/>
      <c r="K33" s="34"/>
      <c r="L33" s="35"/>
      <c r="M33" s="35"/>
      <c r="N33" s="34"/>
      <c r="O33" s="35"/>
      <c r="P33" s="35"/>
      <c r="Q33" s="34"/>
      <c r="R33" s="35"/>
      <c r="S33" s="35"/>
      <c r="T33" s="34"/>
    </row>
    <row r="34" spans="2:20" x14ac:dyDescent="0.25">
      <c r="B34" s="34"/>
      <c r="C34" s="35"/>
      <c r="D34" s="34"/>
      <c r="E34" s="34"/>
      <c r="F34" s="35" t="str">
        <f>'Template (Inf)'!F34</f>
        <v>Influence present?</v>
      </c>
      <c r="G34" s="35"/>
      <c r="H34" s="35"/>
      <c r="I34" s="35" t="str">
        <f>'Template (Inf)'!I34</f>
        <v>Excavation/operation</v>
      </c>
      <c r="J34" s="35"/>
      <c r="K34" s="34"/>
      <c r="L34" s="35" t="str">
        <f>'Template (Inf)'!L34</f>
        <v>Temperate</v>
      </c>
      <c r="M34" s="35"/>
      <c r="N34" s="34"/>
      <c r="O34" s="35" t="str">
        <f>'Template (Inf)'!O34</f>
        <v>Periglacial</v>
      </c>
      <c r="P34" s="35"/>
      <c r="Q34" s="34"/>
      <c r="R34" s="35" t="str">
        <f>'Template (Inf)'!R34</f>
        <v>Glacial</v>
      </c>
      <c r="S34" s="35"/>
      <c r="T34" s="34"/>
    </row>
    <row r="35" spans="2:20" x14ac:dyDescent="0.25">
      <c r="B35" s="34"/>
      <c r="C35" s="35"/>
      <c r="D35" s="34"/>
      <c r="E35" s="34"/>
      <c r="F35" s="35" t="str">
        <f>'Template (Inf)'!F35</f>
        <v>Yes/No</v>
      </c>
      <c r="G35" s="35" t="str">
        <f>'Template (Inf)'!G35</f>
        <v>Description</v>
      </c>
      <c r="H35" s="35"/>
      <c r="I35" s="35" t="str">
        <f>'Template (Inf)'!I35</f>
        <v>How</v>
      </c>
      <c r="J35" s="35" t="str">
        <f>'Template (Inf)'!J35</f>
        <v>Rationale</v>
      </c>
      <c r="K35" s="34"/>
      <c r="L35" s="35" t="str">
        <f>'Template (Inf)'!L35</f>
        <v>How</v>
      </c>
      <c r="M35" s="35" t="str">
        <f>'Template (Inf)'!M35</f>
        <v>Rationale</v>
      </c>
      <c r="N35" s="34"/>
      <c r="O35" s="35" t="str">
        <f>'Template (Inf)'!O35</f>
        <v>How</v>
      </c>
      <c r="P35" s="35" t="str">
        <f>'Template (Inf)'!P35</f>
        <v>Rationale</v>
      </c>
      <c r="Q35" s="34"/>
      <c r="R35" s="35" t="str">
        <f>'Template (Inf)'!R35</f>
        <v>How</v>
      </c>
      <c r="S35" s="35" t="str">
        <f>'Template (Inf)'!S35</f>
        <v>Rationale</v>
      </c>
      <c r="T35" s="34"/>
    </row>
    <row r="36" spans="2:20" x14ac:dyDescent="0.25">
      <c r="B36" s="34"/>
      <c r="C36" s="35" t="str">
        <f>'Template (Inf)'!C35</f>
        <v>VarGe01</v>
      </c>
      <c r="D36" s="34" t="str">
        <f>'Template (Inf)'!D35</f>
        <v>Temperature in bedrock</v>
      </c>
      <c r="E36" s="34"/>
      <c r="F36" s="55"/>
      <c r="G36" s="55"/>
      <c r="H36" s="34"/>
      <c r="I36" s="55"/>
      <c r="J36" s="55"/>
      <c r="K36" s="34"/>
      <c r="L36" s="55"/>
      <c r="M36" s="55"/>
      <c r="N36" s="34"/>
      <c r="O36" s="55"/>
      <c r="P36" s="55"/>
      <c r="Q36" s="34"/>
      <c r="R36" s="55"/>
      <c r="S36" s="55"/>
      <c r="T36" s="34"/>
    </row>
    <row r="37" spans="2:20" x14ac:dyDescent="0.25">
      <c r="B37" s="34"/>
      <c r="C37" s="35" t="str">
        <f>'Template (Inf)'!C36</f>
        <v>VarGe02</v>
      </c>
      <c r="D37" s="34" t="str">
        <f>'Template (Inf)'!D36</f>
        <v>Groundwater flow</v>
      </c>
      <c r="E37" s="34"/>
      <c r="F37" s="55"/>
      <c r="G37" s="55"/>
      <c r="H37" s="34"/>
      <c r="I37" s="55"/>
      <c r="J37" s="55"/>
      <c r="K37" s="34"/>
      <c r="L37" s="55"/>
      <c r="M37" s="55"/>
      <c r="N37" s="34"/>
      <c r="O37" s="55"/>
      <c r="P37" s="55"/>
      <c r="Q37" s="34"/>
      <c r="R37" s="55"/>
      <c r="S37" s="55"/>
      <c r="T37" s="34"/>
    </row>
    <row r="38" spans="2:20" x14ac:dyDescent="0.25">
      <c r="B38" s="34"/>
      <c r="C38" s="35" t="str">
        <f>'Template (Inf)'!C37</f>
        <v>VarGe03</v>
      </c>
      <c r="D38" s="34" t="str">
        <f>'Template (Inf)'!D37</f>
        <v>Groundwater pressure</v>
      </c>
      <c r="E38" s="34"/>
      <c r="F38" s="55"/>
      <c r="G38" s="55"/>
      <c r="H38" s="34"/>
      <c r="I38" s="55"/>
      <c r="J38" s="55"/>
      <c r="K38" s="34"/>
      <c r="L38" s="55"/>
      <c r="M38" s="55"/>
      <c r="N38" s="34"/>
      <c r="O38" s="55"/>
      <c r="P38" s="55"/>
      <c r="Q38" s="34"/>
      <c r="R38" s="55"/>
      <c r="S38" s="55"/>
      <c r="T38" s="34"/>
    </row>
    <row r="39" spans="2:20" x14ac:dyDescent="0.25">
      <c r="B39" s="34"/>
      <c r="C39" s="35" t="str">
        <f>'Template (Inf)'!C38</f>
        <v>VarGe04</v>
      </c>
      <c r="D39" s="34" t="str">
        <f>'Template (Inf)'!D38</f>
        <v>Gas phase flow</v>
      </c>
      <c r="E39" s="34"/>
      <c r="F39" s="55"/>
      <c r="G39" s="55"/>
      <c r="H39" s="34"/>
      <c r="I39" s="55"/>
      <c r="J39" s="55"/>
      <c r="K39" s="34"/>
      <c r="L39" s="55"/>
      <c r="M39" s="55"/>
      <c r="N39" s="34"/>
      <c r="O39" s="55"/>
      <c r="P39" s="55"/>
      <c r="Q39" s="34"/>
      <c r="R39" s="55"/>
      <c r="S39" s="55"/>
      <c r="T39" s="34"/>
    </row>
    <row r="40" spans="2:20" x14ac:dyDescent="0.25">
      <c r="B40" s="34"/>
      <c r="C40" s="35" t="str">
        <f>'Template (Inf)'!C39</f>
        <v>VarGe05</v>
      </c>
      <c r="D40" s="34" t="str">
        <f>'Template (Inf)'!D39</f>
        <v>Repository geometry</v>
      </c>
      <c r="E40" s="34"/>
      <c r="F40" s="55"/>
      <c r="G40" s="55"/>
      <c r="H40" s="34"/>
      <c r="I40" s="55"/>
      <c r="J40" s="55"/>
      <c r="K40" s="34"/>
      <c r="L40" s="55"/>
      <c r="M40" s="55"/>
      <c r="N40" s="34"/>
      <c r="O40" s="55"/>
      <c r="P40" s="55"/>
      <c r="Q40" s="34"/>
      <c r="R40" s="55"/>
      <c r="S40" s="55"/>
      <c r="T40" s="34"/>
    </row>
    <row r="41" spans="2:20" x14ac:dyDescent="0.25">
      <c r="B41" s="34"/>
      <c r="C41" s="35" t="str">
        <f>'Template (Inf)'!C40</f>
        <v>VarGe06</v>
      </c>
      <c r="D41" s="34" t="str">
        <f>'Template (Inf)'!D40</f>
        <v>Fracture geometry</v>
      </c>
      <c r="E41" s="34"/>
      <c r="F41" s="55"/>
      <c r="G41" s="55"/>
      <c r="H41" s="34"/>
      <c r="I41" s="55"/>
      <c r="J41" s="55"/>
      <c r="K41" s="34"/>
      <c r="L41" s="55"/>
      <c r="M41" s="55"/>
      <c r="N41" s="34"/>
      <c r="O41" s="55"/>
      <c r="P41" s="55"/>
      <c r="Q41" s="34"/>
      <c r="R41" s="55"/>
      <c r="S41" s="55"/>
      <c r="T41" s="34"/>
    </row>
    <row r="42" spans="2:20" x14ac:dyDescent="0.25">
      <c r="B42" s="34"/>
      <c r="C42" s="35" t="str">
        <f>'Template (Inf)'!C41</f>
        <v>VarGe07</v>
      </c>
      <c r="D42" s="34" t="str">
        <f>'Template (Inf)'!D41</f>
        <v>Rock stresses</v>
      </c>
      <c r="E42" s="34"/>
      <c r="F42" s="55"/>
      <c r="G42" s="55"/>
      <c r="H42" s="34"/>
      <c r="I42" s="55"/>
      <c r="J42" s="55"/>
      <c r="K42" s="34"/>
      <c r="L42" s="55"/>
      <c r="M42" s="55"/>
      <c r="N42" s="34"/>
      <c r="O42" s="55"/>
      <c r="P42" s="55"/>
      <c r="Q42" s="34"/>
      <c r="R42" s="55"/>
      <c r="S42" s="55"/>
      <c r="T42" s="34"/>
    </row>
    <row r="43" spans="2:20" x14ac:dyDescent="0.25">
      <c r="B43" s="34"/>
      <c r="C43" s="35" t="str">
        <f>'Template (Inf)'!C42</f>
        <v>VarGe08</v>
      </c>
      <c r="D43" s="34" t="str">
        <f>'Template (Inf)'!D42</f>
        <v>Matrix minerals</v>
      </c>
      <c r="E43" s="34"/>
      <c r="F43" s="55"/>
      <c r="G43" s="55"/>
      <c r="H43" s="34"/>
      <c r="I43" s="55"/>
      <c r="J43" s="55"/>
      <c r="K43" s="34"/>
      <c r="L43" s="55"/>
      <c r="M43" s="55"/>
      <c r="N43" s="34"/>
      <c r="O43" s="55"/>
      <c r="P43" s="55"/>
      <c r="Q43" s="34"/>
      <c r="R43" s="55"/>
      <c r="S43" s="55"/>
      <c r="T43" s="34"/>
    </row>
    <row r="44" spans="2:20" x14ac:dyDescent="0.25">
      <c r="B44" s="34"/>
      <c r="C44" s="35" t="str">
        <f>'Template (Inf)'!C43</f>
        <v>VarGe09</v>
      </c>
      <c r="D44" s="34" t="str">
        <f>'Template (Inf)'!D43</f>
        <v>Fracture minerals</v>
      </c>
      <c r="E44" s="34"/>
      <c r="F44" s="55"/>
      <c r="G44" s="55"/>
      <c r="H44" s="34"/>
      <c r="I44" s="55"/>
      <c r="J44" s="55"/>
      <c r="K44" s="34"/>
      <c r="L44" s="55"/>
      <c r="M44" s="55"/>
      <c r="N44" s="34"/>
      <c r="O44" s="55"/>
      <c r="P44" s="55"/>
      <c r="Q44" s="34"/>
      <c r="R44" s="55"/>
      <c r="S44" s="55"/>
      <c r="T44" s="34"/>
    </row>
    <row r="45" spans="2:20" x14ac:dyDescent="0.25">
      <c r="B45" s="34"/>
      <c r="C45" s="35" t="str">
        <f>'Template (Inf)'!C44</f>
        <v>VarGe10</v>
      </c>
      <c r="D45" s="34" t="str">
        <f>'Template (Inf)'!D44</f>
        <v>Groundwater composition</v>
      </c>
      <c r="E45" s="34"/>
      <c r="F45" s="55"/>
      <c r="G45" s="55"/>
      <c r="H45" s="34"/>
      <c r="I45" s="55"/>
      <c r="J45" s="55"/>
      <c r="K45" s="34"/>
      <c r="L45" s="55"/>
      <c r="M45" s="55"/>
      <c r="N45" s="34"/>
      <c r="O45" s="55"/>
      <c r="P45" s="55"/>
      <c r="Q45" s="34"/>
      <c r="R45" s="55"/>
      <c r="S45" s="55"/>
      <c r="T45" s="34"/>
    </row>
    <row r="46" spans="2:20" x14ac:dyDescent="0.25">
      <c r="B46" s="34"/>
      <c r="C46" s="35" t="str">
        <f>'Template (Inf)'!C45</f>
        <v>VarGe11</v>
      </c>
      <c r="D46" s="34" t="str">
        <f>'Template (Inf)'!D45</f>
        <v>Gas composition</v>
      </c>
      <c r="E46" s="34"/>
      <c r="F46" s="55"/>
      <c r="G46" s="55"/>
      <c r="H46" s="34"/>
      <c r="I46" s="55"/>
      <c r="J46" s="55"/>
      <c r="K46" s="34"/>
      <c r="L46" s="55"/>
      <c r="M46" s="55"/>
      <c r="N46" s="34"/>
      <c r="O46" s="55"/>
      <c r="P46" s="55"/>
      <c r="Q46" s="34"/>
      <c r="R46" s="55"/>
      <c r="S46" s="55"/>
      <c r="T46" s="34"/>
    </row>
    <row r="47" spans="2:20" x14ac:dyDescent="0.25">
      <c r="B47" s="34"/>
      <c r="C47" s="35" t="str">
        <f>'Template (Inf)'!C46</f>
        <v>VarGe12</v>
      </c>
      <c r="D47" s="34" t="str">
        <f>'Template (Inf)'!D46</f>
        <v>Structural and stray materials</v>
      </c>
      <c r="E47" s="34"/>
      <c r="F47" s="55"/>
      <c r="G47" s="55"/>
      <c r="H47" s="34"/>
      <c r="I47" s="55"/>
      <c r="J47" s="55"/>
      <c r="K47" s="34"/>
      <c r="L47" s="55"/>
      <c r="M47" s="55"/>
      <c r="N47" s="34"/>
      <c r="O47" s="55"/>
      <c r="P47" s="55"/>
      <c r="Q47" s="34"/>
      <c r="R47" s="55"/>
      <c r="S47" s="55"/>
      <c r="T47" s="34"/>
    </row>
    <row r="48" spans="2:20" x14ac:dyDescent="0.25">
      <c r="B48" s="34"/>
      <c r="C48" s="35" t="str">
        <f>'Template (Inf)'!C47</f>
        <v>VarGe13</v>
      </c>
      <c r="D48" s="34" t="str">
        <f>'Template (Inf)'!D47</f>
        <v>Saturation</v>
      </c>
      <c r="E48" s="34"/>
      <c r="F48" s="55"/>
      <c r="G48" s="55"/>
      <c r="H48" s="34"/>
      <c r="I48" s="55"/>
      <c r="J48" s="55"/>
      <c r="K48" s="34"/>
      <c r="L48" s="55"/>
      <c r="M48" s="55"/>
      <c r="N48" s="34"/>
      <c r="O48" s="55"/>
      <c r="P48" s="55"/>
      <c r="Q48" s="34"/>
      <c r="R48" s="55"/>
      <c r="S48" s="55"/>
      <c r="T48" s="34"/>
    </row>
    <row r="49" spans="1:25" x14ac:dyDescent="0.25">
      <c r="B49" s="35"/>
      <c r="C49" s="35"/>
      <c r="D49" s="35"/>
      <c r="E49" s="35"/>
      <c r="F49" s="35"/>
      <c r="G49" s="35"/>
      <c r="H49" s="35"/>
      <c r="I49" s="35"/>
      <c r="J49" s="35"/>
      <c r="K49" s="34"/>
      <c r="L49" s="35"/>
      <c r="M49" s="35"/>
      <c r="N49" s="34"/>
      <c r="O49" s="35"/>
      <c r="P49" s="35"/>
      <c r="Q49" s="34"/>
      <c r="R49" s="35"/>
      <c r="S49" s="35"/>
      <c r="T49" s="34"/>
    </row>
    <row r="51" spans="1:25" x14ac:dyDescent="0.25">
      <c r="A51" s="68"/>
      <c r="B51" s="67"/>
      <c r="C51" s="68"/>
      <c r="D51" s="68"/>
      <c r="E51" s="68"/>
      <c r="F51" s="67" t="s">
        <v>1947</v>
      </c>
      <c r="G51" s="68"/>
      <c r="H51" s="68"/>
      <c r="I51" s="67" t="s">
        <v>1861</v>
      </c>
      <c r="J51" s="68"/>
      <c r="K51" s="68"/>
      <c r="L51" s="68"/>
      <c r="M51" s="68"/>
      <c r="N51" s="68"/>
      <c r="O51" s="68"/>
      <c r="P51" s="68"/>
      <c r="Q51" s="68"/>
      <c r="R51" s="68"/>
      <c r="S51" s="68"/>
      <c r="T51" s="68"/>
      <c r="U51" s="68"/>
      <c r="V51" s="67" t="s">
        <v>287</v>
      </c>
      <c r="W51" s="68"/>
      <c r="X51" s="68"/>
      <c r="Y51" s="68"/>
    </row>
    <row r="52" spans="1:25" x14ac:dyDescent="0.25">
      <c r="A52" s="68"/>
      <c r="B52" s="70"/>
      <c r="C52" s="69"/>
      <c r="D52" s="69"/>
      <c r="E52" s="70"/>
      <c r="F52" s="70"/>
      <c r="G52" s="70"/>
      <c r="H52" s="70"/>
      <c r="I52" s="70"/>
      <c r="J52" s="70"/>
      <c r="K52" s="70"/>
      <c r="L52" s="70"/>
      <c r="M52" s="70"/>
      <c r="N52" s="70"/>
      <c r="O52" s="70"/>
      <c r="P52" s="70"/>
      <c r="Q52" s="70"/>
      <c r="R52" s="70"/>
      <c r="S52" s="70"/>
      <c r="T52" s="70"/>
      <c r="U52" s="68"/>
      <c r="V52" s="69"/>
      <c r="W52" s="69"/>
      <c r="X52" s="69"/>
      <c r="Y52" s="69"/>
    </row>
    <row r="53" spans="1:25" x14ac:dyDescent="0.25">
      <c r="A53" s="68"/>
      <c r="B53" s="70"/>
      <c r="C53" s="69"/>
      <c r="D53" s="69"/>
      <c r="E53" s="70"/>
      <c r="F53" s="69" t="str">
        <f>'Template (Inf)'!F16</f>
        <v>Variable influence on process</v>
      </c>
      <c r="G53" s="69"/>
      <c r="H53" s="69"/>
      <c r="I53" s="69" t="str">
        <f>'Template (Inf)'!I16</f>
        <v>Handling of influence</v>
      </c>
      <c r="J53" s="69"/>
      <c r="K53" s="70"/>
      <c r="L53" s="69" t="str">
        <f>F53</f>
        <v>Variable influence on process</v>
      </c>
      <c r="M53" s="69"/>
      <c r="N53" s="70"/>
      <c r="O53" s="69"/>
      <c r="P53" s="69"/>
      <c r="Q53" s="70"/>
      <c r="R53" s="69"/>
      <c r="S53" s="69"/>
      <c r="T53" s="70"/>
      <c r="U53" s="68"/>
      <c r="V53" s="69"/>
      <c r="W53" s="69" t="str">
        <f>F16</f>
        <v>Variable influence on process</v>
      </c>
      <c r="X53" s="69"/>
      <c r="Y53" s="69"/>
    </row>
    <row r="54" spans="1:25" x14ac:dyDescent="0.25">
      <c r="A54" s="68"/>
      <c r="B54" s="70"/>
      <c r="C54" s="69"/>
      <c r="D54" s="69"/>
      <c r="E54" s="70"/>
      <c r="F54" s="69" t="str">
        <f>'Template (Inf)'!F17</f>
        <v>Influence present?</v>
      </c>
      <c r="G54" s="69"/>
      <c r="H54" s="69"/>
      <c r="I54" s="69" t="str">
        <f>'Template (Inf)'!I17</f>
        <v>Excavation/operation</v>
      </c>
      <c r="J54" s="69"/>
      <c r="K54" s="70"/>
      <c r="L54" s="69" t="str">
        <f>'Template (Inf)'!L17</f>
        <v>Temperate</v>
      </c>
      <c r="M54" s="69"/>
      <c r="N54" s="70"/>
      <c r="O54" s="69" t="str">
        <f>'Template (Inf)'!O17</f>
        <v>Periglacial</v>
      </c>
      <c r="P54" s="69"/>
      <c r="Q54" s="70"/>
      <c r="R54" s="69" t="str">
        <f>'Template (Inf)'!R17</f>
        <v>Glacial</v>
      </c>
      <c r="S54" s="69"/>
      <c r="T54" s="70"/>
      <c r="U54" s="68"/>
      <c r="V54" s="69"/>
      <c r="W54" s="69" t="str">
        <f>F17</f>
        <v>Influence present?</v>
      </c>
      <c r="X54" s="69"/>
      <c r="Y54" s="69"/>
    </row>
    <row r="55" spans="1:25" x14ac:dyDescent="0.25">
      <c r="A55" s="68"/>
      <c r="B55" s="70"/>
      <c r="C55" s="69" t="str">
        <f>'Template (Inf)'!C18</f>
        <v>Variable</v>
      </c>
      <c r="D55" s="69"/>
      <c r="E55" s="70"/>
      <c r="F55" s="69" t="str">
        <f>'Template (Inf)'!F18</f>
        <v>Yes/No</v>
      </c>
      <c r="G55" s="69" t="str">
        <f>'Template (Inf)'!G18</f>
        <v>Description</v>
      </c>
      <c r="H55" s="69"/>
      <c r="I55" s="69" t="str">
        <f>'Template (Inf)'!I18</f>
        <v>How</v>
      </c>
      <c r="J55" s="69" t="str">
        <f>'Template (Inf)'!J18</f>
        <v>Rationale</v>
      </c>
      <c r="K55" s="70"/>
      <c r="L55" s="69" t="str">
        <f>'Template (Inf)'!L18</f>
        <v>How</v>
      </c>
      <c r="M55" s="69" t="str">
        <f>'Template (Inf)'!M18</f>
        <v>Rationale</v>
      </c>
      <c r="N55" s="70"/>
      <c r="O55" s="69" t="str">
        <f>'Template (Inf)'!O18</f>
        <v>How</v>
      </c>
      <c r="P55" s="69" t="str">
        <f>'Template (Inf)'!P18</f>
        <v>Rationale</v>
      </c>
      <c r="Q55" s="70"/>
      <c r="R55" s="69" t="str">
        <f>'Template (Inf)'!R18</f>
        <v>How</v>
      </c>
      <c r="S55" s="69" t="str">
        <f>'Template (Inf)'!S18</f>
        <v>Rationale</v>
      </c>
      <c r="T55" s="70"/>
      <c r="U55" s="68"/>
      <c r="V55" s="69"/>
      <c r="W55" s="69" t="str">
        <f>F18</f>
        <v>Yes/No</v>
      </c>
      <c r="X55" s="69" t="str">
        <f>G18</f>
        <v>Description</v>
      </c>
      <c r="Y55" s="69"/>
    </row>
    <row r="56" spans="1:25" x14ac:dyDescent="0.25">
      <c r="A56" s="68"/>
      <c r="B56" s="70"/>
      <c r="C56" s="69" t="str">
        <f>'Template (Inf)'!C19</f>
        <v>VarGe01</v>
      </c>
      <c r="D56" s="70" t="str">
        <f>'Template (Inf)'!D19</f>
        <v>Temperature in bedrock</v>
      </c>
      <c r="E56" s="70"/>
      <c r="F56" s="71" t="str">
        <f>W56</f>
        <v>No</v>
      </c>
      <c r="G56" s="71" t="str">
        <f>X56</f>
        <v>But indirectly through gas flow and gas composition since temperature affects viscosity, density, and gas solubility.</v>
      </c>
      <c r="H56" s="70" t="s">
        <v>1855</v>
      </c>
      <c r="I56" s="71"/>
      <c r="J56" s="71"/>
      <c r="K56" s="70" t="s">
        <v>1855</v>
      </c>
      <c r="L56" s="71"/>
      <c r="M56" s="71"/>
      <c r="N56" s="70" t="s">
        <v>1855</v>
      </c>
      <c r="O56" s="71"/>
      <c r="P56" s="71"/>
      <c r="Q56" s="70" t="s">
        <v>1855</v>
      </c>
      <c r="R56" s="71"/>
      <c r="S56" s="71"/>
      <c r="T56" s="70" t="s">
        <v>1855</v>
      </c>
      <c r="U56" s="68"/>
      <c r="V56" s="70"/>
      <c r="W56" s="71" t="str">
        <f>'SR-Site Influences'!AD104</f>
        <v>No</v>
      </c>
      <c r="X56" s="71" t="str">
        <f>'SR-Site Influences'!AD26</f>
        <v>But indirectly through gas flow and gas composition since temperature affects viscosity, density, and gas solubility.</v>
      </c>
      <c r="Y56" s="70" t="s">
        <v>1855</v>
      </c>
    </row>
    <row r="57" spans="1:25" x14ac:dyDescent="0.25">
      <c r="A57" s="68"/>
      <c r="B57" s="70"/>
      <c r="C57" s="69" t="str">
        <f>'Template (Inf)'!C20</f>
        <v>VarGe02</v>
      </c>
      <c r="D57" s="70" t="str">
        <f>'Template (Inf)'!D20</f>
        <v>Groundwater flow</v>
      </c>
      <c r="E57" s="70"/>
      <c r="F57" s="71" t="str">
        <f t="shared" ref="F57:G68" si="0">W57</f>
        <v>No</v>
      </c>
      <c r="G57" s="71" t="str">
        <f t="shared" si="0"/>
        <v>But indirectly through gas flow since groundwater flow affects gas flow and through changes in water composition since dissolved gases may come out of solution.</v>
      </c>
      <c r="H57" s="70" t="s">
        <v>1855</v>
      </c>
      <c r="I57" s="71"/>
      <c r="J57" s="71"/>
      <c r="K57" s="70" t="s">
        <v>1855</v>
      </c>
      <c r="L57" s="71"/>
      <c r="M57" s="71"/>
      <c r="N57" s="70" t="s">
        <v>1855</v>
      </c>
      <c r="O57" s="71"/>
      <c r="P57" s="71"/>
      <c r="Q57" s="70" t="s">
        <v>1855</v>
      </c>
      <c r="R57" s="71"/>
      <c r="S57" s="71"/>
      <c r="T57" s="70" t="s">
        <v>1855</v>
      </c>
      <c r="U57" s="68"/>
      <c r="V57" s="70"/>
      <c r="W57" s="71" t="str">
        <f>'SR-Site Influences'!AD105</f>
        <v>No</v>
      </c>
      <c r="X57" s="71" t="str">
        <f>'SR-Site Influences'!AD27</f>
        <v>But indirectly through gas flow since groundwater flow affects gas flow and through changes in water composition since dissolved gases may come out of solution.</v>
      </c>
      <c r="Y57" s="70" t="s">
        <v>1855</v>
      </c>
    </row>
    <row r="58" spans="1:25" x14ac:dyDescent="0.25">
      <c r="A58" s="68"/>
      <c r="B58" s="70"/>
      <c r="C58" s="69" t="str">
        <f>'Template (Inf)'!C21</f>
        <v>VarGe03</v>
      </c>
      <c r="D58" s="70" t="str">
        <f>'Template (Inf)'!D21</f>
        <v>Groundwater pressure</v>
      </c>
      <c r="E58" s="70"/>
      <c r="F58" s="71" t="str">
        <f t="shared" si="0"/>
        <v>No</v>
      </c>
      <c r="G58" s="71" t="str">
        <f t="shared" si="0"/>
        <v>But indirectly since pressure affects groundwater flow, and hence transport as above.</v>
      </c>
      <c r="H58" s="70" t="s">
        <v>1855</v>
      </c>
      <c r="I58" s="71"/>
      <c r="J58" s="71"/>
      <c r="K58" s="70" t="s">
        <v>1855</v>
      </c>
      <c r="L58" s="71"/>
      <c r="M58" s="71"/>
      <c r="N58" s="70" t="s">
        <v>1855</v>
      </c>
      <c r="O58" s="71"/>
      <c r="P58" s="71"/>
      <c r="Q58" s="70" t="s">
        <v>1855</v>
      </c>
      <c r="R58" s="71"/>
      <c r="S58" s="71"/>
      <c r="T58" s="70" t="s">
        <v>1855</v>
      </c>
      <c r="U58" s="68"/>
      <c r="V58" s="70"/>
      <c r="W58" s="71" t="str">
        <f>'SR-Site Influences'!AD106</f>
        <v>No</v>
      </c>
      <c r="X58" s="71" t="str">
        <f>'SR-Site Influences'!AD28</f>
        <v>But indirectly since pressure affects groundwater flow, and hence transport as above.</v>
      </c>
      <c r="Y58" s="70" t="s">
        <v>1855</v>
      </c>
    </row>
    <row r="59" spans="1:25" x14ac:dyDescent="0.25">
      <c r="A59" s="68"/>
      <c r="B59" s="70"/>
      <c r="C59" s="69" t="str">
        <f>'Template (Inf)'!C22</f>
        <v>VarGe04</v>
      </c>
      <c r="D59" s="70" t="str">
        <f>'Template (Inf)'!D22</f>
        <v>Gas phase flow</v>
      </c>
      <c r="E59" s="70"/>
      <c r="F59" s="71" t="str">
        <f t="shared" si="0"/>
        <v>Yes</v>
      </c>
      <c r="G59" s="71" t="str">
        <f t="shared" si="0"/>
        <v>Gas flow governs transport in gas phase.</v>
      </c>
      <c r="H59" s="70" t="s">
        <v>1855</v>
      </c>
      <c r="I59" s="74" t="s">
        <v>117</v>
      </c>
      <c r="J59" s="71" t="s">
        <v>1980</v>
      </c>
      <c r="K59" s="70" t="s">
        <v>1855</v>
      </c>
      <c r="L59" s="71" t="s">
        <v>117</v>
      </c>
      <c r="M59" s="71" t="s">
        <v>1989</v>
      </c>
      <c r="N59" s="70" t="s">
        <v>1855</v>
      </c>
      <c r="O59" s="71" t="s">
        <v>117</v>
      </c>
      <c r="P59" s="71" t="s">
        <v>1989</v>
      </c>
      <c r="Q59" s="70" t="s">
        <v>1855</v>
      </c>
      <c r="R59" s="71" t="s">
        <v>117</v>
      </c>
      <c r="S59" s="71" t="s">
        <v>1989</v>
      </c>
      <c r="T59" s="70" t="s">
        <v>1855</v>
      </c>
      <c r="U59" s="68"/>
      <c r="V59" s="70"/>
      <c r="W59" s="71" t="str">
        <f>'SR-Site Influences'!AD107</f>
        <v>Yes</v>
      </c>
      <c r="X59" s="71" t="str">
        <f>'SR-Site Influences'!AD29</f>
        <v>Gas flow governs transport in gas phase.</v>
      </c>
      <c r="Y59" s="70" t="s">
        <v>1855</v>
      </c>
    </row>
    <row r="60" spans="1:25" x14ac:dyDescent="0.25">
      <c r="A60" s="68"/>
      <c r="B60" s="70"/>
      <c r="C60" s="69" t="str">
        <f>'Template (Inf)'!C23</f>
        <v>VarGe05</v>
      </c>
      <c r="D60" s="70" t="str">
        <f>'Template (Inf)'!D23</f>
        <v>Repository geometry</v>
      </c>
      <c r="E60" s="70"/>
      <c r="F60" s="71" t="str">
        <f t="shared" si="0"/>
        <v>Yes</v>
      </c>
      <c r="G60" s="71" t="str">
        <f t="shared" si="0"/>
        <v>Could influence radionuclides in gas phase leaving the near-field.</v>
      </c>
      <c r="H60" s="70" t="s">
        <v>1855</v>
      </c>
      <c r="I60" s="74" t="s">
        <v>117</v>
      </c>
      <c r="J60" s="71" t="s">
        <v>1980</v>
      </c>
      <c r="K60" s="70" t="s">
        <v>1855</v>
      </c>
      <c r="L60" s="71" t="s">
        <v>117</v>
      </c>
      <c r="M60" s="71" t="s">
        <v>1989</v>
      </c>
      <c r="N60" s="70" t="s">
        <v>1855</v>
      </c>
      <c r="O60" s="71" t="s">
        <v>117</v>
      </c>
      <c r="P60" s="71" t="s">
        <v>1989</v>
      </c>
      <c r="Q60" s="70" t="s">
        <v>1855</v>
      </c>
      <c r="R60" s="71" t="s">
        <v>117</v>
      </c>
      <c r="S60" s="71" t="s">
        <v>1989</v>
      </c>
      <c r="T60" s="70" t="s">
        <v>1855</v>
      </c>
      <c r="U60" s="68"/>
      <c r="V60" s="70"/>
      <c r="W60" s="71" t="str">
        <f>'SR-Site Influences'!AD108</f>
        <v>Yes</v>
      </c>
      <c r="X60" s="71" t="str">
        <f>'SR-Site Influences'!AD30</f>
        <v>Could influence radionuclides in gas phase leaving the near-field.</v>
      </c>
      <c r="Y60" s="70" t="s">
        <v>1855</v>
      </c>
    </row>
    <row r="61" spans="1:25" x14ac:dyDescent="0.25">
      <c r="A61" s="68"/>
      <c r="B61" s="70"/>
      <c r="C61" s="69" t="str">
        <f>'Template (Inf)'!C24</f>
        <v>VarGe06</v>
      </c>
      <c r="D61" s="70" t="str">
        <f>'Template (Inf)'!D24</f>
        <v>Fracture geometry</v>
      </c>
      <c r="E61" s="70"/>
      <c r="F61" s="71" t="str">
        <f t="shared" si="0"/>
        <v>Yes</v>
      </c>
      <c r="G61" s="71" t="str">
        <f t="shared" si="0"/>
        <v>Fracture network governs flow and hence transport.</v>
      </c>
      <c r="H61" s="70" t="s">
        <v>1855</v>
      </c>
      <c r="I61" s="74" t="s">
        <v>117</v>
      </c>
      <c r="J61" s="71" t="s">
        <v>1980</v>
      </c>
      <c r="K61" s="70" t="s">
        <v>1855</v>
      </c>
      <c r="L61" s="71" t="s">
        <v>117</v>
      </c>
      <c r="M61" s="71" t="s">
        <v>1989</v>
      </c>
      <c r="N61" s="70" t="s">
        <v>1855</v>
      </c>
      <c r="O61" s="71" t="s">
        <v>117</v>
      </c>
      <c r="P61" s="71" t="s">
        <v>1989</v>
      </c>
      <c r="Q61" s="70" t="s">
        <v>1855</v>
      </c>
      <c r="R61" s="71" t="s">
        <v>117</v>
      </c>
      <c r="S61" s="71" t="s">
        <v>1989</v>
      </c>
      <c r="T61" s="70" t="s">
        <v>1855</v>
      </c>
      <c r="U61" s="68"/>
      <c r="V61" s="70"/>
      <c r="W61" s="71" t="str">
        <f>'SR-Site Influences'!AD109</f>
        <v>Yes</v>
      </c>
      <c r="X61" s="71" t="str">
        <f>'SR-Site Influences'!AD31</f>
        <v>Fracture network governs flow and hence transport.</v>
      </c>
      <c r="Y61" s="70" t="s">
        <v>1855</v>
      </c>
    </row>
    <row r="62" spans="1:25" x14ac:dyDescent="0.25">
      <c r="A62" s="68"/>
      <c r="B62" s="70"/>
      <c r="C62" s="69" t="str">
        <f>'Template (Inf)'!C25</f>
        <v>VarGe07</v>
      </c>
      <c r="D62" s="70" t="str">
        <f>'Template (Inf)'!D25</f>
        <v>Rock stresses</v>
      </c>
      <c r="E62" s="70"/>
      <c r="F62" s="71" t="str">
        <f t="shared" si="0"/>
        <v>No</v>
      </c>
      <c r="G62" s="71" t="str">
        <f t="shared" si="0"/>
        <v>But indirectly since stress affects fracture aperture and flow.</v>
      </c>
      <c r="H62" s="70" t="s">
        <v>1855</v>
      </c>
      <c r="I62" s="71"/>
      <c r="J62" s="71"/>
      <c r="K62" s="70" t="s">
        <v>1855</v>
      </c>
      <c r="L62" s="71"/>
      <c r="M62" s="71"/>
      <c r="N62" s="70" t="s">
        <v>1855</v>
      </c>
      <c r="O62" s="71"/>
      <c r="P62" s="71"/>
      <c r="Q62" s="70" t="s">
        <v>1855</v>
      </c>
      <c r="R62" s="71"/>
      <c r="S62" s="71"/>
      <c r="T62" s="70" t="s">
        <v>1855</v>
      </c>
      <c r="U62" s="68"/>
      <c r="V62" s="70"/>
      <c r="W62" s="71" t="str">
        <f>'SR-Site Influences'!AD110</f>
        <v>No</v>
      </c>
      <c r="X62" s="71" t="str">
        <f>'SR-Site Influences'!AD32</f>
        <v>But indirectly since stress affects fracture aperture and flow.</v>
      </c>
      <c r="Y62" s="70" t="s">
        <v>1855</v>
      </c>
    </row>
    <row r="63" spans="1:25" x14ac:dyDescent="0.25">
      <c r="A63" s="68"/>
      <c r="B63" s="70"/>
      <c r="C63" s="69" t="str">
        <f>'Template (Inf)'!C26</f>
        <v>VarGe08</v>
      </c>
      <c r="D63" s="70" t="str">
        <f>'Template (Inf)'!D26</f>
        <v>Matrix minerals</v>
      </c>
      <c r="E63" s="70"/>
      <c r="F63" s="71" t="str">
        <f t="shared" si="0"/>
        <v>Yes</v>
      </c>
      <c r="G63" s="71" t="str">
        <f t="shared" si="0"/>
        <v>For diffusing species, matrix minerals affect sorption behaviour in matrix.</v>
      </c>
      <c r="H63" s="70" t="s">
        <v>1855</v>
      </c>
      <c r="I63" s="74" t="s">
        <v>117</v>
      </c>
      <c r="J63" s="71" t="s">
        <v>1980</v>
      </c>
      <c r="K63" s="70" t="s">
        <v>1855</v>
      </c>
      <c r="L63" s="71" t="s">
        <v>117</v>
      </c>
      <c r="M63" s="71" t="s">
        <v>1989</v>
      </c>
      <c r="N63" s="70" t="s">
        <v>1855</v>
      </c>
      <c r="O63" s="71" t="s">
        <v>117</v>
      </c>
      <c r="P63" s="71" t="s">
        <v>1989</v>
      </c>
      <c r="Q63" s="70" t="s">
        <v>1855</v>
      </c>
      <c r="R63" s="71" t="s">
        <v>117</v>
      </c>
      <c r="S63" s="71" t="s">
        <v>1989</v>
      </c>
      <c r="T63" s="70" t="s">
        <v>1855</v>
      </c>
      <c r="U63" s="68"/>
      <c r="V63" s="70"/>
      <c r="W63" s="71" t="str">
        <f>'SR-Site Influences'!AD111</f>
        <v>Yes</v>
      </c>
      <c r="X63" s="71" t="str">
        <f>'SR-Site Influences'!AD33</f>
        <v>For diffusing species, matrix minerals affect sorption behaviour in matrix.</v>
      </c>
      <c r="Y63" s="70" t="s">
        <v>1855</v>
      </c>
    </row>
    <row r="64" spans="1:25" x14ac:dyDescent="0.25">
      <c r="A64" s="68"/>
      <c r="B64" s="70"/>
      <c r="C64" s="69" t="str">
        <f>'Template (Inf)'!C27</f>
        <v>VarGe09</v>
      </c>
      <c r="D64" s="70" t="str">
        <f>'Template (Inf)'!D27</f>
        <v>Fracture minerals</v>
      </c>
      <c r="E64" s="70"/>
      <c r="F64" s="71" t="str">
        <f t="shared" si="0"/>
        <v>Yes</v>
      </c>
      <c r="G64" s="71" t="str">
        <f t="shared" si="0"/>
        <v>Fracture minerals affect fracture surface sorption and also access to matrix through diffusion.</v>
      </c>
      <c r="H64" s="70" t="s">
        <v>1855</v>
      </c>
      <c r="I64" s="74" t="s">
        <v>117</v>
      </c>
      <c r="J64" s="71" t="s">
        <v>1980</v>
      </c>
      <c r="K64" s="70" t="s">
        <v>1855</v>
      </c>
      <c r="L64" s="71" t="s">
        <v>117</v>
      </c>
      <c r="M64" s="71" t="s">
        <v>1989</v>
      </c>
      <c r="N64" s="70" t="s">
        <v>1855</v>
      </c>
      <c r="O64" s="71" t="s">
        <v>117</v>
      </c>
      <c r="P64" s="71" t="s">
        <v>1989</v>
      </c>
      <c r="Q64" s="70" t="s">
        <v>1855</v>
      </c>
      <c r="R64" s="71" t="s">
        <v>117</v>
      </c>
      <c r="S64" s="71" t="s">
        <v>1989</v>
      </c>
      <c r="T64" s="70" t="s">
        <v>1855</v>
      </c>
      <c r="U64" s="68"/>
      <c r="V64" s="70"/>
      <c r="W64" s="71" t="str">
        <f>'SR-Site Influences'!AD112</f>
        <v>Yes</v>
      </c>
      <c r="X64" s="71" t="str">
        <f>'SR-Site Influences'!AD34</f>
        <v>Fracture minerals affect fracture surface sorption and also access to matrix through diffusion.</v>
      </c>
      <c r="Y64" s="70" t="s">
        <v>1855</v>
      </c>
    </row>
    <row r="65" spans="1:25" x14ac:dyDescent="0.25">
      <c r="A65" s="68"/>
      <c r="B65" s="70"/>
      <c r="C65" s="69" t="str">
        <f>'Template (Inf)'!C28</f>
        <v>VarGe10</v>
      </c>
      <c r="D65" s="70" t="str">
        <f>'Template (Inf)'!D28</f>
        <v>Groundwater composition</v>
      </c>
      <c r="E65" s="70"/>
      <c r="F65" s="71" t="str">
        <f t="shared" si="0"/>
        <v>Yes</v>
      </c>
      <c r="G65" s="71" t="str">
        <f t="shared" si="0"/>
        <v>Groundwater composition affects gas composition, and hence transport in gas phase.</v>
      </c>
      <c r="H65" s="70" t="s">
        <v>1855</v>
      </c>
      <c r="I65" s="74" t="s">
        <v>117</v>
      </c>
      <c r="J65" s="71" t="s">
        <v>1980</v>
      </c>
      <c r="K65" s="70" t="s">
        <v>1855</v>
      </c>
      <c r="L65" s="71" t="s">
        <v>117</v>
      </c>
      <c r="M65" s="71" t="s">
        <v>1989</v>
      </c>
      <c r="N65" s="70" t="s">
        <v>1855</v>
      </c>
      <c r="O65" s="71" t="s">
        <v>117</v>
      </c>
      <c r="P65" s="71" t="s">
        <v>1989</v>
      </c>
      <c r="Q65" s="70" t="s">
        <v>1855</v>
      </c>
      <c r="R65" s="71" t="s">
        <v>117</v>
      </c>
      <c r="S65" s="71" t="s">
        <v>1989</v>
      </c>
      <c r="T65" s="70" t="s">
        <v>1855</v>
      </c>
      <c r="U65" s="68"/>
      <c r="V65" s="70"/>
      <c r="W65" s="71" t="str">
        <f>'SR-Site Influences'!AD113</f>
        <v>Yes</v>
      </c>
      <c r="X65" s="71" t="str">
        <f>'SR-Site Influences'!AD35</f>
        <v>Groundwater composition affects gas composition, and hence transport in gas phase.</v>
      </c>
      <c r="Y65" s="70" t="s">
        <v>1855</v>
      </c>
    </row>
    <row r="66" spans="1:25" x14ac:dyDescent="0.25">
      <c r="A66" s="68"/>
      <c r="B66" s="70"/>
      <c r="C66" s="69" t="str">
        <f>'Template (Inf)'!C29</f>
        <v>VarGe11</v>
      </c>
      <c r="D66" s="70" t="str">
        <f>'Template (Inf)'!D29</f>
        <v>Gas composition</v>
      </c>
      <c r="E66" s="70"/>
      <c r="F66" s="71" t="str">
        <f t="shared" si="0"/>
        <v>Yes</v>
      </c>
      <c r="G66" s="71" t="str">
        <f t="shared" si="0"/>
        <v>Gas composition could affect chemical state of gaseous radionuclides and hence partitioning between phases, but no significant example identified.</v>
      </c>
      <c r="H66" s="70" t="s">
        <v>1855</v>
      </c>
      <c r="I66" s="74" t="s">
        <v>117</v>
      </c>
      <c r="J66" s="71" t="s">
        <v>1980</v>
      </c>
      <c r="K66" s="70" t="s">
        <v>1855</v>
      </c>
      <c r="L66" s="71" t="s">
        <v>117</v>
      </c>
      <c r="M66" s="71" t="s">
        <v>1989</v>
      </c>
      <c r="N66" s="70" t="s">
        <v>1855</v>
      </c>
      <c r="O66" s="71" t="s">
        <v>117</v>
      </c>
      <c r="P66" s="71" t="s">
        <v>1989</v>
      </c>
      <c r="Q66" s="70" t="s">
        <v>1855</v>
      </c>
      <c r="R66" s="71" t="s">
        <v>117</v>
      </c>
      <c r="S66" s="71" t="s">
        <v>1989</v>
      </c>
      <c r="T66" s="70" t="s">
        <v>1855</v>
      </c>
      <c r="U66" s="68"/>
      <c r="V66" s="70"/>
      <c r="W66" s="71" t="str">
        <f>'SR-Site Influences'!AD114</f>
        <v>Yes</v>
      </c>
      <c r="X66" s="71" t="str">
        <f>'SR-Site Influences'!AD36</f>
        <v>Gas composition could affect chemical state of gaseous radionuclides and hence partitioning between phases, but no significant example identified.</v>
      </c>
      <c r="Y66" s="70" t="s">
        <v>1855</v>
      </c>
    </row>
    <row r="67" spans="1:25" x14ac:dyDescent="0.25">
      <c r="A67" s="68"/>
      <c r="B67" s="70"/>
      <c r="C67" s="69" t="str">
        <f>'Template (Inf)'!C30</f>
        <v>VarGe12</v>
      </c>
      <c r="D67" s="70" t="str">
        <f>'Template (Inf)'!D30</f>
        <v>Structural and stray materials</v>
      </c>
      <c r="E67" s="70"/>
      <c r="F67" s="71" t="str">
        <f t="shared" si="0"/>
        <v>Yes</v>
      </c>
      <c r="G67" s="71" t="str">
        <f t="shared" si="0"/>
        <v>But, gaseous radionuclides not expected to sorb significantly to these materials.</v>
      </c>
      <c r="H67" s="70" t="s">
        <v>1855</v>
      </c>
      <c r="I67" s="74" t="s">
        <v>117</v>
      </c>
      <c r="J67" s="71" t="s">
        <v>1980</v>
      </c>
      <c r="K67" s="70" t="s">
        <v>1855</v>
      </c>
      <c r="L67" s="71" t="s">
        <v>117</v>
      </c>
      <c r="M67" s="71" t="s">
        <v>1989</v>
      </c>
      <c r="N67" s="70" t="s">
        <v>1855</v>
      </c>
      <c r="O67" s="71" t="s">
        <v>117</v>
      </c>
      <c r="P67" s="71" t="s">
        <v>1989</v>
      </c>
      <c r="Q67" s="70" t="s">
        <v>1855</v>
      </c>
      <c r="R67" s="71" t="s">
        <v>117</v>
      </c>
      <c r="S67" s="71" t="s">
        <v>1989</v>
      </c>
      <c r="T67" s="70" t="s">
        <v>1855</v>
      </c>
      <c r="U67" s="68"/>
      <c r="V67" s="70"/>
      <c r="W67" s="71" t="str">
        <f>'SR-Site Influences'!AD115</f>
        <v>Yes</v>
      </c>
      <c r="X67" s="71" t="str">
        <f>'SR-Site Influences'!AD37</f>
        <v>But, gaseous radionuclides not expected to sorb significantly to these materials.</v>
      </c>
      <c r="Y67" s="70" t="s">
        <v>1855</v>
      </c>
    </row>
    <row r="68" spans="1:25" x14ac:dyDescent="0.25">
      <c r="A68" s="68"/>
      <c r="B68" s="70"/>
      <c r="C68" s="69" t="str">
        <f>'Template (Inf)'!C31</f>
        <v>VarGe13</v>
      </c>
      <c r="D68" s="70" t="str">
        <f>'Template (Inf)'!D31</f>
        <v>Saturation</v>
      </c>
      <c r="E68" s="70"/>
      <c r="F68" s="71" t="str">
        <f t="shared" si="0"/>
        <v>No</v>
      </c>
      <c r="G68" s="71" t="str">
        <f t="shared" si="0"/>
        <v>But indirectly, since saturation affects gas phase flow, and hence transport in gas phase.</v>
      </c>
      <c r="H68" s="70" t="s">
        <v>1855</v>
      </c>
      <c r="I68" s="71"/>
      <c r="J68" s="71"/>
      <c r="K68" s="70" t="s">
        <v>1855</v>
      </c>
      <c r="L68" s="71"/>
      <c r="M68" s="71"/>
      <c r="N68" s="70" t="s">
        <v>1855</v>
      </c>
      <c r="O68" s="71"/>
      <c r="P68" s="71"/>
      <c r="Q68" s="70" t="s">
        <v>1855</v>
      </c>
      <c r="R68" s="71"/>
      <c r="S68" s="71"/>
      <c r="T68" s="70" t="s">
        <v>1855</v>
      </c>
      <c r="U68" s="68"/>
      <c r="V68" s="70"/>
      <c r="W68" s="71" t="str">
        <f>'SR-Site Influences'!AD116</f>
        <v>No</v>
      </c>
      <c r="X68" s="71" t="str">
        <f>'SR-Site Influences'!AD38</f>
        <v>But indirectly, since saturation affects gas phase flow, and hence transport in gas phase.</v>
      </c>
      <c r="Y68" s="70" t="s">
        <v>1855</v>
      </c>
    </row>
    <row r="69" spans="1:25" x14ac:dyDescent="0.25">
      <c r="A69" s="68"/>
      <c r="B69" s="70"/>
      <c r="C69" s="69"/>
      <c r="D69" s="70"/>
      <c r="E69" s="70"/>
      <c r="F69" s="70"/>
      <c r="G69" s="70"/>
      <c r="H69" s="70" t="s">
        <v>1855</v>
      </c>
      <c r="I69" s="70"/>
      <c r="J69" s="70"/>
      <c r="K69" s="70" t="s">
        <v>1855</v>
      </c>
      <c r="L69" s="70"/>
      <c r="M69" s="70"/>
      <c r="N69" s="70" t="s">
        <v>1855</v>
      </c>
      <c r="O69" s="70"/>
      <c r="P69" s="70"/>
      <c r="Q69" s="70" t="s">
        <v>1855</v>
      </c>
      <c r="R69" s="70"/>
      <c r="S69" s="70"/>
      <c r="T69" s="70" t="s">
        <v>1855</v>
      </c>
      <c r="U69" s="68"/>
      <c r="V69" s="70"/>
      <c r="W69" s="70"/>
      <c r="X69" s="70"/>
      <c r="Y69" s="70" t="s">
        <v>1855</v>
      </c>
    </row>
    <row r="70" spans="1:25" x14ac:dyDescent="0.25">
      <c r="A70" s="68"/>
      <c r="B70" s="70"/>
      <c r="C70" s="69"/>
      <c r="D70" s="70"/>
      <c r="E70" s="70"/>
      <c r="F70" s="69" t="str">
        <f>'Template (Inf)'!F33</f>
        <v xml:space="preserve">Process influence on variable </v>
      </c>
      <c r="G70" s="69"/>
      <c r="H70" s="70" t="s">
        <v>1855</v>
      </c>
      <c r="I70" s="69" t="str">
        <f>'Template (Inf)'!I33</f>
        <v>Handling of influence</v>
      </c>
      <c r="J70" s="69"/>
      <c r="K70" s="70" t="s">
        <v>1855</v>
      </c>
      <c r="L70" s="69" t="str">
        <f>F70</f>
        <v xml:space="preserve">Process influence on variable </v>
      </c>
      <c r="M70" s="69"/>
      <c r="N70" s="70" t="s">
        <v>1855</v>
      </c>
      <c r="O70" s="69"/>
      <c r="P70" s="69"/>
      <c r="Q70" s="70" t="s">
        <v>1855</v>
      </c>
      <c r="R70" s="69"/>
      <c r="S70" s="69"/>
      <c r="T70" s="70" t="s">
        <v>1855</v>
      </c>
      <c r="U70" s="68"/>
      <c r="V70" s="69"/>
      <c r="W70" s="69" t="str">
        <f>F33</f>
        <v xml:space="preserve">Process influence on variable </v>
      </c>
      <c r="X70" s="69"/>
      <c r="Y70" s="70" t="s">
        <v>1855</v>
      </c>
    </row>
    <row r="71" spans="1:25" x14ac:dyDescent="0.25">
      <c r="A71" s="68"/>
      <c r="B71" s="70"/>
      <c r="C71" s="69"/>
      <c r="D71" s="70"/>
      <c r="E71" s="70"/>
      <c r="F71" s="69" t="str">
        <f>'Template (Inf)'!F34</f>
        <v>Influence present?</v>
      </c>
      <c r="G71" s="69"/>
      <c r="H71" s="70" t="s">
        <v>1855</v>
      </c>
      <c r="I71" s="69" t="str">
        <f>'Template (Inf)'!I34</f>
        <v>Excavation/operation</v>
      </c>
      <c r="J71" s="69"/>
      <c r="K71" s="70" t="s">
        <v>1855</v>
      </c>
      <c r="L71" s="69" t="str">
        <f>'Template (Inf)'!L34</f>
        <v>Temperate</v>
      </c>
      <c r="M71" s="69"/>
      <c r="N71" s="70" t="s">
        <v>1855</v>
      </c>
      <c r="O71" s="69" t="str">
        <f>'Template (Inf)'!O34</f>
        <v>Periglacial</v>
      </c>
      <c r="P71" s="69"/>
      <c r="Q71" s="70" t="s">
        <v>1855</v>
      </c>
      <c r="R71" s="69" t="str">
        <f>'Template (Inf)'!R34</f>
        <v>Glacial</v>
      </c>
      <c r="S71" s="69"/>
      <c r="T71" s="70" t="s">
        <v>1855</v>
      </c>
      <c r="U71" s="68"/>
      <c r="V71" s="69"/>
      <c r="W71" s="69" t="str">
        <f>F34</f>
        <v>Influence present?</v>
      </c>
      <c r="X71" s="69"/>
      <c r="Y71" s="70" t="s">
        <v>1855</v>
      </c>
    </row>
    <row r="72" spans="1:25" x14ac:dyDescent="0.25">
      <c r="A72" s="68"/>
      <c r="B72" s="70"/>
      <c r="C72" s="69"/>
      <c r="D72" s="70"/>
      <c r="E72" s="70"/>
      <c r="F72" s="69" t="str">
        <f>'Template (Inf)'!F35</f>
        <v>Yes/No</v>
      </c>
      <c r="G72" s="69" t="str">
        <f>'Template (Inf)'!G35</f>
        <v>Description</v>
      </c>
      <c r="H72" s="70" t="s">
        <v>1855</v>
      </c>
      <c r="I72" s="69" t="str">
        <f>'Template (Inf)'!I35</f>
        <v>How</v>
      </c>
      <c r="J72" s="69" t="str">
        <f>'Template (Inf)'!J35</f>
        <v>Rationale</v>
      </c>
      <c r="K72" s="70" t="s">
        <v>1855</v>
      </c>
      <c r="L72" s="69" t="str">
        <f>'Template (Inf)'!L35</f>
        <v>How</v>
      </c>
      <c r="M72" s="69" t="str">
        <f>'Template (Inf)'!M35</f>
        <v>Rationale</v>
      </c>
      <c r="N72" s="70" t="s">
        <v>1855</v>
      </c>
      <c r="O72" s="69" t="str">
        <f>'Template (Inf)'!O35</f>
        <v>How</v>
      </c>
      <c r="P72" s="69" t="str">
        <f>'Template (Inf)'!P35</f>
        <v>Rationale</v>
      </c>
      <c r="Q72" s="70" t="s">
        <v>1855</v>
      </c>
      <c r="R72" s="69" t="str">
        <f>'Template (Inf)'!R35</f>
        <v>How</v>
      </c>
      <c r="S72" s="69" t="str">
        <f>'Template (Inf)'!S35</f>
        <v>Rationale</v>
      </c>
      <c r="T72" s="70" t="s">
        <v>1855</v>
      </c>
      <c r="U72" s="68"/>
      <c r="V72" s="69"/>
      <c r="W72" s="69" t="str">
        <f>F35</f>
        <v>Yes/No</v>
      </c>
      <c r="X72" s="69" t="str">
        <f>G35</f>
        <v>Description</v>
      </c>
      <c r="Y72" s="70" t="s">
        <v>1855</v>
      </c>
    </row>
    <row r="73" spans="1:25" x14ac:dyDescent="0.25">
      <c r="A73" s="68"/>
      <c r="B73" s="70"/>
      <c r="C73" s="69" t="str">
        <f>'Template (Inf)'!C35</f>
        <v>VarGe01</v>
      </c>
      <c r="D73" s="70" t="str">
        <f>'Template (Inf)'!D35</f>
        <v>Temperature in bedrock</v>
      </c>
      <c r="E73" s="70"/>
      <c r="F73" s="71" t="str">
        <f>W73</f>
        <v>No</v>
      </c>
      <c r="G73" s="71">
        <f>X73</f>
        <v>0</v>
      </c>
      <c r="H73" s="70" t="s">
        <v>1855</v>
      </c>
      <c r="I73" s="71"/>
      <c r="J73" s="71"/>
      <c r="K73" s="70" t="s">
        <v>1855</v>
      </c>
      <c r="L73" s="71"/>
      <c r="M73" s="71"/>
      <c r="N73" s="70" t="s">
        <v>1855</v>
      </c>
      <c r="O73" s="71"/>
      <c r="P73" s="71"/>
      <c r="Q73" s="70" t="s">
        <v>1855</v>
      </c>
      <c r="R73" s="71"/>
      <c r="S73" s="71"/>
      <c r="T73" s="70" t="s">
        <v>1855</v>
      </c>
      <c r="U73" s="68"/>
      <c r="V73" s="70"/>
      <c r="W73" s="71" t="str">
        <f>'SR-Site Influences'!AD91</f>
        <v>No</v>
      </c>
      <c r="X73" s="71">
        <f>'SR-Site Influences'!AD13</f>
        <v>0</v>
      </c>
      <c r="Y73" s="70" t="s">
        <v>1855</v>
      </c>
    </row>
    <row r="74" spans="1:25" x14ac:dyDescent="0.25">
      <c r="A74" s="68"/>
      <c r="B74" s="70"/>
      <c r="C74" s="69" t="str">
        <f>'Template (Inf)'!C36</f>
        <v>VarGe02</v>
      </c>
      <c r="D74" s="70" t="str">
        <f>'Template (Inf)'!D36</f>
        <v>Groundwater flow</v>
      </c>
      <c r="E74" s="70"/>
      <c r="F74" s="71" t="str">
        <f t="shared" ref="F74:G85" si="1">W74</f>
        <v>No</v>
      </c>
      <c r="G74" s="71">
        <f t="shared" si="1"/>
        <v>0</v>
      </c>
      <c r="H74" s="70" t="s">
        <v>1855</v>
      </c>
      <c r="I74" s="71"/>
      <c r="J74" s="71"/>
      <c r="K74" s="70" t="s">
        <v>1855</v>
      </c>
      <c r="L74" s="71"/>
      <c r="M74" s="71"/>
      <c r="N74" s="70" t="s">
        <v>1855</v>
      </c>
      <c r="O74" s="71"/>
      <c r="P74" s="71"/>
      <c r="Q74" s="70" t="s">
        <v>1855</v>
      </c>
      <c r="R74" s="71"/>
      <c r="S74" s="71"/>
      <c r="T74" s="70" t="s">
        <v>1855</v>
      </c>
      <c r="U74" s="68"/>
      <c r="V74" s="70"/>
      <c r="W74" s="71" t="str">
        <f>'SR-Site Influences'!AD92</f>
        <v>No</v>
      </c>
      <c r="X74" s="71">
        <f>'SR-Site Influences'!AD14</f>
        <v>0</v>
      </c>
      <c r="Y74" s="70" t="s">
        <v>1855</v>
      </c>
    </row>
    <row r="75" spans="1:25" x14ac:dyDescent="0.25">
      <c r="A75" s="68"/>
      <c r="B75" s="70"/>
      <c r="C75" s="69" t="str">
        <f>'Template (Inf)'!C37</f>
        <v>VarGe03</v>
      </c>
      <c r="D75" s="70" t="str">
        <f>'Template (Inf)'!D37</f>
        <v>Groundwater pressure</v>
      </c>
      <c r="E75" s="70"/>
      <c r="F75" s="71" t="str">
        <f t="shared" si="1"/>
        <v>No</v>
      </c>
      <c r="G75" s="71">
        <f t="shared" si="1"/>
        <v>0</v>
      </c>
      <c r="H75" s="70" t="s">
        <v>1855</v>
      </c>
      <c r="I75" s="71"/>
      <c r="J75" s="71"/>
      <c r="K75" s="70" t="s">
        <v>1855</v>
      </c>
      <c r="L75" s="71"/>
      <c r="M75" s="71"/>
      <c r="N75" s="70" t="s">
        <v>1855</v>
      </c>
      <c r="O75" s="71"/>
      <c r="P75" s="71"/>
      <c r="Q75" s="70" t="s">
        <v>1855</v>
      </c>
      <c r="R75" s="71"/>
      <c r="S75" s="71"/>
      <c r="T75" s="70" t="s">
        <v>1855</v>
      </c>
      <c r="U75" s="68"/>
      <c r="V75" s="70"/>
      <c r="W75" s="71" t="str">
        <f>'SR-Site Influences'!AD93</f>
        <v>No</v>
      </c>
      <c r="X75" s="71">
        <f>'SR-Site Influences'!AD15</f>
        <v>0</v>
      </c>
      <c r="Y75" s="70" t="s">
        <v>1855</v>
      </c>
    </row>
    <row r="76" spans="1:25" x14ac:dyDescent="0.25">
      <c r="A76" s="68"/>
      <c r="B76" s="70"/>
      <c r="C76" s="69" t="str">
        <f>'Template (Inf)'!C38</f>
        <v>VarGe04</v>
      </c>
      <c r="D76" s="70" t="str">
        <f>'Template (Inf)'!D38</f>
        <v>Gas phase flow</v>
      </c>
      <c r="E76" s="70"/>
      <c r="F76" s="71" t="str">
        <f t="shared" si="1"/>
        <v>No</v>
      </c>
      <c r="G76" s="71">
        <f t="shared" si="1"/>
        <v>0</v>
      </c>
      <c r="H76" s="70" t="s">
        <v>1855</v>
      </c>
      <c r="I76" s="71"/>
      <c r="J76" s="71"/>
      <c r="K76" s="70" t="s">
        <v>1855</v>
      </c>
      <c r="L76" s="71"/>
      <c r="M76" s="71"/>
      <c r="N76" s="70" t="s">
        <v>1855</v>
      </c>
      <c r="O76" s="71"/>
      <c r="P76" s="71"/>
      <c r="Q76" s="70" t="s">
        <v>1855</v>
      </c>
      <c r="R76" s="71"/>
      <c r="S76" s="71"/>
      <c r="T76" s="70" t="s">
        <v>1855</v>
      </c>
      <c r="U76" s="68"/>
      <c r="V76" s="70"/>
      <c r="W76" s="71" t="str">
        <f>'SR-Site Influences'!AD94</f>
        <v>No</v>
      </c>
      <c r="X76" s="71">
        <f>'SR-Site Influences'!AD16</f>
        <v>0</v>
      </c>
      <c r="Y76" s="70" t="s">
        <v>1855</v>
      </c>
    </row>
    <row r="77" spans="1:25" x14ac:dyDescent="0.25">
      <c r="A77" s="68"/>
      <c r="B77" s="70"/>
      <c r="C77" s="69" t="str">
        <f>'Template (Inf)'!C39</f>
        <v>VarGe05</v>
      </c>
      <c r="D77" s="70" t="str">
        <f>'Template (Inf)'!D39</f>
        <v>Repository geometry</v>
      </c>
      <c r="E77" s="70"/>
      <c r="F77" s="71" t="str">
        <f t="shared" si="1"/>
        <v>No</v>
      </c>
      <c r="G77" s="71">
        <f t="shared" si="1"/>
        <v>0</v>
      </c>
      <c r="H77" s="70" t="s">
        <v>1855</v>
      </c>
      <c r="I77" s="71"/>
      <c r="J77" s="71"/>
      <c r="K77" s="70" t="s">
        <v>1855</v>
      </c>
      <c r="L77" s="71"/>
      <c r="M77" s="71"/>
      <c r="N77" s="70" t="s">
        <v>1855</v>
      </c>
      <c r="O77" s="71"/>
      <c r="P77" s="71"/>
      <c r="Q77" s="70" t="s">
        <v>1855</v>
      </c>
      <c r="R77" s="71"/>
      <c r="S77" s="71"/>
      <c r="T77" s="70" t="s">
        <v>1855</v>
      </c>
      <c r="U77" s="68"/>
      <c r="V77" s="70"/>
      <c r="W77" s="71" t="str">
        <f>'SR-Site Influences'!AD95</f>
        <v>No</v>
      </c>
      <c r="X77" s="71">
        <f>'SR-Site Influences'!AD17</f>
        <v>0</v>
      </c>
      <c r="Y77" s="70" t="s">
        <v>1855</v>
      </c>
    </row>
    <row r="78" spans="1:25" x14ac:dyDescent="0.25">
      <c r="A78" s="68"/>
      <c r="B78" s="70"/>
      <c r="C78" s="69" t="str">
        <f>'Template (Inf)'!C40</f>
        <v>VarGe06</v>
      </c>
      <c r="D78" s="70" t="str">
        <f>'Template (Inf)'!D40</f>
        <v>Fracture geometry</v>
      </c>
      <c r="E78" s="70"/>
      <c r="F78" s="71" t="str">
        <f t="shared" si="1"/>
        <v>No</v>
      </c>
      <c r="G78" s="71" t="str">
        <f t="shared" si="1"/>
        <v>But indirectly since deposition of transported material could in principle block minor flow paths but no volatile species have been identified that could do this to a significant degree.</v>
      </c>
      <c r="H78" s="70" t="s">
        <v>1855</v>
      </c>
      <c r="I78" s="71"/>
      <c r="J78" s="71"/>
      <c r="K78" s="70" t="s">
        <v>1855</v>
      </c>
      <c r="L78" s="71"/>
      <c r="M78" s="71"/>
      <c r="N78" s="70" t="s">
        <v>1855</v>
      </c>
      <c r="O78" s="71"/>
      <c r="P78" s="71"/>
      <c r="Q78" s="70" t="s">
        <v>1855</v>
      </c>
      <c r="R78" s="71"/>
      <c r="S78" s="71"/>
      <c r="T78" s="70" t="s">
        <v>1855</v>
      </c>
      <c r="U78" s="68"/>
      <c r="V78" s="70"/>
      <c r="W78" s="71" t="str">
        <f>'SR-Site Influences'!AD96</f>
        <v>No</v>
      </c>
      <c r="X78" s="71" t="str">
        <f>'SR-Site Influences'!AD18</f>
        <v>But indirectly since deposition of transported material could in principle block minor flow paths but no volatile species have been identified that could do this to a significant degree.</v>
      </c>
      <c r="Y78" s="70" t="s">
        <v>1855</v>
      </c>
    </row>
    <row r="79" spans="1:25" x14ac:dyDescent="0.25">
      <c r="A79" s="68"/>
      <c r="B79" s="70"/>
      <c r="C79" s="69" t="str">
        <f>'Template (Inf)'!C41</f>
        <v>VarGe07</v>
      </c>
      <c r="D79" s="70" t="str">
        <f>'Template (Inf)'!D41</f>
        <v>Rock stresses</v>
      </c>
      <c r="E79" s="70"/>
      <c r="F79" s="71" t="str">
        <f t="shared" si="1"/>
        <v>No</v>
      </c>
      <c r="G79" s="71">
        <f t="shared" si="1"/>
        <v>0</v>
      </c>
      <c r="H79" s="70" t="s">
        <v>1855</v>
      </c>
      <c r="I79" s="71"/>
      <c r="J79" s="71"/>
      <c r="K79" s="70" t="s">
        <v>1855</v>
      </c>
      <c r="L79" s="71"/>
      <c r="M79" s="71"/>
      <c r="N79" s="70" t="s">
        <v>1855</v>
      </c>
      <c r="O79" s="71"/>
      <c r="P79" s="71"/>
      <c r="Q79" s="70" t="s">
        <v>1855</v>
      </c>
      <c r="R79" s="71"/>
      <c r="S79" s="71"/>
      <c r="T79" s="70" t="s">
        <v>1855</v>
      </c>
      <c r="U79" s="68"/>
      <c r="V79" s="70"/>
      <c r="W79" s="71" t="str">
        <f>'SR-Site Influences'!AD97</f>
        <v>No</v>
      </c>
      <c r="X79" s="71">
        <f>'SR-Site Influences'!AD19</f>
        <v>0</v>
      </c>
      <c r="Y79" s="70" t="s">
        <v>1855</v>
      </c>
    </row>
    <row r="80" spans="1:25" x14ac:dyDescent="0.25">
      <c r="A80" s="68"/>
      <c r="B80" s="70"/>
      <c r="C80" s="69" t="str">
        <f>'Template (Inf)'!C42</f>
        <v>VarGe08</v>
      </c>
      <c r="D80" s="70" t="str">
        <f>'Template (Inf)'!D42</f>
        <v>Matrix minerals</v>
      </c>
      <c r="E80" s="70"/>
      <c r="F80" s="71" t="str">
        <f t="shared" si="1"/>
        <v>No</v>
      </c>
      <c r="G80" s="71" t="str">
        <f t="shared" si="1"/>
        <v>If reactions occur, mineral changes could occur, but considered second order effect.</v>
      </c>
      <c r="H80" s="70" t="s">
        <v>1855</v>
      </c>
      <c r="I80" s="71"/>
      <c r="J80" s="71"/>
      <c r="K80" s="70" t="s">
        <v>1855</v>
      </c>
      <c r="L80" s="71"/>
      <c r="M80" s="71"/>
      <c r="N80" s="70" t="s">
        <v>1855</v>
      </c>
      <c r="O80" s="71"/>
      <c r="P80" s="71"/>
      <c r="Q80" s="70" t="s">
        <v>1855</v>
      </c>
      <c r="R80" s="71"/>
      <c r="S80" s="71"/>
      <c r="T80" s="70" t="s">
        <v>1855</v>
      </c>
      <c r="U80" s="68"/>
      <c r="V80" s="70"/>
      <c r="W80" s="71" t="str">
        <f>'SR-Site Influences'!AD98</f>
        <v>No</v>
      </c>
      <c r="X80" s="71" t="str">
        <f>'SR-Site Influences'!AD20</f>
        <v>If reactions occur, mineral changes could occur, but considered second order effect.</v>
      </c>
      <c r="Y80" s="70" t="s">
        <v>1855</v>
      </c>
    </row>
    <row r="81" spans="1:25" x14ac:dyDescent="0.25">
      <c r="A81" s="68"/>
      <c r="B81" s="70"/>
      <c r="C81" s="69" t="str">
        <f>'Template (Inf)'!C43</f>
        <v>VarGe09</v>
      </c>
      <c r="D81" s="70" t="str">
        <f>'Template (Inf)'!D43</f>
        <v>Fracture minerals</v>
      </c>
      <c r="E81" s="70"/>
      <c r="F81" s="71" t="str">
        <f t="shared" si="1"/>
        <v>No</v>
      </c>
      <c r="G81" s="71" t="str">
        <f t="shared" si="1"/>
        <v>If reactions occur, mineral changes could occur, but considered second order effect.</v>
      </c>
      <c r="H81" s="70" t="s">
        <v>1855</v>
      </c>
      <c r="I81" s="71"/>
      <c r="J81" s="71"/>
      <c r="K81" s="70" t="s">
        <v>1855</v>
      </c>
      <c r="L81" s="71"/>
      <c r="M81" s="71"/>
      <c r="N81" s="70" t="s">
        <v>1855</v>
      </c>
      <c r="O81" s="71"/>
      <c r="P81" s="71"/>
      <c r="Q81" s="70" t="s">
        <v>1855</v>
      </c>
      <c r="R81" s="71"/>
      <c r="S81" s="71"/>
      <c r="T81" s="70" t="s">
        <v>1855</v>
      </c>
      <c r="U81" s="68"/>
      <c r="V81" s="70"/>
      <c r="W81" s="71" t="str">
        <f>'SR-Site Influences'!AD99</f>
        <v>No</v>
      </c>
      <c r="X81" s="71" t="str">
        <f>'SR-Site Influences'!AD21</f>
        <v>If reactions occur, mineral changes could occur, but considered second order effect.</v>
      </c>
      <c r="Y81" s="70" t="s">
        <v>1855</v>
      </c>
    </row>
    <row r="82" spans="1:25" x14ac:dyDescent="0.25">
      <c r="A82" s="68"/>
      <c r="B82" s="70"/>
      <c r="C82" s="69" t="str">
        <f>'Template (Inf)'!C44</f>
        <v>VarGe10</v>
      </c>
      <c r="D82" s="70" t="str">
        <f>'Template (Inf)'!D44</f>
        <v>Groundwater composition</v>
      </c>
      <c r="E82" s="70"/>
      <c r="F82" s="71" t="str">
        <f t="shared" si="1"/>
        <v>Yes</v>
      </c>
      <c r="G82" s="71" t="str">
        <f t="shared" si="1"/>
        <v>Solutes transported in gas phase may later dissolve, and hence affect groundwater composition.</v>
      </c>
      <c r="H82" s="70" t="s">
        <v>1855</v>
      </c>
      <c r="I82" s="74" t="s">
        <v>117</v>
      </c>
      <c r="J82" s="71" t="s">
        <v>1980</v>
      </c>
      <c r="K82" s="70" t="s">
        <v>1855</v>
      </c>
      <c r="L82" s="71" t="s">
        <v>117</v>
      </c>
      <c r="M82" s="71" t="s">
        <v>1989</v>
      </c>
      <c r="N82" s="70" t="s">
        <v>1855</v>
      </c>
      <c r="O82" s="71" t="s">
        <v>117</v>
      </c>
      <c r="P82" s="71" t="s">
        <v>1989</v>
      </c>
      <c r="Q82" s="70" t="s">
        <v>1855</v>
      </c>
      <c r="R82" s="71" t="s">
        <v>117</v>
      </c>
      <c r="S82" s="71" t="s">
        <v>1989</v>
      </c>
      <c r="T82" s="70" t="s">
        <v>1855</v>
      </c>
      <c r="U82" s="68"/>
      <c r="V82" s="70"/>
      <c r="W82" s="71" t="str">
        <f>'SR-Site Influences'!AD100</f>
        <v>Yes</v>
      </c>
      <c r="X82" s="71" t="str">
        <f>'SR-Site Influences'!AD22</f>
        <v>Solutes transported in gas phase may later dissolve, and hence affect groundwater composition.</v>
      </c>
      <c r="Y82" s="70" t="s">
        <v>1855</v>
      </c>
    </row>
    <row r="83" spans="1:25" x14ac:dyDescent="0.25">
      <c r="A83" s="68"/>
      <c r="B83" s="70"/>
      <c r="C83" s="69" t="str">
        <f>'Template (Inf)'!C45</f>
        <v>VarGe11</v>
      </c>
      <c r="D83" s="70" t="str">
        <f>'Template (Inf)'!D45</f>
        <v>Gas composition</v>
      </c>
      <c r="E83" s="70"/>
      <c r="F83" s="71" t="str">
        <f t="shared" si="1"/>
        <v>Yes</v>
      </c>
      <c r="G83" s="71" t="str">
        <f t="shared" si="1"/>
        <v>Transport of gaseous radionuclides can modify gas composition but only by trace amounts.</v>
      </c>
      <c r="H83" s="70" t="s">
        <v>1855</v>
      </c>
      <c r="I83" s="74" t="s">
        <v>117</v>
      </c>
      <c r="J83" s="71" t="s">
        <v>1980</v>
      </c>
      <c r="K83" s="70" t="s">
        <v>1855</v>
      </c>
      <c r="L83" s="71" t="s">
        <v>117</v>
      </c>
      <c r="M83" s="71" t="s">
        <v>1989</v>
      </c>
      <c r="N83" s="70" t="s">
        <v>1855</v>
      </c>
      <c r="O83" s="71" t="s">
        <v>117</v>
      </c>
      <c r="P83" s="71" t="s">
        <v>1989</v>
      </c>
      <c r="Q83" s="70" t="s">
        <v>1855</v>
      </c>
      <c r="R83" s="71" t="s">
        <v>117</v>
      </c>
      <c r="S83" s="71" t="s">
        <v>1989</v>
      </c>
      <c r="T83" s="70" t="s">
        <v>1855</v>
      </c>
      <c r="U83" s="68"/>
      <c r="V83" s="70"/>
      <c r="W83" s="71" t="str">
        <f>'SR-Site Influences'!AD101</f>
        <v>Yes</v>
      </c>
      <c r="X83" s="71" t="str">
        <f>'SR-Site Influences'!AD23</f>
        <v>Transport of gaseous radionuclides can modify gas composition but only by trace amounts.</v>
      </c>
      <c r="Y83" s="70" t="s">
        <v>1855</v>
      </c>
    </row>
    <row r="84" spans="1:25" x14ac:dyDescent="0.25">
      <c r="A84" s="68"/>
      <c r="B84" s="70"/>
      <c r="C84" s="69" t="str">
        <f>'Template (Inf)'!C46</f>
        <v>VarGe12</v>
      </c>
      <c r="D84" s="70" t="str">
        <f>'Template (Inf)'!D46</f>
        <v>Structural and stray materials</v>
      </c>
      <c r="E84" s="70"/>
      <c r="F84" s="71" t="str">
        <f t="shared" si="1"/>
        <v>No</v>
      </c>
      <c r="G84" s="71">
        <f t="shared" si="1"/>
        <v>0</v>
      </c>
      <c r="H84" s="70" t="s">
        <v>1855</v>
      </c>
      <c r="I84" s="71"/>
      <c r="J84" s="71"/>
      <c r="K84" s="70" t="s">
        <v>1855</v>
      </c>
      <c r="L84" s="71"/>
      <c r="M84" s="71"/>
      <c r="N84" s="70" t="s">
        <v>1855</v>
      </c>
      <c r="O84" s="71"/>
      <c r="P84" s="71"/>
      <c r="Q84" s="70" t="s">
        <v>1855</v>
      </c>
      <c r="R84" s="71"/>
      <c r="S84" s="71"/>
      <c r="T84" s="70" t="s">
        <v>1855</v>
      </c>
      <c r="U84" s="68"/>
      <c r="V84" s="70"/>
      <c r="W84" s="71" t="str">
        <f>'SR-Site Influences'!AD102</f>
        <v>No</v>
      </c>
      <c r="X84" s="71">
        <f>'SR-Site Influences'!AD24</f>
        <v>0</v>
      </c>
      <c r="Y84" s="70" t="s">
        <v>1855</v>
      </c>
    </row>
    <row r="85" spans="1:25" x14ac:dyDescent="0.25">
      <c r="A85" s="68"/>
      <c r="B85" s="70"/>
      <c r="C85" s="69" t="str">
        <f>'Template (Inf)'!C47</f>
        <v>VarGe13</v>
      </c>
      <c r="D85" s="70" t="str">
        <f>'Template (Inf)'!D47</f>
        <v>Saturation</v>
      </c>
      <c r="E85" s="70"/>
      <c r="F85" s="71" t="str">
        <f t="shared" si="1"/>
        <v>No</v>
      </c>
      <c r="G85" s="71">
        <f t="shared" si="1"/>
        <v>0</v>
      </c>
      <c r="H85" s="70" t="s">
        <v>1855</v>
      </c>
      <c r="I85" s="71"/>
      <c r="J85" s="71"/>
      <c r="K85" s="70" t="s">
        <v>1855</v>
      </c>
      <c r="L85" s="71"/>
      <c r="M85" s="71"/>
      <c r="N85" s="70" t="s">
        <v>1855</v>
      </c>
      <c r="O85" s="71"/>
      <c r="P85" s="71"/>
      <c r="Q85" s="70" t="s">
        <v>1855</v>
      </c>
      <c r="R85" s="71"/>
      <c r="S85" s="71"/>
      <c r="T85" s="70" t="s">
        <v>1855</v>
      </c>
      <c r="U85" s="68"/>
      <c r="V85" s="70"/>
      <c r="W85" s="71" t="str">
        <f>'SR-Site Influences'!AD103</f>
        <v>No</v>
      </c>
      <c r="X85" s="71">
        <f>'SR-Site Influences'!AD25</f>
        <v>0</v>
      </c>
      <c r="Y85" s="70" t="s">
        <v>1855</v>
      </c>
    </row>
    <row r="86" spans="1:25" x14ac:dyDescent="0.25">
      <c r="A86" s="68"/>
      <c r="B86" s="69"/>
      <c r="C86" s="69"/>
      <c r="D86" s="69"/>
      <c r="E86" s="69"/>
      <c r="F86" s="69"/>
      <c r="G86" s="69"/>
      <c r="H86" s="69"/>
      <c r="I86" s="69"/>
      <c r="J86" s="69"/>
      <c r="K86" s="70"/>
      <c r="L86" s="69"/>
      <c r="M86" s="69"/>
      <c r="N86" s="70"/>
      <c r="O86" s="69"/>
      <c r="P86" s="69"/>
      <c r="Q86" s="70"/>
      <c r="R86" s="69"/>
      <c r="S86" s="69"/>
      <c r="T86" s="70"/>
      <c r="U86" s="68"/>
      <c r="V86" s="70"/>
      <c r="W86" s="72" t="str">
        <f>'SR-Site Influences'!AD5</f>
        <v>Transport of radionuclides in the gas phase</v>
      </c>
      <c r="X86" s="70"/>
      <c r="Y86" s="70"/>
    </row>
  </sheetData>
  <mergeCells count="13">
    <mergeCell ref="F11:G11"/>
    <mergeCell ref="I11:J11"/>
    <mergeCell ref="F12:G12"/>
    <mergeCell ref="I12:J12"/>
    <mergeCell ref="F13:G13"/>
    <mergeCell ref="I13:J13"/>
    <mergeCell ref="F10:G10"/>
    <mergeCell ref="I10:J10"/>
    <mergeCell ref="C6:D6"/>
    <mergeCell ref="F6:G6"/>
    <mergeCell ref="I6:J6"/>
    <mergeCell ref="F7:G7"/>
    <mergeCell ref="I7:J7"/>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7B9BC-8BA2-4333-91D9-BE4863377C54}">
  <dimension ref="A1:AD129"/>
  <sheetViews>
    <sheetView zoomScale="85" zoomScaleNormal="85" workbookViewId="0">
      <selection activeCell="E11" sqref="E11"/>
    </sheetView>
  </sheetViews>
  <sheetFormatPr defaultRowHeight="15" x14ac:dyDescent="0.25"/>
  <cols>
    <col min="1" max="1" bestFit="true" customWidth="true" width="27.85546875"/>
    <col min="3" max="3" bestFit="true" customWidth="true" width="21.42578125"/>
    <col min="5" max="5" bestFit="true" customWidth="true" width="22.0"/>
    <col min="6" max="21" customWidth="true" width="7.0"/>
    <col min="22" max="30" customWidth="true" width="9.140625"/>
  </cols>
  <sheetData>
    <row r="1" spans="1:30" x14ac:dyDescent="0.25">
      <c r="E1" s="10" t="s">
        <v>1279</v>
      </c>
    </row>
    <row r="2" spans="1:30" x14ac:dyDescent="0.25">
      <c r="E2" s="10"/>
    </row>
    <row r="4" spans="1:30" x14ac:dyDescent="0.25">
      <c r="E4" s="10" t="s">
        <v>130</v>
      </c>
      <c r="F4" s="10" t="s">
        <v>292</v>
      </c>
      <c r="G4" s="10" t="s">
        <v>294</v>
      </c>
      <c r="H4" s="10" t="s">
        <v>297</v>
      </c>
      <c r="I4" s="10" t="s">
        <v>300</v>
      </c>
      <c r="J4" s="10" t="s">
        <v>303</v>
      </c>
      <c r="K4" s="10" t="s">
        <v>305</v>
      </c>
      <c r="L4" s="10" t="s">
        <v>307</v>
      </c>
      <c r="M4" s="10" t="s">
        <v>310</v>
      </c>
      <c r="N4" s="10" t="s">
        <v>313</v>
      </c>
      <c r="O4" s="10" t="s">
        <v>316</v>
      </c>
      <c r="P4" s="10" t="s">
        <v>319</v>
      </c>
      <c r="Q4" s="10" t="s">
        <v>322</v>
      </c>
      <c r="R4" s="10" t="s">
        <v>324</v>
      </c>
      <c r="S4" s="10" t="s">
        <v>327</v>
      </c>
      <c r="T4" s="10" t="s">
        <v>330</v>
      </c>
      <c r="U4" s="10" t="s">
        <v>333</v>
      </c>
      <c r="V4" s="10" t="s">
        <v>336</v>
      </c>
      <c r="W4" s="10" t="s">
        <v>339</v>
      </c>
      <c r="X4" s="10" t="s">
        <v>342</v>
      </c>
      <c r="Y4" s="10" t="s">
        <v>345</v>
      </c>
      <c r="Z4" s="10" t="s">
        <v>348</v>
      </c>
      <c r="AA4" s="10" t="s">
        <v>351</v>
      </c>
      <c r="AB4" s="10" t="s">
        <v>354</v>
      </c>
      <c r="AC4" s="10" t="s">
        <v>357</v>
      </c>
      <c r="AD4" s="10" t="s">
        <v>360</v>
      </c>
    </row>
    <row r="5" spans="1:30" x14ac:dyDescent="0.25">
      <c r="A5" s="10" t="s">
        <v>131</v>
      </c>
      <c r="B5" s="10"/>
      <c r="C5" s="10"/>
      <c r="E5" t="s">
        <v>132</v>
      </c>
      <c r="F5" t="s">
        <v>126</v>
      </c>
      <c r="G5" t="s">
        <v>295</v>
      </c>
      <c r="H5" t="s">
        <v>298</v>
      </c>
      <c r="I5" t="s">
        <v>301</v>
      </c>
      <c r="J5" t="s">
        <v>1280</v>
      </c>
      <c r="K5" t="s">
        <v>1281</v>
      </c>
      <c r="L5" t="s">
        <v>308</v>
      </c>
      <c r="M5" t="s">
        <v>311</v>
      </c>
      <c r="N5" t="s">
        <v>314</v>
      </c>
      <c r="O5" t="s">
        <v>317</v>
      </c>
      <c r="P5" t="s">
        <v>320</v>
      </c>
      <c r="Q5" t="s">
        <v>1282</v>
      </c>
      <c r="R5" t="s">
        <v>325</v>
      </c>
      <c r="S5" t="s">
        <v>328</v>
      </c>
      <c r="T5" t="s">
        <v>331</v>
      </c>
      <c r="U5" t="s">
        <v>334</v>
      </c>
      <c r="V5" t="s">
        <v>337</v>
      </c>
      <c r="W5" t="s">
        <v>1283</v>
      </c>
      <c r="X5" t="s">
        <v>343</v>
      </c>
      <c r="Y5" t="s">
        <v>346</v>
      </c>
      <c r="Z5" t="s">
        <v>349</v>
      </c>
      <c r="AA5" t="s">
        <v>352</v>
      </c>
      <c r="AB5" t="s">
        <v>355</v>
      </c>
      <c r="AC5" t="s">
        <v>358</v>
      </c>
      <c r="AD5" t="s">
        <v>361</v>
      </c>
    </row>
    <row r="6" spans="1:30" x14ac:dyDescent="0.25">
      <c r="A6" s="10" t="s">
        <v>133</v>
      </c>
      <c r="B6" s="10"/>
      <c r="C6" s="10" t="s">
        <v>134</v>
      </c>
      <c r="E6" t="s">
        <v>135</v>
      </c>
      <c r="F6" t="s">
        <v>290</v>
      </c>
      <c r="G6" t="s">
        <v>290</v>
      </c>
      <c r="H6" t="s">
        <v>290</v>
      </c>
      <c r="I6" t="s">
        <v>290</v>
      </c>
      <c r="J6" t="s">
        <v>290</v>
      </c>
      <c r="K6" t="s">
        <v>290</v>
      </c>
      <c r="L6" t="s">
        <v>290</v>
      </c>
      <c r="M6" t="s">
        <v>290</v>
      </c>
      <c r="N6" t="s">
        <v>290</v>
      </c>
      <c r="O6" t="s">
        <v>290</v>
      </c>
      <c r="P6" t="s">
        <v>290</v>
      </c>
      <c r="Q6" t="s">
        <v>290</v>
      </c>
      <c r="R6" t="s">
        <v>290</v>
      </c>
      <c r="S6" t="s">
        <v>290</v>
      </c>
      <c r="T6" t="s">
        <v>290</v>
      </c>
      <c r="U6" t="s">
        <v>290</v>
      </c>
      <c r="V6" t="s">
        <v>290</v>
      </c>
      <c r="W6" t="s">
        <v>290</v>
      </c>
      <c r="X6" t="s">
        <v>290</v>
      </c>
      <c r="Y6" t="s">
        <v>290</v>
      </c>
      <c r="Z6" t="s">
        <v>290</v>
      </c>
      <c r="AA6" t="s">
        <v>290</v>
      </c>
      <c r="AB6" t="s">
        <v>290</v>
      </c>
      <c r="AC6" t="s">
        <v>290</v>
      </c>
      <c r="AD6" t="s">
        <v>290</v>
      </c>
    </row>
    <row r="7" spans="1:30" x14ac:dyDescent="0.25">
      <c r="A7" s="51" t="s">
        <v>136</v>
      </c>
      <c r="E7" t="s">
        <v>137</v>
      </c>
      <c r="F7" t="s">
        <v>1284</v>
      </c>
      <c r="G7" t="s">
        <v>1284</v>
      </c>
      <c r="H7" t="s">
        <v>1284</v>
      </c>
      <c r="I7" t="s">
        <v>1284</v>
      </c>
      <c r="J7" t="s">
        <v>1284</v>
      </c>
      <c r="K7" t="s">
        <v>1284</v>
      </c>
      <c r="L7" t="s">
        <v>1284</v>
      </c>
      <c r="M7" t="s">
        <v>1284</v>
      </c>
      <c r="N7" t="s">
        <v>1284</v>
      </c>
      <c r="O7" t="s">
        <v>1284</v>
      </c>
      <c r="P7" t="s">
        <v>1284</v>
      </c>
      <c r="Q7" t="s">
        <v>1284</v>
      </c>
      <c r="R7" t="s">
        <v>1284</v>
      </c>
      <c r="S7" t="s">
        <v>1284</v>
      </c>
      <c r="T7" t="s">
        <v>1284</v>
      </c>
      <c r="U7" t="s">
        <v>1284</v>
      </c>
      <c r="V7" t="s">
        <v>1284</v>
      </c>
      <c r="W7" t="s">
        <v>1284</v>
      </c>
      <c r="X7" t="s">
        <v>1284</v>
      </c>
      <c r="Y7" t="s">
        <v>1284</v>
      </c>
      <c r="Z7" t="s">
        <v>1284</v>
      </c>
      <c r="AA7" t="s">
        <v>1284</v>
      </c>
      <c r="AB7" t="s">
        <v>1284</v>
      </c>
      <c r="AC7" t="s">
        <v>1284</v>
      </c>
      <c r="AD7" t="s">
        <v>1284</v>
      </c>
    </row>
    <row r="8" spans="1:30" x14ac:dyDescent="0.25">
      <c r="A8" t="s">
        <v>138</v>
      </c>
      <c r="B8" s="9" t="s">
        <v>139</v>
      </c>
      <c r="C8" t="s">
        <v>140</v>
      </c>
      <c r="E8" t="s">
        <v>141</v>
      </c>
      <c r="F8" t="s">
        <v>1285</v>
      </c>
      <c r="G8" t="s">
        <v>1285</v>
      </c>
      <c r="H8" t="s">
        <v>1285</v>
      </c>
      <c r="I8" t="s">
        <v>1285</v>
      </c>
      <c r="J8" t="s">
        <v>1285</v>
      </c>
      <c r="K8" t="s">
        <v>1285</v>
      </c>
      <c r="L8" t="s">
        <v>1285</v>
      </c>
      <c r="M8" t="s">
        <v>1285</v>
      </c>
      <c r="N8" t="s">
        <v>1285</v>
      </c>
      <c r="O8" t="s">
        <v>1285</v>
      </c>
      <c r="P8" t="s">
        <v>1285</v>
      </c>
      <c r="Q8" t="s">
        <v>1285</v>
      </c>
      <c r="R8" t="s">
        <v>1285</v>
      </c>
      <c r="S8" t="s">
        <v>1285</v>
      </c>
      <c r="T8" t="s">
        <v>1285</v>
      </c>
      <c r="U8" t="s">
        <v>1285</v>
      </c>
      <c r="V8" t="s">
        <v>1285</v>
      </c>
      <c r="W8" t="s">
        <v>1285</v>
      </c>
      <c r="X8" t="s">
        <v>1285</v>
      </c>
      <c r="Y8" t="s">
        <v>1285</v>
      </c>
      <c r="Z8" t="s">
        <v>1285</v>
      </c>
      <c r="AA8" t="s">
        <v>1285</v>
      </c>
      <c r="AB8" t="s">
        <v>1285</v>
      </c>
      <c r="AC8" t="s">
        <v>1285</v>
      </c>
      <c r="AD8" t="s">
        <v>1285</v>
      </c>
    </row>
    <row r="9" spans="1:30" x14ac:dyDescent="0.25">
      <c r="A9" t="s">
        <v>9</v>
      </c>
      <c r="B9" s="9" t="s">
        <v>139</v>
      </c>
      <c r="C9" t="s">
        <v>142</v>
      </c>
      <c r="E9" t="s">
        <v>143</v>
      </c>
      <c r="F9" t="s">
        <v>1286</v>
      </c>
      <c r="G9" t="s">
        <v>1286</v>
      </c>
      <c r="H9" t="s">
        <v>1286</v>
      </c>
      <c r="I9" t="s">
        <v>1286</v>
      </c>
      <c r="J9" t="s">
        <v>1286</v>
      </c>
      <c r="K9" t="s">
        <v>1286</v>
      </c>
      <c r="L9" t="s">
        <v>1286</v>
      </c>
      <c r="M9" t="s">
        <v>1286</v>
      </c>
      <c r="N9" t="s">
        <v>1286</v>
      </c>
      <c r="O9" t="s">
        <v>1286</v>
      </c>
      <c r="P9" t="s">
        <v>1286</v>
      </c>
      <c r="Q9" t="s">
        <v>1286</v>
      </c>
      <c r="R9" t="s">
        <v>1286</v>
      </c>
      <c r="S9" t="s">
        <v>1286</v>
      </c>
      <c r="T9" t="s">
        <v>1286</v>
      </c>
      <c r="U9" t="s">
        <v>1286</v>
      </c>
      <c r="V9" t="s">
        <v>1286</v>
      </c>
      <c r="W9" t="s">
        <v>1286</v>
      </c>
      <c r="X9" t="s">
        <v>1286</v>
      </c>
      <c r="Y9" t="s">
        <v>1286</v>
      </c>
      <c r="Z9" t="s">
        <v>1286</v>
      </c>
      <c r="AA9" t="s">
        <v>1286</v>
      </c>
      <c r="AB9" t="s">
        <v>1286</v>
      </c>
      <c r="AC9" t="s">
        <v>1286</v>
      </c>
      <c r="AD9" t="s">
        <v>1286</v>
      </c>
    </row>
    <row r="10" spans="1:30" x14ac:dyDescent="0.25">
      <c r="A10" t="s">
        <v>144</v>
      </c>
      <c r="B10" s="9" t="s">
        <v>139</v>
      </c>
      <c r="C10" t="s">
        <v>145</v>
      </c>
      <c r="E10" t="s">
        <v>146</v>
      </c>
      <c r="F10" t="s">
        <v>1287</v>
      </c>
      <c r="G10" t="s">
        <v>1287</v>
      </c>
      <c r="H10" t="s">
        <v>1287</v>
      </c>
      <c r="I10" t="s">
        <v>1287</v>
      </c>
      <c r="J10" t="s">
        <v>1287</v>
      </c>
      <c r="K10" t="s">
        <v>1287</v>
      </c>
      <c r="L10" t="s">
        <v>1287</v>
      </c>
      <c r="M10" t="s">
        <v>1287</v>
      </c>
      <c r="N10" t="s">
        <v>1287</v>
      </c>
      <c r="O10" t="s">
        <v>1287</v>
      </c>
      <c r="P10" t="s">
        <v>1287</v>
      </c>
      <c r="Q10" t="s">
        <v>1287</v>
      </c>
      <c r="R10" t="s">
        <v>1287</v>
      </c>
      <c r="S10" t="s">
        <v>1287</v>
      </c>
      <c r="T10" t="s">
        <v>1287</v>
      </c>
      <c r="U10" t="s">
        <v>1287</v>
      </c>
      <c r="V10" t="s">
        <v>1287</v>
      </c>
      <c r="W10" t="s">
        <v>1287</v>
      </c>
      <c r="X10" t="s">
        <v>1287</v>
      </c>
      <c r="Y10" t="s">
        <v>1287</v>
      </c>
      <c r="Z10" t="s">
        <v>1287</v>
      </c>
      <c r="AA10" t="s">
        <v>1287</v>
      </c>
      <c r="AB10" t="s">
        <v>1287</v>
      </c>
      <c r="AC10" t="s">
        <v>1287</v>
      </c>
      <c r="AD10" t="s">
        <v>1287</v>
      </c>
    </row>
    <row r="11" spans="1:30" x14ac:dyDescent="0.25">
      <c r="A11" t="s">
        <v>147</v>
      </c>
      <c r="B11" s="9" t="s">
        <v>139</v>
      </c>
      <c r="C11" t="s">
        <v>148</v>
      </c>
    </row>
    <row r="12" spans="1:30" x14ac:dyDescent="0.25">
      <c r="A12" s="51" t="s">
        <v>149</v>
      </c>
      <c r="E12" s="10" t="s">
        <v>130</v>
      </c>
      <c r="F12" s="10" t="s">
        <v>292</v>
      </c>
      <c r="G12" s="10" t="s">
        <v>294</v>
      </c>
      <c r="H12" s="10" t="s">
        <v>297</v>
      </c>
      <c r="I12" s="10" t="s">
        <v>300</v>
      </c>
      <c r="J12" s="10" t="s">
        <v>303</v>
      </c>
      <c r="K12" s="10" t="s">
        <v>305</v>
      </c>
      <c r="L12" s="10" t="s">
        <v>307</v>
      </c>
      <c r="M12" s="10" t="s">
        <v>310</v>
      </c>
      <c r="N12" s="10" t="s">
        <v>313</v>
      </c>
      <c r="O12" s="10" t="s">
        <v>316</v>
      </c>
      <c r="P12" s="10" t="s">
        <v>319</v>
      </c>
      <c r="Q12" s="10" t="s">
        <v>322</v>
      </c>
      <c r="R12" s="10" t="s">
        <v>324</v>
      </c>
      <c r="S12" s="10" t="s">
        <v>327</v>
      </c>
      <c r="T12" s="10" t="s">
        <v>330</v>
      </c>
      <c r="U12" s="10" t="s">
        <v>333</v>
      </c>
      <c r="V12" s="10" t="s">
        <v>336</v>
      </c>
      <c r="W12" s="10" t="s">
        <v>339</v>
      </c>
      <c r="X12" s="10" t="s">
        <v>342</v>
      </c>
      <c r="Y12" s="10" t="s">
        <v>345</v>
      </c>
      <c r="Z12" s="10" t="s">
        <v>348</v>
      </c>
      <c r="AA12" s="10" t="s">
        <v>351</v>
      </c>
      <c r="AB12" s="10" t="s">
        <v>354</v>
      </c>
      <c r="AC12" s="10" t="s">
        <v>357</v>
      </c>
      <c r="AD12" s="10" t="s">
        <v>360</v>
      </c>
    </row>
    <row r="13" spans="1:30" x14ac:dyDescent="0.25">
      <c r="A13" t="s">
        <v>138</v>
      </c>
      <c r="B13" s="9" t="s">
        <v>139</v>
      </c>
      <c r="C13" t="s">
        <v>150</v>
      </c>
      <c r="E13" s="10" t="s">
        <v>151</v>
      </c>
      <c r="G13" t="s">
        <v>1326</v>
      </c>
      <c r="H13" t="s">
        <v>1327</v>
      </c>
      <c r="I13" t="s">
        <v>1328</v>
      </c>
      <c r="P13" t="s">
        <v>1329</v>
      </c>
      <c r="S13" t="s">
        <v>1330</v>
      </c>
      <c r="T13" t="s">
        <v>1331</v>
      </c>
      <c r="X13" t="s">
        <v>1332</v>
      </c>
      <c r="Y13" t="s">
        <v>1333</v>
      </c>
      <c r="AB13" t="s">
        <v>1334</v>
      </c>
    </row>
    <row r="14" spans="1:30" x14ac:dyDescent="0.25">
      <c r="A14" t="s">
        <v>9</v>
      </c>
      <c r="B14" s="9" t="s">
        <v>139</v>
      </c>
      <c r="C14" t="s">
        <v>152</v>
      </c>
      <c r="E14" t="s">
        <v>153</v>
      </c>
      <c r="F14" t="s">
        <v>1367</v>
      </c>
      <c r="I14" t="s">
        <v>1368</v>
      </c>
      <c r="K14" t="s">
        <v>1369</v>
      </c>
      <c r="L14" t="s">
        <v>1370</v>
      </c>
      <c r="M14" t="s">
        <v>1370</v>
      </c>
      <c r="O14" t="s">
        <v>1371</v>
      </c>
      <c r="P14" t="s">
        <v>1372</v>
      </c>
      <c r="Q14" t="s">
        <v>1373</v>
      </c>
      <c r="T14" t="s">
        <v>1374</v>
      </c>
      <c r="U14" t="s">
        <v>1375</v>
      </c>
      <c r="V14" t="s">
        <v>1376</v>
      </c>
      <c r="X14" t="s">
        <v>1377</v>
      </c>
      <c r="Y14" t="s">
        <v>1378</v>
      </c>
      <c r="Z14" t="s">
        <v>1379</v>
      </c>
    </row>
    <row r="15" spans="1:30" x14ac:dyDescent="0.25">
      <c r="A15" t="s">
        <v>144</v>
      </c>
      <c r="B15" s="9" t="s">
        <v>139</v>
      </c>
      <c r="C15" t="s">
        <v>154</v>
      </c>
      <c r="E15" t="s">
        <v>155</v>
      </c>
      <c r="F15" t="s">
        <v>1367</v>
      </c>
      <c r="G15" t="s">
        <v>1411</v>
      </c>
      <c r="H15" t="s">
        <v>1412</v>
      </c>
      <c r="I15" t="s">
        <v>1413</v>
      </c>
      <c r="K15" t="s">
        <v>1414</v>
      </c>
      <c r="O15" t="s">
        <v>1386</v>
      </c>
      <c r="X15" t="s">
        <v>1415</v>
      </c>
      <c r="Y15" t="s">
        <v>1416</v>
      </c>
      <c r="AB15" t="s">
        <v>1334</v>
      </c>
    </row>
    <row r="16" spans="1:30" x14ac:dyDescent="0.25">
      <c r="A16" t="s">
        <v>147</v>
      </c>
      <c r="B16" s="9" t="s">
        <v>139</v>
      </c>
      <c r="C16" t="s">
        <v>157</v>
      </c>
      <c r="E16" t="s">
        <v>158</v>
      </c>
      <c r="F16" t="s">
        <v>1367</v>
      </c>
      <c r="H16" t="s">
        <v>1368</v>
      </c>
      <c r="K16" t="s">
        <v>1369</v>
      </c>
      <c r="L16" t="s">
        <v>1370</v>
      </c>
      <c r="M16" t="s">
        <v>1370</v>
      </c>
      <c r="O16" t="s">
        <v>1438</v>
      </c>
      <c r="P16" t="s">
        <v>1439</v>
      </c>
      <c r="Q16" t="s">
        <v>1440</v>
      </c>
      <c r="S16" t="s">
        <v>1441</v>
      </c>
      <c r="T16" t="s">
        <v>1442</v>
      </c>
      <c r="V16" t="s">
        <v>1443</v>
      </c>
      <c r="W16" t="s">
        <v>1444</v>
      </c>
      <c r="X16" t="s">
        <v>1445</v>
      </c>
      <c r="Y16" t="s">
        <v>1378</v>
      </c>
      <c r="AA16" t="s">
        <v>1446</v>
      </c>
      <c r="AB16" t="s">
        <v>1334</v>
      </c>
      <c r="AC16" t="s">
        <v>1447</v>
      </c>
    </row>
    <row r="17" spans="5:30" x14ac:dyDescent="0.25">
      <c r="E17" t="s">
        <v>159</v>
      </c>
      <c r="H17" t="s">
        <v>1473</v>
      </c>
      <c r="I17" t="s">
        <v>1474</v>
      </c>
      <c r="X17" t="s">
        <v>1475</v>
      </c>
    </row>
    <row r="18" spans="5:30" x14ac:dyDescent="0.25">
      <c r="E18" t="s">
        <v>160</v>
      </c>
      <c r="F18" t="s">
        <v>1507</v>
      </c>
      <c r="G18" t="s">
        <v>1508</v>
      </c>
      <c r="H18" t="s">
        <v>1509</v>
      </c>
      <c r="I18" t="s">
        <v>1510</v>
      </c>
      <c r="L18" t="s">
        <v>1511</v>
      </c>
      <c r="R18" t="s">
        <v>1512</v>
      </c>
      <c r="S18" t="s">
        <v>1513</v>
      </c>
      <c r="T18" t="s">
        <v>1514</v>
      </c>
      <c r="U18" t="s">
        <v>1515</v>
      </c>
      <c r="V18" t="s">
        <v>1516</v>
      </c>
      <c r="X18" t="s">
        <v>1517</v>
      </c>
      <c r="Y18" t="s">
        <v>1518</v>
      </c>
      <c r="AC18" t="s">
        <v>1519</v>
      </c>
      <c r="AD18" t="s">
        <v>1520</v>
      </c>
    </row>
    <row r="19" spans="5:30" x14ac:dyDescent="0.25">
      <c r="E19" t="s">
        <v>161</v>
      </c>
      <c r="F19" t="s">
        <v>156</v>
      </c>
      <c r="G19" t="s">
        <v>1369</v>
      </c>
      <c r="H19" t="s">
        <v>1551</v>
      </c>
      <c r="I19" t="s">
        <v>1552</v>
      </c>
      <c r="J19" t="s">
        <v>1534</v>
      </c>
      <c r="S19" t="s">
        <v>1553</v>
      </c>
      <c r="X19" t="s">
        <v>1554</v>
      </c>
      <c r="Y19" t="s">
        <v>1369</v>
      </c>
    </row>
    <row r="20" spans="5:30" x14ac:dyDescent="0.25">
      <c r="E20" t="s">
        <v>162</v>
      </c>
      <c r="H20" t="s">
        <v>1584</v>
      </c>
      <c r="I20" t="s">
        <v>1585</v>
      </c>
      <c r="P20" t="s">
        <v>1567</v>
      </c>
      <c r="Q20" t="s">
        <v>1586</v>
      </c>
      <c r="R20" t="s">
        <v>1587</v>
      </c>
      <c r="X20" t="s">
        <v>1588</v>
      </c>
      <c r="Z20" t="s">
        <v>1589</v>
      </c>
      <c r="AA20" t="s">
        <v>1590</v>
      </c>
      <c r="AC20" t="s">
        <v>1591</v>
      </c>
      <c r="AD20" t="s">
        <v>1592</v>
      </c>
    </row>
    <row r="21" spans="5:30" x14ac:dyDescent="0.25">
      <c r="E21" t="s">
        <v>163</v>
      </c>
      <c r="F21" t="s">
        <v>1620</v>
      </c>
      <c r="H21" t="s">
        <v>1621</v>
      </c>
      <c r="I21" t="s">
        <v>1585</v>
      </c>
      <c r="K21" t="s">
        <v>1622</v>
      </c>
      <c r="L21" t="s">
        <v>1623</v>
      </c>
      <c r="P21" t="s">
        <v>1624</v>
      </c>
      <c r="Q21" t="s">
        <v>1625</v>
      </c>
      <c r="R21" t="s">
        <v>1626</v>
      </c>
      <c r="S21" t="s">
        <v>1627</v>
      </c>
      <c r="U21" t="s">
        <v>1628</v>
      </c>
      <c r="V21" t="s">
        <v>1629</v>
      </c>
      <c r="W21" t="s">
        <v>1630</v>
      </c>
      <c r="X21" t="s">
        <v>1631</v>
      </c>
      <c r="Z21" t="s">
        <v>1632</v>
      </c>
      <c r="AA21" t="s">
        <v>1633</v>
      </c>
      <c r="AC21" t="s">
        <v>1592</v>
      </c>
      <c r="AD21" t="s">
        <v>1592</v>
      </c>
    </row>
    <row r="22" spans="5:30" x14ac:dyDescent="0.25">
      <c r="E22" t="s">
        <v>1675</v>
      </c>
      <c r="F22" t="s">
        <v>156</v>
      </c>
      <c r="G22" t="s">
        <v>1676</v>
      </c>
      <c r="H22" t="s">
        <v>1677</v>
      </c>
      <c r="I22" t="s">
        <v>1678</v>
      </c>
      <c r="L22" t="s">
        <v>1679</v>
      </c>
      <c r="O22" t="s">
        <v>1680</v>
      </c>
      <c r="P22" t="s">
        <v>1681</v>
      </c>
      <c r="Q22" t="s">
        <v>1682</v>
      </c>
      <c r="R22" t="s">
        <v>1683</v>
      </c>
      <c r="U22" t="s">
        <v>1684</v>
      </c>
      <c r="V22" t="s">
        <v>1685</v>
      </c>
      <c r="W22" t="s">
        <v>1686</v>
      </c>
      <c r="X22" t="s">
        <v>1687</v>
      </c>
      <c r="Y22" t="s">
        <v>1688</v>
      </c>
      <c r="Z22" t="s">
        <v>1689</v>
      </c>
      <c r="AA22" t="s">
        <v>1633</v>
      </c>
      <c r="AB22" t="s">
        <v>1690</v>
      </c>
      <c r="AC22" t="s">
        <v>1691</v>
      </c>
      <c r="AD22" t="s">
        <v>1692</v>
      </c>
    </row>
    <row r="23" spans="5:30" x14ac:dyDescent="0.25">
      <c r="E23" t="s">
        <v>1723</v>
      </c>
      <c r="G23" t="s">
        <v>1708</v>
      </c>
      <c r="H23" t="s">
        <v>1724</v>
      </c>
      <c r="I23" t="s">
        <v>1725</v>
      </c>
      <c r="P23" t="s">
        <v>1726</v>
      </c>
      <c r="Q23" t="s">
        <v>1727</v>
      </c>
      <c r="R23" t="s">
        <v>1728</v>
      </c>
      <c r="S23" t="s">
        <v>1729</v>
      </c>
      <c r="T23" t="s">
        <v>1730</v>
      </c>
      <c r="U23" t="s">
        <v>1731</v>
      </c>
      <c r="W23" t="s">
        <v>1732</v>
      </c>
      <c r="X23" t="s">
        <v>1733</v>
      </c>
      <c r="Y23" t="s">
        <v>1734</v>
      </c>
      <c r="AA23" t="s">
        <v>1735</v>
      </c>
      <c r="AB23" t="s">
        <v>1612</v>
      </c>
      <c r="AC23" t="s">
        <v>1612</v>
      </c>
      <c r="AD23" t="s">
        <v>1736</v>
      </c>
    </row>
    <row r="24" spans="5:30" x14ac:dyDescent="0.25">
      <c r="E24" t="s">
        <v>1770</v>
      </c>
      <c r="G24" t="s">
        <v>1771</v>
      </c>
      <c r="H24" t="s">
        <v>1772</v>
      </c>
      <c r="I24" t="s">
        <v>1773</v>
      </c>
      <c r="O24" t="s">
        <v>1774</v>
      </c>
      <c r="P24" t="s">
        <v>1775</v>
      </c>
      <c r="U24" t="s">
        <v>1776</v>
      </c>
      <c r="X24" t="s">
        <v>1777</v>
      </c>
      <c r="Y24" t="s">
        <v>1778</v>
      </c>
      <c r="Z24" t="s">
        <v>1779</v>
      </c>
      <c r="AB24" t="s">
        <v>1612</v>
      </c>
    </row>
    <row r="25" spans="5:30" x14ac:dyDescent="0.25">
      <c r="E25" t="s">
        <v>1819</v>
      </c>
      <c r="F25" t="s">
        <v>1820</v>
      </c>
      <c r="G25" t="s">
        <v>1821</v>
      </c>
      <c r="H25" t="s">
        <v>1822</v>
      </c>
      <c r="I25" t="s">
        <v>1823</v>
      </c>
      <c r="Q25" t="s">
        <v>1824</v>
      </c>
      <c r="S25" t="s">
        <v>1825</v>
      </c>
      <c r="X25" t="s">
        <v>1826</v>
      </c>
      <c r="Y25" t="s">
        <v>1827</v>
      </c>
    </row>
    <row r="26" spans="5:30" x14ac:dyDescent="0.25">
      <c r="E26" s="10" t="s">
        <v>164</v>
      </c>
      <c r="F26" s="10" t="s">
        <v>1289</v>
      </c>
      <c r="H26" t="s">
        <v>1290</v>
      </c>
      <c r="I26" t="s">
        <v>1291</v>
      </c>
      <c r="J26" t="s">
        <v>1292</v>
      </c>
      <c r="K26" t="s">
        <v>1293</v>
      </c>
      <c r="L26" t="s">
        <v>1294</v>
      </c>
      <c r="P26" t="s">
        <v>1295</v>
      </c>
      <c r="Q26" t="s">
        <v>1296</v>
      </c>
      <c r="R26" t="s">
        <v>1297</v>
      </c>
      <c r="S26" t="s">
        <v>1298</v>
      </c>
      <c r="T26" t="s">
        <v>1299</v>
      </c>
      <c r="U26" t="s">
        <v>1300</v>
      </c>
      <c r="V26" t="s">
        <v>1301</v>
      </c>
      <c r="W26" t="s">
        <v>1302</v>
      </c>
      <c r="X26" t="s">
        <v>1303</v>
      </c>
      <c r="Z26" t="s">
        <v>1304</v>
      </c>
      <c r="AC26" t="s">
        <v>1305</v>
      </c>
      <c r="AD26" t="s">
        <v>1306</v>
      </c>
    </row>
    <row r="27" spans="5:30" x14ac:dyDescent="0.25">
      <c r="E27" t="s">
        <v>165</v>
      </c>
      <c r="G27" t="s">
        <v>1343</v>
      </c>
      <c r="I27" t="s">
        <v>1344</v>
      </c>
      <c r="Q27" t="s">
        <v>1345</v>
      </c>
      <c r="R27" t="s">
        <v>1346</v>
      </c>
      <c r="S27" t="s">
        <v>1347</v>
      </c>
      <c r="T27" t="s">
        <v>1348</v>
      </c>
      <c r="U27" t="s">
        <v>1349</v>
      </c>
      <c r="V27" t="s">
        <v>1350</v>
      </c>
      <c r="W27" t="s">
        <v>1351</v>
      </c>
      <c r="X27" t="s">
        <v>1352</v>
      </c>
      <c r="Y27" t="s">
        <v>1353</v>
      </c>
      <c r="Z27" t="s">
        <v>1354</v>
      </c>
      <c r="AC27" t="s">
        <v>1355</v>
      </c>
      <c r="AD27" t="s">
        <v>1356</v>
      </c>
    </row>
    <row r="28" spans="5:30" x14ac:dyDescent="0.25">
      <c r="E28" t="s">
        <v>166</v>
      </c>
      <c r="H28" t="s">
        <v>1385</v>
      </c>
      <c r="I28" t="s">
        <v>1386</v>
      </c>
      <c r="J28" t="s">
        <v>1387</v>
      </c>
      <c r="K28" t="s">
        <v>1388</v>
      </c>
      <c r="L28" t="s">
        <v>1389</v>
      </c>
      <c r="M28" t="s">
        <v>1390</v>
      </c>
      <c r="O28" t="s">
        <v>1391</v>
      </c>
      <c r="P28" t="s">
        <v>1295</v>
      </c>
      <c r="Q28" t="s">
        <v>1392</v>
      </c>
      <c r="R28" t="s">
        <v>1393</v>
      </c>
      <c r="S28" t="s">
        <v>1394</v>
      </c>
      <c r="T28" t="s">
        <v>1395</v>
      </c>
      <c r="U28" t="s">
        <v>1396</v>
      </c>
      <c r="V28" t="s">
        <v>1397</v>
      </c>
      <c r="X28" t="s">
        <v>1398</v>
      </c>
      <c r="Z28" t="s">
        <v>1399</v>
      </c>
      <c r="AC28" t="s">
        <v>1400</v>
      </c>
      <c r="AD28" t="s">
        <v>1401</v>
      </c>
    </row>
    <row r="29" spans="5:30" x14ac:dyDescent="0.25">
      <c r="E29" t="s">
        <v>167</v>
      </c>
      <c r="G29" t="s">
        <v>1420</v>
      </c>
      <c r="H29" t="s">
        <v>1368</v>
      </c>
      <c r="O29" t="s">
        <v>1421</v>
      </c>
      <c r="P29" t="s">
        <v>1295</v>
      </c>
      <c r="Q29" t="s">
        <v>1422</v>
      </c>
      <c r="R29" t="s">
        <v>1423</v>
      </c>
      <c r="S29" t="s">
        <v>1424</v>
      </c>
      <c r="T29" t="s">
        <v>1425</v>
      </c>
      <c r="V29" t="s">
        <v>1426</v>
      </c>
      <c r="W29" t="s">
        <v>1427</v>
      </c>
      <c r="X29" t="s">
        <v>1428</v>
      </c>
      <c r="Y29" t="s">
        <v>1429</v>
      </c>
      <c r="Z29" t="s">
        <v>1430</v>
      </c>
      <c r="AC29" t="s">
        <v>1431</v>
      </c>
      <c r="AD29" t="s">
        <v>1432</v>
      </c>
    </row>
    <row r="30" spans="5:30" x14ac:dyDescent="0.25">
      <c r="E30" t="s">
        <v>168</v>
      </c>
      <c r="F30" t="s">
        <v>1453</v>
      </c>
      <c r="G30" t="s">
        <v>1454</v>
      </c>
      <c r="H30" t="s">
        <v>1455</v>
      </c>
      <c r="I30" t="s">
        <v>1456</v>
      </c>
      <c r="J30" t="s">
        <v>1457</v>
      </c>
      <c r="K30" t="s">
        <v>1457</v>
      </c>
      <c r="L30" t="s">
        <v>1457</v>
      </c>
      <c r="M30" t="s">
        <v>1457</v>
      </c>
      <c r="O30" t="s">
        <v>1458</v>
      </c>
      <c r="P30" t="s">
        <v>1459</v>
      </c>
      <c r="S30" t="s">
        <v>1460</v>
      </c>
      <c r="T30" t="s">
        <v>1461</v>
      </c>
      <c r="U30" t="s">
        <v>1462</v>
      </c>
      <c r="X30" t="s">
        <v>1463</v>
      </c>
      <c r="Y30" t="s">
        <v>1464</v>
      </c>
      <c r="AA30" t="s">
        <v>1465</v>
      </c>
      <c r="AC30" t="s">
        <v>1466</v>
      </c>
      <c r="AD30" t="s">
        <v>1467</v>
      </c>
    </row>
    <row r="31" spans="5:30" x14ac:dyDescent="0.25">
      <c r="E31" t="s">
        <v>169</v>
      </c>
      <c r="G31" t="s">
        <v>1476</v>
      </c>
      <c r="H31" t="s">
        <v>1477</v>
      </c>
      <c r="I31" t="s">
        <v>1478</v>
      </c>
      <c r="J31" t="s">
        <v>1457</v>
      </c>
      <c r="K31" t="s">
        <v>1479</v>
      </c>
      <c r="L31" t="s">
        <v>1457</v>
      </c>
      <c r="M31" t="s">
        <v>1480</v>
      </c>
      <c r="P31" t="s">
        <v>1295</v>
      </c>
      <c r="Q31" t="s">
        <v>1481</v>
      </c>
      <c r="R31" t="s">
        <v>1482</v>
      </c>
      <c r="S31" t="s">
        <v>1483</v>
      </c>
      <c r="T31" t="s">
        <v>1484</v>
      </c>
      <c r="U31" t="s">
        <v>1485</v>
      </c>
      <c r="V31" t="s">
        <v>1486</v>
      </c>
      <c r="W31" t="s">
        <v>1487</v>
      </c>
      <c r="X31" t="s">
        <v>1488</v>
      </c>
      <c r="Y31" t="s">
        <v>1489</v>
      </c>
      <c r="Z31" t="s">
        <v>1490</v>
      </c>
      <c r="AB31" t="s">
        <v>1491</v>
      </c>
      <c r="AC31" t="s">
        <v>1492</v>
      </c>
      <c r="AD31" t="s">
        <v>1493</v>
      </c>
    </row>
    <row r="32" spans="5:30" x14ac:dyDescent="0.25">
      <c r="E32" t="s">
        <v>170</v>
      </c>
      <c r="G32" t="s">
        <v>1531</v>
      </c>
      <c r="H32" t="s">
        <v>1532</v>
      </c>
      <c r="I32" t="s">
        <v>1533</v>
      </c>
      <c r="J32" t="s">
        <v>1534</v>
      </c>
      <c r="M32" t="s">
        <v>1535</v>
      </c>
      <c r="P32" t="s">
        <v>1536</v>
      </c>
      <c r="Q32" t="s">
        <v>1537</v>
      </c>
      <c r="R32" t="s">
        <v>1538</v>
      </c>
      <c r="S32" t="s">
        <v>1539</v>
      </c>
      <c r="T32" t="s">
        <v>1540</v>
      </c>
      <c r="V32" t="s">
        <v>1541</v>
      </c>
      <c r="X32" t="s">
        <v>1542</v>
      </c>
      <c r="Y32" t="s">
        <v>1543</v>
      </c>
      <c r="Z32" t="s">
        <v>1544</v>
      </c>
      <c r="AB32" t="s">
        <v>1369</v>
      </c>
      <c r="AC32" t="s">
        <v>1545</v>
      </c>
      <c r="AD32" t="s">
        <v>1545</v>
      </c>
    </row>
    <row r="33" spans="5:30" x14ac:dyDescent="0.25">
      <c r="E33" t="s">
        <v>171</v>
      </c>
      <c r="F33" t="s">
        <v>1558</v>
      </c>
      <c r="G33" t="s">
        <v>1559</v>
      </c>
      <c r="H33" t="s">
        <v>1560</v>
      </c>
      <c r="I33" t="s">
        <v>1561</v>
      </c>
      <c r="J33" t="s">
        <v>1562</v>
      </c>
      <c r="K33" t="s">
        <v>1563</v>
      </c>
      <c r="L33" t="s">
        <v>1564</v>
      </c>
      <c r="M33" t="s">
        <v>1565</v>
      </c>
      <c r="O33" t="s">
        <v>1566</v>
      </c>
      <c r="P33" t="s">
        <v>1567</v>
      </c>
      <c r="Q33" t="s">
        <v>1568</v>
      </c>
      <c r="R33" t="s">
        <v>1569</v>
      </c>
      <c r="T33" t="s">
        <v>1570</v>
      </c>
      <c r="X33" t="s">
        <v>1571</v>
      </c>
      <c r="Y33" t="s">
        <v>1572</v>
      </c>
      <c r="Z33" t="s">
        <v>1573</v>
      </c>
      <c r="AA33" t="s">
        <v>1574</v>
      </c>
      <c r="AC33" t="s">
        <v>1575</v>
      </c>
      <c r="AD33" t="s">
        <v>1576</v>
      </c>
    </row>
    <row r="34" spans="5:30" x14ac:dyDescent="0.25">
      <c r="E34" t="s">
        <v>172</v>
      </c>
      <c r="F34" t="s">
        <v>1597</v>
      </c>
      <c r="G34" t="s">
        <v>1598</v>
      </c>
      <c r="H34" t="s">
        <v>1599</v>
      </c>
      <c r="I34" t="s">
        <v>1561</v>
      </c>
      <c r="K34" t="s">
        <v>1600</v>
      </c>
      <c r="L34" t="s">
        <v>1601</v>
      </c>
      <c r="M34" t="s">
        <v>1602</v>
      </c>
      <c r="O34" t="s">
        <v>1603</v>
      </c>
      <c r="P34" t="s">
        <v>1604</v>
      </c>
      <c r="Q34" t="s">
        <v>1605</v>
      </c>
      <c r="R34" t="s">
        <v>1569</v>
      </c>
      <c r="S34" t="s">
        <v>1606</v>
      </c>
      <c r="U34" t="s">
        <v>1607</v>
      </c>
      <c r="W34" t="s">
        <v>1608</v>
      </c>
      <c r="X34" t="s">
        <v>1609</v>
      </c>
      <c r="Y34" t="s">
        <v>1610</v>
      </c>
      <c r="Z34" t="s">
        <v>1610</v>
      </c>
      <c r="AA34" t="s">
        <v>1611</v>
      </c>
      <c r="AB34" t="s">
        <v>1612</v>
      </c>
      <c r="AC34" t="s">
        <v>1613</v>
      </c>
      <c r="AD34" t="s">
        <v>1613</v>
      </c>
    </row>
    <row r="35" spans="5:30" x14ac:dyDescent="0.25">
      <c r="E35" t="s">
        <v>1644</v>
      </c>
      <c r="H35" t="s">
        <v>1645</v>
      </c>
      <c r="I35" t="s">
        <v>1646</v>
      </c>
      <c r="M35" t="s">
        <v>1647</v>
      </c>
      <c r="O35" t="s">
        <v>1648</v>
      </c>
      <c r="P35" t="s">
        <v>1649</v>
      </c>
      <c r="Q35" t="s">
        <v>1650</v>
      </c>
      <c r="R35" t="s">
        <v>1651</v>
      </c>
      <c r="U35" t="s">
        <v>1652</v>
      </c>
      <c r="V35" t="s">
        <v>1653</v>
      </c>
      <c r="W35" t="s">
        <v>1654</v>
      </c>
      <c r="X35" t="s">
        <v>1655</v>
      </c>
      <c r="Y35" t="s">
        <v>1656</v>
      </c>
      <c r="Z35" t="s">
        <v>1657</v>
      </c>
      <c r="AA35" t="s">
        <v>1658</v>
      </c>
      <c r="AB35" t="s">
        <v>1659</v>
      </c>
      <c r="AC35" t="s">
        <v>1660</v>
      </c>
      <c r="AD35" t="s">
        <v>1661</v>
      </c>
    </row>
    <row r="36" spans="5:30" x14ac:dyDescent="0.25">
      <c r="E36" t="s">
        <v>1707</v>
      </c>
      <c r="G36" t="s">
        <v>1708</v>
      </c>
      <c r="I36" t="s">
        <v>1709</v>
      </c>
      <c r="Q36" t="s">
        <v>1710</v>
      </c>
      <c r="R36" t="s">
        <v>1710</v>
      </c>
      <c r="S36" t="s">
        <v>1711</v>
      </c>
      <c r="T36" t="s">
        <v>1712</v>
      </c>
      <c r="U36" t="s">
        <v>1713</v>
      </c>
      <c r="W36" t="s">
        <v>1714</v>
      </c>
      <c r="X36" t="s">
        <v>1715</v>
      </c>
      <c r="AB36" t="s">
        <v>1612</v>
      </c>
      <c r="AC36" t="s">
        <v>1716</v>
      </c>
      <c r="AD36" t="s">
        <v>1717</v>
      </c>
    </row>
    <row r="37" spans="5:30" x14ac:dyDescent="0.25">
      <c r="E37" t="s">
        <v>1744</v>
      </c>
      <c r="G37" t="s">
        <v>1745</v>
      </c>
      <c r="H37" t="s">
        <v>1746</v>
      </c>
      <c r="I37" t="s">
        <v>1747</v>
      </c>
      <c r="O37" t="s">
        <v>1748</v>
      </c>
      <c r="P37" t="s">
        <v>1749</v>
      </c>
      <c r="R37" t="s">
        <v>1750</v>
      </c>
      <c r="S37" t="s">
        <v>1751</v>
      </c>
      <c r="T37" t="s">
        <v>1752</v>
      </c>
      <c r="U37" t="s">
        <v>1753</v>
      </c>
      <c r="V37" t="s">
        <v>1754</v>
      </c>
      <c r="W37" t="s">
        <v>1755</v>
      </c>
      <c r="X37" t="s">
        <v>1756</v>
      </c>
      <c r="Y37" t="s">
        <v>1757</v>
      </c>
      <c r="AA37" t="s">
        <v>1758</v>
      </c>
      <c r="AB37" t="s">
        <v>1612</v>
      </c>
      <c r="AC37" t="s">
        <v>1759</v>
      </c>
      <c r="AD37" t="s">
        <v>1760</v>
      </c>
    </row>
    <row r="38" spans="5:30" x14ac:dyDescent="0.25">
      <c r="E38" t="s">
        <v>1790</v>
      </c>
      <c r="F38" t="s">
        <v>1791</v>
      </c>
      <c r="G38" t="s">
        <v>1792</v>
      </c>
      <c r="H38" t="s">
        <v>1793</v>
      </c>
      <c r="I38" t="s">
        <v>1794</v>
      </c>
      <c r="L38" t="s">
        <v>1795</v>
      </c>
      <c r="P38" t="s">
        <v>1295</v>
      </c>
      <c r="Q38" t="s">
        <v>1796</v>
      </c>
      <c r="R38" t="s">
        <v>1797</v>
      </c>
      <c r="S38" t="s">
        <v>1798</v>
      </c>
      <c r="T38" t="s">
        <v>1799</v>
      </c>
      <c r="V38" t="s">
        <v>1800</v>
      </c>
      <c r="W38" t="s">
        <v>1801</v>
      </c>
      <c r="X38" t="s">
        <v>1802</v>
      </c>
      <c r="AA38" t="s">
        <v>1803</v>
      </c>
      <c r="AB38" t="s">
        <v>1804</v>
      </c>
      <c r="AC38" t="s">
        <v>1805</v>
      </c>
      <c r="AD38" t="s">
        <v>1806</v>
      </c>
    </row>
    <row r="39" spans="5:30" x14ac:dyDescent="0.25">
      <c r="E39" s="10" t="s">
        <v>173</v>
      </c>
      <c r="F39" s="10" t="s">
        <v>174</v>
      </c>
      <c r="G39" t="s">
        <v>174</v>
      </c>
      <c r="H39" t="s">
        <v>117</v>
      </c>
      <c r="I39" t="s">
        <v>117</v>
      </c>
      <c r="S39" t="s">
        <v>117</v>
      </c>
      <c r="T39" t="s">
        <v>117</v>
      </c>
      <c r="X39" t="s">
        <v>117</v>
      </c>
      <c r="Y39" t="s">
        <v>117</v>
      </c>
      <c r="AA39" t="s">
        <v>117</v>
      </c>
    </row>
    <row r="40" spans="5:30" x14ac:dyDescent="0.25">
      <c r="E40" t="s">
        <v>175</v>
      </c>
      <c r="G40" t="s">
        <v>174</v>
      </c>
      <c r="H40" t="s">
        <v>174</v>
      </c>
      <c r="I40" t="s">
        <v>174</v>
      </c>
      <c r="U40" t="s">
        <v>117</v>
      </c>
      <c r="V40" t="s">
        <v>174</v>
      </c>
      <c r="Z40" t="s">
        <v>174</v>
      </c>
      <c r="AB40" t="s">
        <v>117</v>
      </c>
    </row>
    <row r="41" spans="5:30" x14ac:dyDescent="0.25">
      <c r="E41" t="s">
        <v>176</v>
      </c>
      <c r="G41" t="s">
        <v>174</v>
      </c>
      <c r="H41" t="s">
        <v>174</v>
      </c>
      <c r="I41" t="s">
        <v>174</v>
      </c>
      <c r="K41" t="s">
        <v>117</v>
      </c>
      <c r="X41" t="s">
        <v>117</v>
      </c>
      <c r="Y41" t="s">
        <v>117</v>
      </c>
    </row>
    <row r="42" spans="5:30" x14ac:dyDescent="0.25">
      <c r="E42" t="s">
        <v>177</v>
      </c>
      <c r="G42" t="s">
        <v>117</v>
      </c>
      <c r="H42" t="s">
        <v>117</v>
      </c>
      <c r="I42" t="s">
        <v>117</v>
      </c>
      <c r="V42" t="s">
        <v>117</v>
      </c>
      <c r="X42" t="s">
        <v>174</v>
      </c>
      <c r="AA42" t="s">
        <v>117</v>
      </c>
    </row>
    <row r="43" spans="5:30" x14ac:dyDescent="0.25">
      <c r="E43" t="s">
        <v>178</v>
      </c>
    </row>
    <row r="44" spans="5:30" x14ac:dyDescent="0.25">
      <c r="E44" t="s">
        <v>179</v>
      </c>
      <c r="G44" t="s">
        <v>117</v>
      </c>
      <c r="I44" t="s">
        <v>117</v>
      </c>
      <c r="K44" t="s">
        <v>174</v>
      </c>
      <c r="L44" t="s">
        <v>174</v>
      </c>
      <c r="M44" t="s">
        <v>117</v>
      </c>
      <c r="O44" t="s">
        <v>117</v>
      </c>
      <c r="S44" t="s">
        <v>117</v>
      </c>
      <c r="T44" t="s">
        <v>117</v>
      </c>
      <c r="V44" t="s">
        <v>174</v>
      </c>
      <c r="Y44" t="s">
        <v>117</v>
      </c>
    </row>
    <row r="45" spans="5:30" x14ac:dyDescent="0.25">
      <c r="E45" t="s">
        <v>180</v>
      </c>
      <c r="I45" t="s">
        <v>117</v>
      </c>
      <c r="J45" t="s">
        <v>174</v>
      </c>
      <c r="K45" t="s">
        <v>174</v>
      </c>
      <c r="L45" t="s">
        <v>117</v>
      </c>
      <c r="M45" t="s">
        <v>117</v>
      </c>
    </row>
    <row r="46" spans="5:30" x14ac:dyDescent="0.25">
      <c r="E46" t="s">
        <v>181</v>
      </c>
      <c r="R46" t="s">
        <v>117</v>
      </c>
      <c r="S46" t="s">
        <v>174</v>
      </c>
      <c r="X46" t="s">
        <v>117</v>
      </c>
      <c r="AA46" t="s">
        <v>117</v>
      </c>
    </row>
    <row r="47" spans="5:30" x14ac:dyDescent="0.25">
      <c r="E47" t="s">
        <v>182</v>
      </c>
      <c r="K47" t="s">
        <v>117</v>
      </c>
      <c r="L47" t="s">
        <v>117</v>
      </c>
      <c r="O47" t="s">
        <v>117</v>
      </c>
      <c r="R47" t="s">
        <v>117</v>
      </c>
      <c r="T47" t="s">
        <v>174</v>
      </c>
      <c r="U47" t="s">
        <v>117</v>
      </c>
      <c r="W47" t="s">
        <v>117</v>
      </c>
      <c r="X47" t="s">
        <v>117</v>
      </c>
      <c r="AA47" t="s">
        <v>117</v>
      </c>
    </row>
    <row r="48" spans="5:30" x14ac:dyDescent="0.25">
      <c r="E48" t="s">
        <v>1693</v>
      </c>
      <c r="G48" t="s">
        <v>174</v>
      </c>
      <c r="H48" t="s">
        <v>174</v>
      </c>
      <c r="I48" t="s">
        <v>117</v>
      </c>
      <c r="O48" t="s">
        <v>117</v>
      </c>
      <c r="P48" t="s">
        <v>174</v>
      </c>
      <c r="Q48" t="s">
        <v>174</v>
      </c>
      <c r="R48" t="s">
        <v>174</v>
      </c>
      <c r="S48" t="s">
        <v>174</v>
      </c>
      <c r="T48" t="s">
        <v>174</v>
      </c>
      <c r="U48" t="s">
        <v>174</v>
      </c>
      <c r="V48" t="s">
        <v>174</v>
      </c>
      <c r="W48" t="s">
        <v>117</v>
      </c>
      <c r="X48" t="s">
        <v>174</v>
      </c>
      <c r="Y48" t="s">
        <v>117</v>
      </c>
      <c r="Z48" t="s">
        <v>174</v>
      </c>
      <c r="AA48" t="s">
        <v>117</v>
      </c>
      <c r="AB48" t="s">
        <v>117</v>
      </c>
      <c r="AC48" t="s">
        <v>174</v>
      </c>
      <c r="AD48" t="s">
        <v>117</v>
      </c>
    </row>
    <row r="49" spans="5:30" x14ac:dyDescent="0.25">
      <c r="E49" t="s">
        <v>1737</v>
      </c>
      <c r="G49" t="s">
        <v>117</v>
      </c>
      <c r="H49" t="s">
        <v>117</v>
      </c>
      <c r="I49" t="s">
        <v>117</v>
      </c>
      <c r="X49" t="s">
        <v>117</v>
      </c>
      <c r="Y49" t="s">
        <v>117</v>
      </c>
      <c r="AA49" t="s">
        <v>117</v>
      </c>
      <c r="AD49" t="s">
        <v>117</v>
      </c>
    </row>
    <row r="50" spans="5:30" x14ac:dyDescent="0.25">
      <c r="E50" t="s">
        <v>1780</v>
      </c>
      <c r="G50" t="s">
        <v>117</v>
      </c>
      <c r="H50" t="s">
        <v>117</v>
      </c>
      <c r="O50" t="s">
        <v>117</v>
      </c>
      <c r="U50" t="s">
        <v>174</v>
      </c>
      <c r="V50" t="s">
        <v>117</v>
      </c>
      <c r="Z50" t="s">
        <v>117</v>
      </c>
      <c r="AA50" t="s">
        <v>117</v>
      </c>
    </row>
    <row r="51" spans="5:30" x14ac:dyDescent="0.25">
      <c r="E51" t="s">
        <v>1828</v>
      </c>
      <c r="G51" t="s">
        <v>117</v>
      </c>
      <c r="H51" t="s">
        <v>174</v>
      </c>
      <c r="I51" t="s">
        <v>117</v>
      </c>
      <c r="S51" t="s">
        <v>117</v>
      </c>
      <c r="X51" t="s">
        <v>117</v>
      </c>
      <c r="Y51" t="s">
        <v>117</v>
      </c>
    </row>
    <row r="52" spans="5:30" x14ac:dyDescent="0.25">
      <c r="E52" s="10" t="s">
        <v>183</v>
      </c>
      <c r="F52" s="10" t="s">
        <v>174</v>
      </c>
      <c r="G52" t="s">
        <v>174</v>
      </c>
      <c r="H52" t="s">
        <v>174</v>
      </c>
      <c r="I52" t="s">
        <v>117</v>
      </c>
      <c r="J52" t="s">
        <v>174</v>
      </c>
      <c r="M52" t="s">
        <v>117</v>
      </c>
      <c r="Q52" t="s">
        <v>117</v>
      </c>
      <c r="R52" t="s">
        <v>117</v>
      </c>
      <c r="S52" t="s">
        <v>117</v>
      </c>
      <c r="T52" t="s">
        <v>117</v>
      </c>
      <c r="U52" t="s">
        <v>117</v>
      </c>
      <c r="V52" t="s">
        <v>117</v>
      </c>
      <c r="W52" t="s">
        <v>117</v>
      </c>
      <c r="X52" t="s">
        <v>117</v>
      </c>
      <c r="Y52" t="s">
        <v>174</v>
      </c>
      <c r="Z52" t="s">
        <v>117</v>
      </c>
      <c r="AB52" t="s">
        <v>117</v>
      </c>
      <c r="AC52" t="s">
        <v>174</v>
      </c>
    </row>
    <row r="53" spans="5:30" x14ac:dyDescent="0.25">
      <c r="E53" t="s">
        <v>184</v>
      </c>
      <c r="F53" t="s">
        <v>117</v>
      </c>
      <c r="G53" t="s">
        <v>174</v>
      </c>
      <c r="H53" t="s">
        <v>174</v>
      </c>
      <c r="I53" t="s">
        <v>174</v>
      </c>
      <c r="O53" t="s">
        <v>117</v>
      </c>
      <c r="P53" t="s">
        <v>174</v>
      </c>
      <c r="U53" t="s">
        <v>117</v>
      </c>
      <c r="V53" t="s">
        <v>117</v>
      </c>
      <c r="W53" t="s">
        <v>117</v>
      </c>
      <c r="X53" t="s">
        <v>174</v>
      </c>
      <c r="AC53" t="s">
        <v>174</v>
      </c>
    </row>
    <row r="54" spans="5:30" x14ac:dyDescent="0.25">
      <c r="E54" t="s">
        <v>185</v>
      </c>
      <c r="F54" t="s">
        <v>117</v>
      </c>
      <c r="G54" t="s">
        <v>174</v>
      </c>
      <c r="H54" t="s">
        <v>174</v>
      </c>
      <c r="I54" t="s">
        <v>174</v>
      </c>
      <c r="K54" t="s">
        <v>174</v>
      </c>
      <c r="L54" t="s">
        <v>174</v>
      </c>
      <c r="M54" t="s">
        <v>117</v>
      </c>
      <c r="O54" t="s">
        <v>117</v>
      </c>
      <c r="Q54" t="s">
        <v>117</v>
      </c>
      <c r="R54" t="s">
        <v>117</v>
      </c>
      <c r="S54" t="s">
        <v>117</v>
      </c>
      <c r="T54" t="s">
        <v>117</v>
      </c>
      <c r="V54" t="s">
        <v>117</v>
      </c>
      <c r="X54" t="s">
        <v>117</v>
      </c>
      <c r="Y54" t="s">
        <v>174</v>
      </c>
      <c r="Z54" t="s">
        <v>117</v>
      </c>
    </row>
    <row r="55" spans="5:30" x14ac:dyDescent="0.25">
      <c r="E55" t="s">
        <v>186</v>
      </c>
      <c r="F55" t="s">
        <v>117</v>
      </c>
      <c r="G55" t="s">
        <v>117</v>
      </c>
      <c r="H55" t="s">
        <v>117</v>
      </c>
      <c r="I55" t="s">
        <v>117</v>
      </c>
      <c r="O55" t="s">
        <v>117</v>
      </c>
      <c r="V55" t="s">
        <v>117</v>
      </c>
      <c r="X55" t="s">
        <v>117</v>
      </c>
      <c r="AD55" t="s">
        <v>117</v>
      </c>
    </row>
    <row r="56" spans="5:30" x14ac:dyDescent="0.25">
      <c r="E56" t="s">
        <v>187</v>
      </c>
      <c r="F56" t="s">
        <v>174</v>
      </c>
      <c r="H56" t="s">
        <v>174</v>
      </c>
      <c r="I56" t="s">
        <v>117</v>
      </c>
      <c r="AA56" t="s">
        <v>117</v>
      </c>
      <c r="AC56" t="s">
        <v>174</v>
      </c>
      <c r="AD56" t="s">
        <v>117</v>
      </c>
    </row>
    <row r="57" spans="5:30" x14ac:dyDescent="0.25">
      <c r="E57" t="s">
        <v>188</v>
      </c>
      <c r="F57" t="s">
        <v>117</v>
      </c>
      <c r="G57" t="s">
        <v>174</v>
      </c>
      <c r="H57" t="s">
        <v>174</v>
      </c>
      <c r="I57" t="s">
        <v>174</v>
      </c>
      <c r="K57" t="s">
        <v>174</v>
      </c>
      <c r="M57" t="s">
        <v>117</v>
      </c>
      <c r="O57" t="s">
        <v>117</v>
      </c>
      <c r="Q57" t="s">
        <v>174</v>
      </c>
      <c r="R57" t="s">
        <v>174</v>
      </c>
      <c r="S57" t="s">
        <v>174</v>
      </c>
      <c r="U57" t="s">
        <v>117</v>
      </c>
      <c r="V57" t="s">
        <v>174</v>
      </c>
      <c r="W57" t="s">
        <v>117</v>
      </c>
      <c r="Y57" t="s">
        <v>174</v>
      </c>
      <c r="Z57" t="s">
        <v>174</v>
      </c>
      <c r="AB57" t="s">
        <v>117</v>
      </c>
      <c r="AC57" t="s">
        <v>174</v>
      </c>
      <c r="AD57" t="s">
        <v>117</v>
      </c>
    </row>
    <row r="58" spans="5:30" x14ac:dyDescent="0.25">
      <c r="E58" t="s">
        <v>189</v>
      </c>
      <c r="J58" t="s">
        <v>174</v>
      </c>
      <c r="K58" t="s">
        <v>174</v>
      </c>
      <c r="L58" t="s">
        <v>174</v>
      </c>
      <c r="M58" t="s">
        <v>117</v>
      </c>
      <c r="V58" t="s">
        <v>117</v>
      </c>
    </row>
    <row r="59" spans="5:30" x14ac:dyDescent="0.25">
      <c r="E59" t="s">
        <v>190</v>
      </c>
      <c r="F59" t="s">
        <v>174</v>
      </c>
      <c r="J59" t="s">
        <v>174</v>
      </c>
      <c r="K59" t="s">
        <v>174</v>
      </c>
      <c r="L59" t="s">
        <v>174</v>
      </c>
      <c r="M59" t="s">
        <v>117</v>
      </c>
      <c r="O59" t="s">
        <v>117</v>
      </c>
      <c r="R59" t="s">
        <v>174</v>
      </c>
      <c r="S59" t="s">
        <v>174</v>
      </c>
      <c r="X59" t="s">
        <v>174</v>
      </c>
      <c r="AA59" t="s">
        <v>117</v>
      </c>
      <c r="AC59" t="s">
        <v>174</v>
      </c>
      <c r="AD59" t="s">
        <v>117</v>
      </c>
    </row>
    <row r="60" spans="5:30" x14ac:dyDescent="0.25">
      <c r="E60" t="s">
        <v>191</v>
      </c>
      <c r="F60" t="s">
        <v>117</v>
      </c>
      <c r="G60" t="s">
        <v>117</v>
      </c>
      <c r="K60" t="s">
        <v>174</v>
      </c>
      <c r="L60" t="s">
        <v>117</v>
      </c>
      <c r="M60" t="s">
        <v>117</v>
      </c>
      <c r="O60" t="s">
        <v>117</v>
      </c>
      <c r="R60" t="s">
        <v>117</v>
      </c>
      <c r="T60" t="s">
        <v>174</v>
      </c>
      <c r="U60" t="s">
        <v>117</v>
      </c>
      <c r="W60" t="s">
        <v>117</v>
      </c>
      <c r="X60" t="s">
        <v>174</v>
      </c>
      <c r="AA60" t="s">
        <v>117</v>
      </c>
      <c r="AC60" t="s">
        <v>174</v>
      </c>
      <c r="AD60" t="s">
        <v>117</v>
      </c>
    </row>
    <row r="61" spans="5:30" x14ac:dyDescent="0.25">
      <c r="E61" t="s">
        <v>1662</v>
      </c>
      <c r="G61" t="s">
        <v>174</v>
      </c>
      <c r="H61" t="s">
        <v>174</v>
      </c>
      <c r="I61" t="s">
        <v>117</v>
      </c>
      <c r="O61" t="s">
        <v>117</v>
      </c>
      <c r="Q61" t="s">
        <v>174</v>
      </c>
      <c r="R61" t="s">
        <v>174</v>
      </c>
      <c r="S61" t="s">
        <v>174</v>
      </c>
      <c r="T61" t="s">
        <v>174</v>
      </c>
      <c r="U61" t="s">
        <v>117</v>
      </c>
      <c r="V61" t="s">
        <v>174</v>
      </c>
      <c r="W61" t="s">
        <v>117</v>
      </c>
      <c r="X61" t="s">
        <v>174</v>
      </c>
      <c r="Y61" t="s">
        <v>174</v>
      </c>
      <c r="Z61" t="s">
        <v>174</v>
      </c>
      <c r="AA61" t="s">
        <v>117</v>
      </c>
      <c r="AB61" t="s">
        <v>117</v>
      </c>
      <c r="AC61" t="s">
        <v>174</v>
      </c>
      <c r="AD61" t="s">
        <v>117</v>
      </c>
    </row>
    <row r="62" spans="5:30" x14ac:dyDescent="0.25">
      <c r="E62" t="s">
        <v>1718</v>
      </c>
      <c r="G62" t="s">
        <v>117</v>
      </c>
      <c r="I62" t="s">
        <v>117</v>
      </c>
      <c r="X62" t="s">
        <v>117</v>
      </c>
      <c r="Y62" t="s">
        <v>174</v>
      </c>
      <c r="AD62" t="s">
        <v>117</v>
      </c>
    </row>
    <row r="63" spans="5:30" x14ac:dyDescent="0.25">
      <c r="E63" t="s">
        <v>1761</v>
      </c>
      <c r="H63" t="s">
        <v>174</v>
      </c>
      <c r="I63" t="s">
        <v>117</v>
      </c>
      <c r="O63" t="s">
        <v>117</v>
      </c>
      <c r="R63" t="s">
        <v>117</v>
      </c>
      <c r="U63" t="s">
        <v>174</v>
      </c>
      <c r="V63" t="s">
        <v>174</v>
      </c>
      <c r="W63" t="s">
        <v>117</v>
      </c>
      <c r="X63" t="s">
        <v>117</v>
      </c>
      <c r="AA63" t="s">
        <v>117</v>
      </c>
      <c r="AC63" t="s">
        <v>117</v>
      </c>
      <c r="AD63" t="s">
        <v>117</v>
      </c>
    </row>
    <row r="64" spans="5:30" x14ac:dyDescent="0.25">
      <c r="E64" t="s">
        <v>1807</v>
      </c>
      <c r="F64" t="s">
        <v>117</v>
      </c>
      <c r="G64" t="s">
        <v>117</v>
      </c>
      <c r="H64" t="s">
        <v>174</v>
      </c>
      <c r="I64" t="s">
        <v>174</v>
      </c>
      <c r="L64" t="s">
        <v>117</v>
      </c>
      <c r="O64" t="s">
        <v>117</v>
      </c>
      <c r="Q64" t="s">
        <v>117</v>
      </c>
      <c r="R64" t="s">
        <v>117</v>
      </c>
      <c r="S64" t="s">
        <v>117</v>
      </c>
      <c r="T64" t="s">
        <v>117</v>
      </c>
      <c r="V64" t="s">
        <v>117</v>
      </c>
      <c r="W64" t="s">
        <v>117</v>
      </c>
      <c r="X64" t="s">
        <v>117</v>
      </c>
      <c r="Y64" t="s">
        <v>117</v>
      </c>
      <c r="Z64" t="s">
        <v>117</v>
      </c>
      <c r="AA64" t="s">
        <v>117</v>
      </c>
      <c r="AB64" t="s">
        <v>117</v>
      </c>
    </row>
    <row r="65" spans="5:30" x14ac:dyDescent="0.25">
      <c r="E65" s="10" t="s">
        <v>192</v>
      </c>
      <c r="F65" s="10" t="s">
        <v>1335</v>
      </c>
      <c r="G65" t="s">
        <v>1336</v>
      </c>
      <c r="H65" t="s">
        <v>1337</v>
      </c>
      <c r="I65" t="s">
        <v>1338</v>
      </c>
      <c r="S65" t="s">
        <v>1316</v>
      </c>
      <c r="T65" t="s">
        <v>1339</v>
      </c>
      <c r="X65" t="s">
        <v>1340</v>
      </c>
      <c r="Y65" t="s">
        <v>1341</v>
      </c>
      <c r="AA65" t="s">
        <v>1342</v>
      </c>
    </row>
    <row r="66" spans="5:30" x14ac:dyDescent="0.25">
      <c r="E66" t="s">
        <v>193</v>
      </c>
      <c r="F66" t="s">
        <v>1380</v>
      </c>
      <c r="G66" t="s">
        <v>1381</v>
      </c>
      <c r="I66" t="s">
        <v>1382</v>
      </c>
      <c r="U66" t="s">
        <v>1383</v>
      </c>
      <c r="V66" t="s">
        <v>1380</v>
      </c>
      <c r="Z66" t="s">
        <v>1384</v>
      </c>
      <c r="AB66" t="s">
        <v>1324</v>
      </c>
    </row>
    <row r="67" spans="5:30" x14ac:dyDescent="0.25">
      <c r="E67" t="s">
        <v>194</v>
      </c>
      <c r="F67" t="s">
        <v>1380</v>
      </c>
      <c r="G67" t="s">
        <v>1336</v>
      </c>
      <c r="H67" t="s">
        <v>1417</v>
      </c>
      <c r="I67" t="s">
        <v>1386</v>
      </c>
      <c r="X67" t="s">
        <v>1418</v>
      </c>
      <c r="Y67" t="s">
        <v>1419</v>
      </c>
    </row>
    <row r="68" spans="5:30" x14ac:dyDescent="0.25">
      <c r="E68" t="s">
        <v>195</v>
      </c>
      <c r="F68" t="s">
        <v>1448</v>
      </c>
      <c r="G68" t="s">
        <v>1449</v>
      </c>
      <c r="H68" t="s">
        <v>1450</v>
      </c>
      <c r="P68" t="s">
        <v>1451</v>
      </c>
      <c r="V68" t="s">
        <v>1449</v>
      </c>
      <c r="X68" t="s">
        <v>1452</v>
      </c>
      <c r="AA68" t="s">
        <v>1342</v>
      </c>
    </row>
    <row r="69" spans="5:30" x14ac:dyDescent="0.25">
      <c r="E69" t="s">
        <v>196</v>
      </c>
    </row>
    <row r="70" spans="5:30" x14ac:dyDescent="0.25">
      <c r="E70" t="s">
        <v>197</v>
      </c>
      <c r="F70" t="s">
        <v>1521</v>
      </c>
      <c r="G70" t="s">
        <v>1402</v>
      </c>
      <c r="H70" t="s">
        <v>1522</v>
      </c>
      <c r="I70" t="s">
        <v>1523</v>
      </c>
      <c r="K70" t="s">
        <v>1524</v>
      </c>
      <c r="L70" t="s">
        <v>1525</v>
      </c>
      <c r="M70" t="s">
        <v>1526</v>
      </c>
      <c r="O70" t="s">
        <v>1527</v>
      </c>
      <c r="S70" t="s">
        <v>1528</v>
      </c>
      <c r="T70" t="s">
        <v>1529</v>
      </c>
      <c r="V70" t="s">
        <v>1380</v>
      </c>
      <c r="X70" t="s">
        <v>1448</v>
      </c>
      <c r="Y70" t="s">
        <v>1530</v>
      </c>
    </row>
    <row r="71" spans="5:30" x14ac:dyDescent="0.25">
      <c r="E71" t="s">
        <v>198</v>
      </c>
      <c r="F71" t="s">
        <v>1521</v>
      </c>
      <c r="I71" t="s">
        <v>1555</v>
      </c>
      <c r="J71" t="s">
        <v>1556</v>
      </c>
      <c r="K71" t="s">
        <v>1335</v>
      </c>
      <c r="L71" t="s">
        <v>1557</v>
      </c>
      <c r="X71" t="s">
        <v>1448</v>
      </c>
    </row>
    <row r="72" spans="5:30" x14ac:dyDescent="0.25">
      <c r="E72" t="s">
        <v>199</v>
      </c>
      <c r="H72" t="s">
        <v>1593</v>
      </c>
      <c r="Q72" t="s">
        <v>1594</v>
      </c>
      <c r="R72" t="s">
        <v>1595</v>
      </c>
      <c r="S72" t="s">
        <v>1581</v>
      </c>
      <c r="X72" t="s">
        <v>1596</v>
      </c>
      <c r="AA72" t="s">
        <v>1471</v>
      </c>
    </row>
    <row r="73" spans="5:30" x14ac:dyDescent="0.25">
      <c r="E73" t="s">
        <v>200</v>
      </c>
      <c r="F73" t="s">
        <v>1634</v>
      </c>
      <c r="H73" t="s">
        <v>1593</v>
      </c>
      <c r="K73" t="s">
        <v>1635</v>
      </c>
      <c r="L73" t="s">
        <v>1636</v>
      </c>
      <c r="O73" t="s">
        <v>1637</v>
      </c>
      <c r="R73" t="s">
        <v>1638</v>
      </c>
      <c r="T73" t="s">
        <v>1617</v>
      </c>
      <c r="U73" t="s">
        <v>1639</v>
      </c>
      <c r="V73" t="s">
        <v>1640</v>
      </c>
      <c r="W73" t="s">
        <v>1364</v>
      </c>
      <c r="X73" t="s">
        <v>1641</v>
      </c>
      <c r="AA73" t="s">
        <v>1342</v>
      </c>
    </row>
    <row r="74" spans="5:30" x14ac:dyDescent="0.25">
      <c r="E74" t="s">
        <v>1694</v>
      </c>
      <c r="F74" t="s">
        <v>1634</v>
      </c>
      <c r="G74" t="s">
        <v>1695</v>
      </c>
      <c r="H74" t="s">
        <v>1696</v>
      </c>
      <c r="I74" t="s">
        <v>1697</v>
      </c>
      <c r="O74" t="s">
        <v>1637</v>
      </c>
      <c r="P74" t="s">
        <v>1698</v>
      </c>
      <c r="Q74" t="s">
        <v>1667</v>
      </c>
      <c r="R74" t="s">
        <v>1699</v>
      </c>
      <c r="S74" t="s">
        <v>1581</v>
      </c>
      <c r="T74" t="s">
        <v>1669</v>
      </c>
      <c r="U74" t="s">
        <v>1700</v>
      </c>
      <c r="V74" t="s">
        <v>1701</v>
      </c>
      <c r="W74" t="s">
        <v>1364</v>
      </c>
      <c r="X74" t="s">
        <v>1365</v>
      </c>
      <c r="Y74" t="s">
        <v>1702</v>
      </c>
      <c r="Z74" t="s">
        <v>1689</v>
      </c>
      <c r="AA74" t="s">
        <v>1342</v>
      </c>
      <c r="AB74" t="s">
        <v>1324</v>
      </c>
      <c r="AC74" t="s">
        <v>1703</v>
      </c>
      <c r="AD74" t="s">
        <v>1704</v>
      </c>
    </row>
    <row r="75" spans="5:30" x14ac:dyDescent="0.25">
      <c r="E75" t="s">
        <v>1738</v>
      </c>
      <c r="G75" t="s">
        <v>1402</v>
      </c>
      <c r="H75" t="s">
        <v>1739</v>
      </c>
      <c r="I75" t="s">
        <v>1720</v>
      </c>
      <c r="P75" t="s">
        <v>1451</v>
      </c>
      <c r="X75" t="s">
        <v>1740</v>
      </c>
      <c r="Y75" t="s">
        <v>1741</v>
      </c>
      <c r="AA75" t="s">
        <v>1342</v>
      </c>
      <c r="AD75" t="s">
        <v>1437</v>
      </c>
    </row>
    <row r="76" spans="5:30" x14ac:dyDescent="0.25">
      <c r="E76" t="s">
        <v>1781</v>
      </c>
      <c r="G76" t="s">
        <v>1782</v>
      </c>
      <c r="H76" t="s">
        <v>1783</v>
      </c>
      <c r="O76" t="s">
        <v>1637</v>
      </c>
      <c r="P76" t="s">
        <v>1784</v>
      </c>
      <c r="U76" t="s">
        <v>1785</v>
      </c>
      <c r="V76" t="s">
        <v>1786</v>
      </c>
      <c r="X76" t="s">
        <v>1784</v>
      </c>
      <c r="Z76" t="s">
        <v>1787</v>
      </c>
      <c r="AA76" t="s">
        <v>1342</v>
      </c>
    </row>
    <row r="77" spans="5:30" x14ac:dyDescent="0.25">
      <c r="E77" t="s">
        <v>1829</v>
      </c>
      <c r="G77" t="s">
        <v>1809</v>
      </c>
      <c r="H77" t="s">
        <v>1830</v>
      </c>
      <c r="I77" t="s">
        <v>1831</v>
      </c>
      <c r="S77" t="s">
        <v>1832</v>
      </c>
      <c r="X77" t="s">
        <v>1833</v>
      </c>
      <c r="Y77" t="s">
        <v>1816</v>
      </c>
    </row>
    <row r="78" spans="5:30" x14ac:dyDescent="0.25">
      <c r="E78" s="10" t="s">
        <v>201</v>
      </c>
      <c r="F78" s="10" t="s">
        <v>1307</v>
      </c>
      <c r="G78" t="s">
        <v>1308</v>
      </c>
      <c r="H78" t="s">
        <v>1309</v>
      </c>
      <c r="I78" t="s">
        <v>1310</v>
      </c>
      <c r="J78" t="s">
        <v>1311</v>
      </c>
      <c r="K78" t="s">
        <v>1312</v>
      </c>
      <c r="L78" t="s">
        <v>1312</v>
      </c>
      <c r="M78" t="s">
        <v>1313</v>
      </c>
      <c r="Q78" t="s">
        <v>1314</v>
      </c>
      <c r="R78" t="s">
        <v>1315</v>
      </c>
      <c r="S78" t="s">
        <v>1316</v>
      </c>
      <c r="T78" t="s">
        <v>1317</v>
      </c>
      <c r="U78" t="s">
        <v>1318</v>
      </c>
      <c r="V78" t="s">
        <v>1319</v>
      </c>
      <c r="W78" t="s">
        <v>1320</v>
      </c>
      <c r="X78" t="s">
        <v>1321</v>
      </c>
      <c r="Y78" t="s">
        <v>1322</v>
      </c>
      <c r="Z78" t="s">
        <v>1323</v>
      </c>
      <c r="AB78" t="s">
        <v>1324</v>
      </c>
      <c r="AC78" t="s">
        <v>1325</v>
      </c>
    </row>
    <row r="79" spans="5:30" x14ac:dyDescent="0.25">
      <c r="E79" t="s">
        <v>202</v>
      </c>
      <c r="F79" t="s">
        <v>1357</v>
      </c>
      <c r="G79" t="s">
        <v>1358</v>
      </c>
      <c r="I79" t="s">
        <v>1359</v>
      </c>
      <c r="O79" t="s">
        <v>1360</v>
      </c>
      <c r="P79" t="s">
        <v>1361</v>
      </c>
      <c r="U79" t="s">
        <v>1362</v>
      </c>
      <c r="V79" t="s">
        <v>1363</v>
      </c>
      <c r="W79" t="s">
        <v>1364</v>
      </c>
      <c r="X79" t="s">
        <v>1365</v>
      </c>
      <c r="AC79" t="s">
        <v>1366</v>
      </c>
    </row>
    <row r="80" spans="5:30" x14ac:dyDescent="0.25">
      <c r="E80" t="s">
        <v>203</v>
      </c>
      <c r="F80" t="s">
        <v>1402</v>
      </c>
      <c r="G80" t="s">
        <v>1336</v>
      </c>
      <c r="H80" t="s">
        <v>1403</v>
      </c>
      <c r="I80" t="s">
        <v>1386</v>
      </c>
      <c r="K80" t="s">
        <v>1404</v>
      </c>
      <c r="L80" t="s">
        <v>1404</v>
      </c>
      <c r="M80" t="s">
        <v>1313</v>
      </c>
      <c r="O80" t="s">
        <v>1405</v>
      </c>
      <c r="Q80" t="s">
        <v>1406</v>
      </c>
      <c r="R80" t="s">
        <v>1407</v>
      </c>
      <c r="S80" t="s">
        <v>1316</v>
      </c>
      <c r="T80" t="s">
        <v>1408</v>
      </c>
      <c r="V80" t="s">
        <v>1318</v>
      </c>
      <c r="X80" t="s">
        <v>1409</v>
      </c>
      <c r="Y80" t="s">
        <v>1322</v>
      </c>
      <c r="Z80" t="s">
        <v>1410</v>
      </c>
    </row>
    <row r="81" spans="5:30" x14ac:dyDescent="0.25">
      <c r="E81" t="s">
        <v>204</v>
      </c>
      <c r="F81" t="s">
        <v>1402</v>
      </c>
      <c r="G81" t="s">
        <v>1402</v>
      </c>
      <c r="H81" t="s">
        <v>1433</v>
      </c>
      <c r="O81" t="s">
        <v>1434</v>
      </c>
      <c r="V81" t="s">
        <v>1435</v>
      </c>
      <c r="X81" t="s">
        <v>1436</v>
      </c>
      <c r="AD81" t="s">
        <v>1437</v>
      </c>
    </row>
    <row r="82" spans="5:30" x14ac:dyDescent="0.25">
      <c r="E82" t="s">
        <v>205</v>
      </c>
      <c r="F82" t="s">
        <v>1468</v>
      </c>
      <c r="H82" t="s">
        <v>1469</v>
      </c>
      <c r="I82" t="s">
        <v>1470</v>
      </c>
      <c r="AA82" t="s">
        <v>1471</v>
      </c>
      <c r="AC82" t="s">
        <v>1472</v>
      </c>
      <c r="AD82" t="s">
        <v>1437</v>
      </c>
    </row>
    <row r="83" spans="5:30" x14ac:dyDescent="0.25">
      <c r="E83" t="s">
        <v>206</v>
      </c>
      <c r="F83" t="s">
        <v>1402</v>
      </c>
      <c r="G83" t="s">
        <v>1494</v>
      </c>
      <c r="H83" t="s">
        <v>1495</v>
      </c>
      <c r="I83" t="s">
        <v>1496</v>
      </c>
      <c r="K83" t="s">
        <v>1497</v>
      </c>
      <c r="L83" t="s">
        <v>1498</v>
      </c>
      <c r="M83" t="s">
        <v>1313</v>
      </c>
      <c r="O83" t="s">
        <v>1499</v>
      </c>
      <c r="Q83" t="s">
        <v>1500</v>
      </c>
      <c r="R83" t="s">
        <v>1501</v>
      </c>
      <c r="S83" t="s">
        <v>1502</v>
      </c>
      <c r="U83" t="s">
        <v>1503</v>
      </c>
      <c r="V83" t="s">
        <v>1504</v>
      </c>
      <c r="W83" t="s">
        <v>1364</v>
      </c>
      <c r="X83" t="s">
        <v>1448</v>
      </c>
      <c r="Y83" t="s">
        <v>1505</v>
      </c>
      <c r="Z83" t="s">
        <v>1384</v>
      </c>
      <c r="AB83" t="s">
        <v>1324</v>
      </c>
      <c r="AC83" t="s">
        <v>1506</v>
      </c>
      <c r="AD83" t="s">
        <v>1437</v>
      </c>
    </row>
    <row r="84" spans="5:30" x14ac:dyDescent="0.25">
      <c r="E84" t="s">
        <v>207</v>
      </c>
      <c r="H84" t="s">
        <v>1546</v>
      </c>
      <c r="J84" t="s">
        <v>1547</v>
      </c>
      <c r="K84" t="s">
        <v>1548</v>
      </c>
      <c r="L84" t="s">
        <v>1549</v>
      </c>
      <c r="M84" t="s">
        <v>1313</v>
      </c>
      <c r="V84" t="s">
        <v>1550</v>
      </c>
    </row>
    <row r="85" spans="5:30" x14ac:dyDescent="0.25">
      <c r="E85" t="s">
        <v>208</v>
      </c>
      <c r="F85" t="s">
        <v>1577</v>
      </c>
      <c r="J85" t="s">
        <v>1578</v>
      </c>
      <c r="K85" t="s">
        <v>1578</v>
      </c>
      <c r="L85" t="s">
        <v>1578</v>
      </c>
      <c r="M85" t="s">
        <v>1313</v>
      </c>
      <c r="O85" t="s">
        <v>1579</v>
      </c>
      <c r="R85" t="s">
        <v>1580</v>
      </c>
      <c r="S85" t="s">
        <v>1581</v>
      </c>
      <c r="X85" t="s">
        <v>1582</v>
      </c>
      <c r="AA85" t="s">
        <v>1471</v>
      </c>
      <c r="AC85" t="s">
        <v>1583</v>
      </c>
      <c r="AD85" t="s">
        <v>1437</v>
      </c>
    </row>
    <row r="86" spans="5:30" x14ac:dyDescent="0.25">
      <c r="E86" t="s">
        <v>209</v>
      </c>
      <c r="F86" t="s">
        <v>1402</v>
      </c>
      <c r="G86" t="s">
        <v>1317</v>
      </c>
      <c r="K86" t="s">
        <v>1614</v>
      </c>
      <c r="L86" t="s">
        <v>1615</v>
      </c>
      <c r="M86" t="s">
        <v>1313</v>
      </c>
      <c r="O86" t="s">
        <v>1499</v>
      </c>
      <c r="R86" t="s">
        <v>1616</v>
      </c>
      <c r="T86" t="s">
        <v>1617</v>
      </c>
      <c r="U86" t="s">
        <v>1618</v>
      </c>
      <c r="W86" t="s">
        <v>1364</v>
      </c>
      <c r="X86" t="s">
        <v>1582</v>
      </c>
      <c r="AA86" t="s">
        <v>1342</v>
      </c>
      <c r="AC86" t="s">
        <v>1619</v>
      </c>
      <c r="AD86" t="s">
        <v>1437</v>
      </c>
    </row>
    <row r="87" spans="5:30" x14ac:dyDescent="0.25">
      <c r="E87" t="s">
        <v>1663</v>
      </c>
      <c r="G87" t="s">
        <v>1664</v>
      </c>
      <c r="H87" t="s">
        <v>1665</v>
      </c>
      <c r="I87" t="s">
        <v>1666</v>
      </c>
      <c r="O87" t="s">
        <v>1499</v>
      </c>
      <c r="Q87" t="s">
        <v>1667</v>
      </c>
      <c r="R87" t="s">
        <v>1668</v>
      </c>
      <c r="S87" t="s">
        <v>1581</v>
      </c>
      <c r="T87" t="s">
        <v>1669</v>
      </c>
      <c r="U87" t="s">
        <v>1670</v>
      </c>
      <c r="V87" t="s">
        <v>1671</v>
      </c>
      <c r="W87" t="s">
        <v>1364</v>
      </c>
      <c r="X87" t="s">
        <v>1365</v>
      </c>
      <c r="Y87" t="s">
        <v>1322</v>
      </c>
      <c r="Z87" t="s">
        <v>1672</v>
      </c>
      <c r="AA87" t="s">
        <v>1342</v>
      </c>
      <c r="AB87" t="s">
        <v>1324</v>
      </c>
      <c r="AC87" t="s">
        <v>1673</v>
      </c>
      <c r="AD87" t="s">
        <v>1437</v>
      </c>
    </row>
    <row r="88" spans="5:30" x14ac:dyDescent="0.25">
      <c r="E88" t="s">
        <v>1719</v>
      </c>
      <c r="G88" t="s">
        <v>1402</v>
      </c>
      <c r="I88" t="s">
        <v>1720</v>
      </c>
      <c r="X88" t="s">
        <v>1721</v>
      </c>
      <c r="Y88" t="s">
        <v>1322</v>
      </c>
      <c r="AD88" t="s">
        <v>1437</v>
      </c>
    </row>
    <row r="89" spans="5:30" x14ac:dyDescent="0.25">
      <c r="E89" t="s">
        <v>1762</v>
      </c>
      <c r="H89" t="s">
        <v>1763</v>
      </c>
      <c r="I89" t="s">
        <v>1720</v>
      </c>
      <c r="O89" t="s">
        <v>1499</v>
      </c>
      <c r="R89" t="s">
        <v>1764</v>
      </c>
      <c r="T89" t="s">
        <v>1765</v>
      </c>
      <c r="U89" t="s">
        <v>1766</v>
      </c>
      <c r="V89" t="s">
        <v>1767</v>
      </c>
      <c r="W89" t="s">
        <v>1364</v>
      </c>
      <c r="X89" t="s">
        <v>1721</v>
      </c>
      <c r="AA89" t="s">
        <v>1342</v>
      </c>
      <c r="AC89" t="s">
        <v>1768</v>
      </c>
      <c r="AD89" t="s">
        <v>1437</v>
      </c>
    </row>
    <row r="90" spans="5:30" x14ac:dyDescent="0.25">
      <c r="E90" t="s">
        <v>1808</v>
      </c>
      <c r="F90" t="s">
        <v>1402</v>
      </c>
      <c r="G90" t="s">
        <v>1809</v>
      </c>
      <c r="H90" t="s">
        <v>1810</v>
      </c>
      <c r="I90" t="s">
        <v>1811</v>
      </c>
      <c r="L90" t="s">
        <v>1812</v>
      </c>
      <c r="O90" t="s">
        <v>1813</v>
      </c>
      <c r="Q90" t="s">
        <v>1318</v>
      </c>
      <c r="R90" t="s">
        <v>1814</v>
      </c>
      <c r="S90" t="s">
        <v>1815</v>
      </c>
      <c r="T90" t="s">
        <v>1402</v>
      </c>
      <c r="V90" t="s">
        <v>1815</v>
      </c>
      <c r="W90" t="s">
        <v>1364</v>
      </c>
      <c r="X90" t="s">
        <v>1721</v>
      </c>
      <c r="Y90" t="s">
        <v>1816</v>
      </c>
      <c r="Z90" t="s">
        <v>1817</v>
      </c>
      <c r="AA90" t="s">
        <v>1342</v>
      </c>
      <c r="AB90" t="s">
        <v>1324</v>
      </c>
    </row>
    <row r="91" spans="5:30" x14ac:dyDescent="0.25">
      <c r="E91" s="10" t="s">
        <v>210</v>
      </c>
      <c r="F91" s="10" t="s">
        <v>211</v>
      </c>
      <c r="G91" t="s">
        <v>211</v>
      </c>
      <c r="H91" t="s">
        <v>211</v>
      </c>
      <c r="I91" t="s">
        <v>211</v>
      </c>
      <c r="J91" t="s">
        <v>212</v>
      </c>
      <c r="K91" t="s">
        <v>212</v>
      </c>
      <c r="L91" t="s">
        <v>212</v>
      </c>
      <c r="M91" t="s">
        <v>212</v>
      </c>
      <c r="N91" t="s">
        <v>212</v>
      </c>
      <c r="O91" t="s">
        <v>212</v>
      </c>
      <c r="P91" t="s">
        <v>212</v>
      </c>
      <c r="Q91" t="s">
        <v>212</v>
      </c>
      <c r="R91" t="s">
        <v>212</v>
      </c>
      <c r="S91" t="s">
        <v>211</v>
      </c>
      <c r="T91" t="s">
        <v>211</v>
      </c>
      <c r="U91" t="s">
        <v>212</v>
      </c>
      <c r="V91" t="s">
        <v>212</v>
      </c>
      <c r="W91" t="s">
        <v>212</v>
      </c>
      <c r="X91" t="s">
        <v>211</v>
      </c>
      <c r="Y91" t="s">
        <v>211</v>
      </c>
      <c r="Z91" t="s">
        <v>212</v>
      </c>
      <c r="AA91" t="s">
        <v>211</v>
      </c>
      <c r="AB91" t="s">
        <v>212</v>
      </c>
      <c r="AC91" t="s">
        <v>212</v>
      </c>
      <c r="AD91" t="s">
        <v>212</v>
      </c>
    </row>
    <row r="92" spans="5:30" x14ac:dyDescent="0.25">
      <c r="E92" t="s">
        <v>213</v>
      </c>
      <c r="F92" t="s">
        <v>212</v>
      </c>
      <c r="G92" t="s">
        <v>211</v>
      </c>
      <c r="H92" t="s">
        <v>211</v>
      </c>
      <c r="I92" t="s">
        <v>211</v>
      </c>
      <c r="J92" t="s">
        <v>212</v>
      </c>
      <c r="K92" t="s">
        <v>212</v>
      </c>
      <c r="L92" t="s">
        <v>212</v>
      </c>
      <c r="M92" t="s">
        <v>212</v>
      </c>
      <c r="N92" t="s">
        <v>212</v>
      </c>
      <c r="O92" t="s">
        <v>212</v>
      </c>
      <c r="P92" t="s">
        <v>212</v>
      </c>
      <c r="Q92" t="s">
        <v>212</v>
      </c>
      <c r="R92" t="s">
        <v>212</v>
      </c>
      <c r="S92" t="s">
        <v>212</v>
      </c>
      <c r="T92" t="s">
        <v>212</v>
      </c>
      <c r="U92" t="s">
        <v>211</v>
      </c>
      <c r="V92" t="s">
        <v>211</v>
      </c>
      <c r="W92" t="s">
        <v>212</v>
      </c>
      <c r="X92" t="s">
        <v>212</v>
      </c>
      <c r="Y92" t="s">
        <v>212</v>
      </c>
      <c r="Z92" t="s">
        <v>211</v>
      </c>
      <c r="AA92" t="s">
        <v>212</v>
      </c>
      <c r="AB92" t="s">
        <v>211</v>
      </c>
      <c r="AC92" t="s">
        <v>212</v>
      </c>
      <c r="AD92" t="s">
        <v>212</v>
      </c>
    </row>
    <row r="93" spans="5:30" x14ac:dyDescent="0.25">
      <c r="E93" t="s">
        <v>214</v>
      </c>
      <c r="F93" t="s">
        <v>212</v>
      </c>
      <c r="G93" t="s">
        <v>211</v>
      </c>
      <c r="H93" t="s">
        <v>211</v>
      </c>
      <c r="I93" t="s">
        <v>211</v>
      </c>
      <c r="J93" t="s">
        <v>212</v>
      </c>
      <c r="K93" t="s">
        <v>211</v>
      </c>
      <c r="L93" t="s">
        <v>212</v>
      </c>
      <c r="M93" t="s">
        <v>212</v>
      </c>
      <c r="N93" t="s">
        <v>212</v>
      </c>
      <c r="O93" t="s">
        <v>212</v>
      </c>
      <c r="P93" t="s">
        <v>212</v>
      </c>
      <c r="Q93" t="s">
        <v>212</v>
      </c>
      <c r="R93" t="s">
        <v>212</v>
      </c>
      <c r="S93" t="s">
        <v>212</v>
      </c>
      <c r="T93" t="s">
        <v>212</v>
      </c>
      <c r="U93" t="s">
        <v>212</v>
      </c>
      <c r="V93" t="s">
        <v>212</v>
      </c>
      <c r="W93" t="s">
        <v>212</v>
      </c>
      <c r="X93" t="s">
        <v>211</v>
      </c>
      <c r="Y93" t="s">
        <v>211</v>
      </c>
      <c r="Z93" t="s">
        <v>212</v>
      </c>
      <c r="AA93" t="s">
        <v>212</v>
      </c>
      <c r="AB93" t="s">
        <v>212</v>
      </c>
      <c r="AC93" t="s">
        <v>212</v>
      </c>
      <c r="AD93" t="s">
        <v>212</v>
      </c>
    </row>
    <row r="94" spans="5:30" x14ac:dyDescent="0.25">
      <c r="E94" t="s">
        <v>215</v>
      </c>
      <c r="F94" t="s">
        <v>212</v>
      </c>
      <c r="G94" t="s">
        <v>211</v>
      </c>
      <c r="H94" t="s">
        <v>211</v>
      </c>
      <c r="I94" t="s">
        <v>211</v>
      </c>
      <c r="J94" t="s">
        <v>212</v>
      </c>
      <c r="K94" t="s">
        <v>212</v>
      </c>
      <c r="L94" t="s">
        <v>212</v>
      </c>
      <c r="M94" t="s">
        <v>212</v>
      </c>
      <c r="N94" t="s">
        <v>212</v>
      </c>
      <c r="O94" t="s">
        <v>212</v>
      </c>
      <c r="P94" t="s">
        <v>212</v>
      </c>
      <c r="Q94" t="s">
        <v>212</v>
      </c>
      <c r="R94" t="s">
        <v>212</v>
      </c>
      <c r="S94" t="s">
        <v>212</v>
      </c>
      <c r="T94" t="s">
        <v>212</v>
      </c>
      <c r="U94" t="s">
        <v>212</v>
      </c>
      <c r="V94" t="s">
        <v>211</v>
      </c>
      <c r="W94" t="s">
        <v>212</v>
      </c>
      <c r="X94" t="s">
        <v>211</v>
      </c>
      <c r="Y94" t="s">
        <v>212</v>
      </c>
      <c r="Z94" t="s">
        <v>212</v>
      </c>
      <c r="AA94" t="s">
        <v>211</v>
      </c>
      <c r="AB94" t="s">
        <v>212</v>
      </c>
      <c r="AC94" t="s">
        <v>212</v>
      </c>
      <c r="AD94" t="s">
        <v>212</v>
      </c>
    </row>
    <row r="95" spans="5:30" x14ac:dyDescent="0.25">
      <c r="E95" t="s">
        <v>216</v>
      </c>
      <c r="F95" t="s">
        <v>212</v>
      </c>
      <c r="G95" t="s">
        <v>212</v>
      </c>
      <c r="H95" t="s">
        <v>212</v>
      </c>
      <c r="I95" t="s">
        <v>212</v>
      </c>
      <c r="J95" t="s">
        <v>212</v>
      </c>
      <c r="K95" t="s">
        <v>212</v>
      </c>
      <c r="L95" t="s">
        <v>212</v>
      </c>
      <c r="M95" t="s">
        <v>212</v>
      </c>
      <c r="N95" t="s">
        <v>212</v>
      </c>
      <c r="O95" t="s">
        <v>212</v>
      </c>
      <c r="P95" t="s">
        <v>212</v>
      </c>
      <c r="Q95" t="s">
        <v>212</v>
      </c>
      <c r="R95" t="s">
        <v>212</v>
      </c>
      <c r="S95" t="s">
        <v>212</v>
      </c>
      <c r="T95" t="s">
        <v>212</v>
      </c>
      <c r="U95" t="s">
        <v>212</v>
      </c>
      <c r="V95" t="s">
        <v>212</v>
      </c>
      <c r="W95" t="s">
        <v>212</v>
      </c>
      <c r="X95" t="s">
        <v>212</v>
      </c>
      <c r="Y95" t="s">
        <v>212</v>
      </c>
      <c r="Z95" t="s">
        <v>212</v>
      </c>
      <c r="AA95" t="s">
        <v>212</v>
      </c>
      <c r="AB95" t="s">
        <v>212</v>
      </c>
      <c r="AC95" t="s">
        <v>212</v>
      </c>
      <c r="AD95" t="s">
        <v>212</v>
      </c>
    </row>
    <row r="96" spans="5:30" x14ac:dyDescent="0.25">
      <c r="E96" t="s">
        <v>217</v>
      </c>
      <c r="F96" t="s">
        <v>212</v>
      </c>
      <c r="G96" t="s">
        <v>211</v>
      </c>
      <c r="H96" t="s">
        <v>212</v>
      </c>
      <c r="I96" t="s">
        <v>211</v>
      </c>
      <c r="J96" t="s">
        <v>212</v>
      </c>
      <c r="K96" t="s">
        <v>211</v>
      </c>
      <c r="L96" t="s">
        <v>211</v>
      </c>
      <c r="M96" t="s">
        <v>211</v>
      </c>
      <c r="N96" t="s">
        <v>212</v>
      </c>
      <c r="O96" t="s">
        <v>211</v>
      </c>
      <c r="P96" t="s">
        <v>212</v>
      </c>
      <c r="Q96" t="s">
        <v>212</v>
      </c>
      <c r="R96" t="s">
        <v>212</v>
      </c>
      <c r="S96" t="s">
        <v>211</v>
      </c>
      <c r="T96" t="s">
        <v>211</v>
      </c>
      <c r="U96" t="s">
        <v>212</v>
      </c>
      <c r="V96" t="s">
        <v>211</v>
      </c>
      <c r="W96" t="s">
        <v>212</v>
      </c>
      <c r="X96" t="s">
        <v>212</v>
      </c>
      <c r="Y96" t="s">
        <v>211</v>
      </c>
      <c r="Z96" t="s">
        <v>212</v>
      </c>
      <c r="AA96" t="s">
        <v>212</v>
      </c>
      <c r="AB96" t="s">
        <v>212</v>
      </c>
      <c r="AC96" t="s">
        <v>212</v>
      </c>
      <c r="AD96" t="s">
        <v>212</v>
      </c>
    </row>
    <row r="97" spans="5:30" x14ac:dyDescent="0.25">
      <c r="E97" t="s">
        <v>218</v>
      </c>
      <c r="F97" t="s">
        <v>212</v>
      </c>
      <c r="G97" t="s">
        <v>212</v>
      </c>
      <c r="H97" t="s">
        <v>212</v>
      </c>
      <c r="I97" t="s">
        <v>211</v>
      </c>
      <c r="J97" t="s">
        <v>211</v>
      </c>
      <c r="K97" t="s">
        <v>211</v>
      </c>
      <c r="L97" t="s">
        <v>211</v>
      </c>
      <c r="M97" t="s">
        <v>211</v>
      </c>
      <c r="N97" t="s">
        <v>212</v>
      </c>
      <c r="O97" t="s">
        <v>212</v>
      </c>
      <c r="P97" t="s">
        <v>212</v>
      </c>
      <c r="Q97" t="s">
        <v>212</v>
      </c>
      <c r="R97" t="s">
        <v>212</v>
      </c>
      <c r="S97" t="s">
        <v>212</v>
      </c>
      <c r="T97" t="s">
        <v>212</v>
      </c>
      <c r="U97" t="s">
        <v>212</v>
      </c>
      <c r="V97" t="s">
        <v>212</v>
      </c>
      <c r="W97" t="s">
        <v>212</v>
      </c>
      <c r="X97" t="s">
        <v>212</v>
      </c>
      <c r="Y97" t="s">
        <v>212</v>
      </c>
      <c r="Z97" t="s">
        <v>212</v>
      </c>
      <c r="AA97" t="s">
        <v>212</v>
      </c>
      <c r="AB97" t="s">
        <v>212</v>
      </c>
      <c r="AC97" t="s">
        <v>212</v>
      </c>
      <c r="AD97" t="s">
        <v>212</v>
      </c>
    </row>
    <row r="98" spans="5:30" x14ac:dyDescent="0.25">
      <c r="E98" t="s">
        <v>219</v>
      </c>
      <c r="F98" t="s">
        <v>212</v>
      </c>
      <c r="G98" t="s">
        <v>212</v>
      </c>
      <c r="H98" t="s">
        <v>212</v>
      </c>
      <c r="I98" t="s">
        <v>212</v>
      </c>
      <c r="J98" t="s">
        <v>212</v>
      </c>
      <c r="K98" t="s">
        <v>212</v>
      </c>
      <c r="L98" t="s">
        <v>212</v>
      </c>
      <c r="M98" t="s">
        <v>212</v>
      </c>
      <c r="N98" t="s">
        <v>212</v>
      </c>
      <c r="O98" t="s">
        <v>212</v>
      </c>
      <c r="P98" t="s">
        <v>212</v>
      </c>
      <c r="Q98" t="s">
        <v>212</v>
      </c>
      <c r="R98" t="s">
        <v>211</v>
      </c>
      <c r="S98" t="s">
        <v>211</v>
      </c>
      <c r="T98" t="s">
        <v>212</v>
      </c>
      <c r="U98" t="s">
        <v>212</v>
      </c>
      <c r="V98" t="s">
        <v>212</v>
      </c>
      <c r="W98" t="s">
        <v>212</v>
      </c>
      <c r="X98" t="s">
        <v>211</v>
      </c>
      <c r="Y98" t="s">
        <v>212</v>
      </c>
      <c r="Z98" t="s">
        <v>212</v>
      </c>
      <c r="AA98" t="s">
        <v>211</v>
      </c>
      <c r="AB98" t="s">
        <v>212</v>
      </c>
      <c r="AC98" t="s">
        <v>212</v>
      </c>
      <c r="AD98" t="s">
        <v>212</v>
      </c>
    </row>
    <row r="99" spans="5:30" x14ac:dyDescent="0.25">
      <c r="E99" t="s">
        <v>220</v>
      </c>
      <c r="F99" t="s">
        <v>212</v>
      </c>
      <c r="G99" t="s">
        <v>212</v>
      </c>
      <c r="H99" t="s">
        <v>212</v>
      </c>
      <c r="I99" t="s">
        <v>212</v>
      </c>
      <c r="J99" t="s">
        <v>212</v>
      </c>
      <c r="K99" t="s">
        <v>211</v>
      </c>
      <c r="L99" t="s">
        <v>211</v>
      </c>
      <c r="M99" t="s">
        <v>212</v>
      </c>
      <c r="N99" t="s">
        <v>212</v>
      </c>
      <c r="O99" t="s">
        <v>211</v>
      </c>
      <c r="P99" t="s">
        <v>212</v>
      </c>
      <c r="Q99" t="s">
        <v>212</v>
      </c>
      <c r="R99" t="s">
        <v>211</v>
      </c>
      <c r="S99" t="s">
        <v>212</v>
      </c>
      <c r="T99" t="s">
        <v>211</v>
      </c>
      <c r="U99" t="s">
        <v>211</v>
      </c>
      <c r="V99" t="s">
        <v>212</v>
      </c>
      <c r="W99" t="s">
        <v>211</v>
      </c>
      <c r="X99" t="s">
        <v>211</v>
      </c>
      <c r="Y99" t="s">
        <v>212</v>
      </c>
      <c r="Z99" t="s">
        <v>212</v>
      </c>
      <c r="AA99" t="s">
        <v>211</v>
      </c>
      <c r="AB99" t="s">
        <v>212</v>
      </c>
      <c r="AC99" t="s">
        <v>212</v>
      </c>
      <c r="AD99" t="s">
        <v>212</v>
      </c>
    </row>
    <row r="100" spans="5:30" x14ac:dyDescent="0.25">
      <c r="E100" t="s">
        <v>1674</v>
      </c>
      <c r="F100" t="s">
        <v>212</v>
      </c>
      <c r="G100" t="s">
        <v>211</v>
      </c>
      <c r="H100" t="s">
        <v>211</v>
      </c>
      <c r="I100" t="s">
        <v>211</v>
      </c>
      <c r="J100" t="s">
        <v>212</v>
      </c>
      <c r="K100" t="s">
        <v>212</v>
      </c>
      <c r="L100" t="s">
        <v>212</v>
      </c>
      <c r="M100" t="s">
        <v>212</v>
      </c>
      <c r="N100" t="s">
        <v>212</v>
      </c>
      <c r="O100" t="s">
        <v>211</v>
      </c>
      <c r="P100" t="s">
        <v>211</v>
      </c>
      <c r="Q100" t="s">
        <v>211</v>
      </c>
      <c r="R100" t="s">
        <v>211</v>
      </c>
      <c r="S100" t="s">
        <v>211</v>
      </c>
      <c r="T100" t="s">
        <v>211</v>
      </c>
      <c r="U100" t="s">
        <v>211</v>
      </c>
      <c r="V100" t="s">
        <v>211</v>
      </c>
      <c r="W100" t="s">
        <v>211</v>
      </c>
      <c r="X100" t="s">
        <v>211</v>
      </c>
      <c r="Y100" t="s">
        <v>211</v>
      </c>
      <c r="Z100" t="s">
        <v>211</v>
      </c>
      <c r="AA100" t="s">
        <v>211</v>
      </c>
      <c r="AB100" t="s">
        <v>211</v>
      </c>
      <c r="AC100" t="s">
        <v>211</v>
      </c>
      <c r="AD100" t="s">
        <v>211</v>
      </c>
    </row>
    <row r="101" spans="5:30" x14ac:dyDescent="0.25">
      <c r="E101" t="s">
        <v>1722</v>
      </c>
      <c r="F101" t="s">
        <v>212</v>
      </c>
      <c r="G101" t="s">
        <v>211</v>
      </c>
      <c r="H101" t="s">
        <v>211</v>
      </c>
      <c r="I101" t="s">
        <v>211</v>
      </c>
      <c r="J101" t="s">
        <v>212</v>
      </c>
      <c r="K101" t="s">
        <v>212</v>
      </c>
      <c r="L101" t="s">
        <v>212</v>
      </c>
      <c r="M101" t="s">
        <v>212</v>
      </c>
      <c r="N101" t="s">
        <v>212</v>
      </c>
      <c r="O101" t="s">
        <v>212</v>
      </c>
      <c r="P101" t="s">
        <v>212</v>
      </c>
      <c r="Q101" t="s">
        <v>212</v>
      </c>
      <c r="R101" t="s">
        <v>212</v>
      </c>
      <c r="S101" t="s">
        <v>212</v>
      </c>
      <c r="T101" t="s">
        <v>212</v>
      </c>
      <c r="U101" t="s">
        <v>212</v>
      </c>
      <c r="V101" t="s">
        <v>212</v>
      </c>
      <c r="W101" t="s">
        <v>212</v>
      </c>
      <c r="X101" t="s">
        <v>211</v>
      </c>
      <c r="Y101" t="s">
        <v>211</v>
      </c>
      <c r="Z101" t="s">
        <v>212</v>
      </c>
      <c r="AA101" t="s">
        <v>211</v>
      </c>
      <c r="AB101" t="s">
        <v>212</v>
      </c>
      <c r="AC101" t="s">
        <v>212</v>
      </c>
      <c r="AD101" t="s">
        <v>211</v>
      </c>
    </row>
    <row r="102" spans="5:30" x14ac:dyDescent="0.25">
      <c r="E102" t="s">
        <v>1769</v>
      </c>
      <c r="F102" t="s">
        <v>212</v>
      </c>
      <c r="G102" t="s">
        <v>211</v>
      </c>
      <c r="H102" t="s">
        <v>211</v>
      </c>
      <c r="I102" t="s">
        <v>212</v>
      </c>
      <c r="J102" t="s">
        <v>212</v>
      </c>
      <c r="K102" t="s">
        <v>212</v>
      </c>
      <c r="L102" t="s">
        <v>212</v>
      </c>
      <c r="M102" t="s">
        <v>212</v>
      </c>
      <c r="N102" t="s">
        <v>212</v>
      </c>
      <c r="O102" t="s">
        <v>211</v>
      </c>
      <c r="P102" t="s">
        <v>212</v>
      </c>
      <c r="Q102" t="s">
        <v>212</v>
      </c>
      <c r="R102" t="s">
        <v>212</v>
      </c>
      <c r="S102" t="s">
        <v>212</v>
      </c>
      <c r="T102" t="s">
        <v>212</v>
      </c>
      <c r="U102" t="s">
        <v>211</v>
      </c>
      <c r="V102" t="s">
        <v>211</v>
      </c>
      <c r="W102" t="s">
        <v>212</v>
      </c>
      <c r="X102" t="s">
        <v>212</v>
      </c>
      <c r="Y102" t="s">
        <v>212</v>
      </c>
      <c r="Z102" t="s">
        <v>211</v>
      </c>
      <c r="AA102" t="s">
        <v>211</v>
      </c>
      <c r="AB102" t="s">
        <v>212</v>
      </c>
      <c r="AC102" t="s">
        <v>212</v>
      </c>
      <c r="AD102" t="s">
        <v>212</v>
      </c>
    </row>
    <row r="103" spans="5:30" x14ac:dyDescent="0.25">
      <c r="E103" t="s">
        <v>1818</v>
      </c>
      <c r="F103" t="s">
        <v>212</v>
      </c>
      <c r="G103" t="s">
        <v>211</v>
      </c>
      <c r="H103" t="s">
        <v>211</v>
      </c>
      <c r="I103" t="s">
        <v>211</v>
      </c>
      <c r="J103" t="s">
        <v>212</v>
      </c>
      <c r="K103" t="s">
        <v>212</v>
      </c>
      <c r="L103" t="s">
        <v>212</v>
      </c>
      <c r="M103" t="s">
        <v>212</v>
      </c>
      <c r="N103" t="s">
        <v>212</v>
      </c>
      <c r="O103" t="s">
        <v>212</v>
      </c>
      <c r="P103" t="s">
        <v>212</v>
      </c>
      <c r="Q103" t="s">
        <v>212</v>
      </c>
      <c r="R103" t="s">
        <v>212</v>
      </c>
      <c r="S103" t="s">
        <v>211</v>
      </c>
      <c r="T103" t="s">
        <v>212</v>
      </c>
      <c r="U103" t="s">
        <v>212</v>
      </c>
      <c r="V103" t="s">
        <v>212</v>
      </c>
      <c r="W103" t="s">
        <v>212</v>
      </c>
      <c r="X103" t="s">
        <v>211</v>
      </c>
      <c r="Y103" t="s">
        <v>211</v>
      </c>
      <c r="Z103" t="s">
        <v>212</v>
      </c>
      <c r="AA103" t="s">
        <v>212</v>
      </c>
      <c r="AB103" t="s">
        <v>212</v>
      </c>
      <c r="AC103" t="s">
        <v>212</v>
      </c>
      <c r="AD103" t="s">
        <v>212</v>
      </c>
    </row>
    <row r="104" spans="5:30" x14ac:dyDescent="0.25">
      <c r="E104" s="10" t="s">
        <v>221</v>
      </c>
      <c r="F104" s="10" t="s">
        <v>211</v>
      </c>
      <c r="G104" t="s">
        <v>211</v>
      </c>
      <c r="H104" t="s">
        <v>211</v>
      </c>
      <c r="I104" t="s">
        <v>211</v>
      </c>
      <c r="J104" t="s">
        <v>211</v>
      </c>
      <c r="K104" t="s">
        <v>212</v>
      </c>
      <c r="L104" t="s">
        <v>212</v>
      </c>
      <c r="M104" t="s">
        <v>211</v>
      </c>
      <c r="N104" t="s">
        <v>212</v>
      </c>
      <c r="O104" t="s">
        <v>212</v>
      </c>
      <c r="P104" t="s">
        <v>212</v>
      </c>
      <c r="Q104" t="s">
        <v>211</v>
      </c>
      <c r="R104" t="s">
        <v>211</v>
      </c>
      <c r="S104" t="s">
        <v>211</v>
      </c>
      <c r="T104" t="s">
        <v>211</v>
      </c>
      <c r="U104" t="s">
        <v>211</v>
      </c>
      <c r="V104" t="s">
        <v>211</v>
      </c>
      <c r="W104" t="s">
        <v>211</v>
      </c>
      <c r="X104" t="s">
        <v>211</v>
      </c>
      <c r="Y104" t="s">
        <v>211</v>
      </c>
      <c r="Z104" t="s">
        <v>211</v>
      </c>
      <c r="AA104" t="s">
        <v>212</v>
      </c>
      <c r="AB104" t="s">
        <v>211</v>
      </c>
      <c r="AC104" t="s">
        <v>211</v>
      </c>
      <c r="AD104" t="s">
        <v>212</v>
      </c>
    </row>
    <row r="105" spans="5:30" x14ac:dyDescent="0.25">
      <c r="E105" t="s">
        <v>222</v>
      </c>
      <c r="F105" t="s">
        <v>211</v>
      </c>
      <c r="G105" t="s">
        <v>211</v>
      </c>
      <c r="H105" t="s">
        <v>211</v>
      </c>
      <c r="I105" t="s">
        <v>211</v>
      </c>
      <c r="J105" t="s">
        <v>212</v>
      </c>
      <c r="K105" t="s">
        <v>212</v>
      </c>
      <c r="L105" t="s">
        <v>212</v>
      </c>
      <c r="M105" t="s">
        <v>212</v>
      </c>
      <c r="N105" t="s">
        <v>212</v>
      </c>
      <c r="O105" t="s">
        <v>211</v>
      </c>
      <c r="P105" t="s">
        <v>211</v>
      </c>
      <c r="Q105" t="s">
        <v>212</v>
      </c>
      <c r="R105" t="s">
        <v>212</v>
      </c>
      <c r="S105" t="s">
        <v>212</v>
      </c>
      <c r="T105" t="s">
        <v>212</v>
      </c>
      <c r="U105" t="s">
        <v>211</v>
      </c>
      <c r="V105" t="s">
        <v>211</v>
      </c>
      <c r="W105" t="s">
        <v>211</v>
      </c>
      <c r="X105" t="s">
        <v>211</v>
      </c>
      <c r="Y105" t="s">
        <v>212</v>
      </c>
      <c r="Z105" t="s">
        <v>212</v>
      </c>
      <c r="AA105" t="s">
        <v>212</v>
      </c>
      <c r="AB105" t="s">
        <v>212</v>
      </c>
      <c r="AC105" t="s">
        <v>211</v>
      </c>
      <c r="AD105" t="s">
        <v>212</v>
      </c>
    </row>
    <row r="106" spans="5:30" x14ac:dyDescent="0.25">
      <c r="E106" t="s">
        <v>223</v>
      </c>
      <c r="F106" t="s">
        <v>211</v>
      </c>
      <c r="G106" t="s">
        <v>211</v>
      </c>
      <c r="H106" t="s">
        <v>211</v>
      </c>
      <c r="I106" t="s">
        <v>211</v>
      </c>
      <c r="J106" t="s">
        <v>212</v>
      </c>
      <c r="K106" t="s">
        <v>211</v>
      </c>
      <c r="L106" t="s">
        <v>211</v>
      </c>
      <c r="M106" t="s">
        <v>211</v>
      </c>
      <c r="N106" t="s">
        <v>212</v>
      </c>
      <c r="O106" t="s">
        <v>211</v>
      </c>
      <c r="P106" t="s">
        <v>212</v>
      </c>
      <c r="Q106" t="s">
        <v>211</v>
      </c>
      <c r="R106" t="s">
        <v>211</v>
      </c>
      <c r="S106" t="s">
        <v>211</v>
      </c>
      <c r="T106" t="s">
        <v>211</v>
      </c>
      <c r="U106" t="s">
        <v>212</v>
      </c>
      <c r="V106" t="s">
        <v>211</v>
      </c>
      <c r="W106" t="s">
        <v>212</v>
      </c>
      <c r="X106" t="s">
        <v>211</v>
      </c>
      <c r="Y106" t="s">
        <v>211</v>
      </c>
      <c r="Z106" t="s">
        <v>211</v>
      </c>
      <c r="AA106" t="s">
        <v>212</v>
      </c>
      <c r="AB106" t="s">
        <v>212</v>
      </c>
      <c r="AC106" t="s">
        <v>212</v>
      </c>
      <c r="AD106" t="s">
        <v>212</v>
      </c>
    </row>
    <row r="107" spans="5:30" x14ac:dyDescent="0.25">
      <c r="E107" t="s">
        <v>224</v>
      </c>
      <c r="F107" t="s">
        <v>211</v>
      </c>
      <c r="G107" t="s">
        <v>211</v>
      </c>
      <c r="H107" t="s">
        <v>211</v>
      </c>
      <c r="I107" t="s">
        <v>211</v>
      </c>
      <c r="J107" t="s">
        <v>212</v>
      </c>
      <c r="K107" t="s">
        <v>212</v>
      </c>
      <c r="L107" t="s">
        <v>212</v>
      </c>
      <c r="M107" t="s">
        <v>212</v>
      </c>
      <c r="N107" t="s">
        <v>212</v>
      </c>
      <c r="O107" t="s">
        <v>211</v>
      </c>
      <c r="P107" t="s">
        <v>212</v>
      </c>
      <c r="Q107" t="s">
        <v>212</v>
      </c>
      <c r="R107" t="s">
        <v>212</v>
      </c>
      <c r="S107" t="s">
        <v>212</v>
      </c>
      <c r="T107" t="s">
        <v>212</v>
      </c>
      <c r="U107" t="s">
        <v>212</v>
      </c>
      <c r="V107" t="s">
        <v>211</v>
      </c>
      <c r="W107" t="s">
        <v>212</v>
      </c>
      <c r="X107" t="s">
        <v>211</v>
      </c>
      <c r="Y107" t="s">
        <v>212</v>
      </c>
      <c r="Z107" t="s">
        <v>212</v>
      </c>
      <c r="AA107" t="s">
        <v>212</v>
      </c>
      <c r="AB107" t="s">
        <v>212</v>
      </c>
      <c r="AC107" t="s">
        <v>212</v>
      </c>
      <c r="AD107" t="s">
        <v>211</v>
      </c>
    </row>
    <row r="108" spans="5:30" x14ac:dyDescent="0.25">
      <c r="E108" t="s">
        <v>225</v>
      </c>
      <c r="F108" t="s">
        <v>211</v>
      </c>
      <c r="G108" t="s">
        <v>212</v>
      </c>
      <c r="H108" t="s">
        <v>211</v>
      </c>
      <c r="I108" t="s">
        <v>211</v>
      </c>
      <c r="J108" t="s">
        <v>212</v>
      </c>
      <c r="K108" t="s">
        <v>212</v>
      </c>
      <c r="L108" t="s">
        <v>212</v>
      </c>
      <c r="M108" t="s">
        <v>212</v>
      </c>
      <c r="N108" t="s">
        <v>212</v>
      </c>
      <c r="O108" t="s">
        <v>212</v>
      </c>
      <c r="P108" t="s">
        <v>212</v>
      </c>
      <c r="Q108" t="s">
        <v>212</v>
      </c>
      <c r="R108" t="s">
        <v>212</v>
      </c>
      <c r="S108" t="s">
        <v>212</v>
      </c>
      <c r="T108" t="s">
        <v>212</v>
      </c>
      <c r="U108" t="s">
        <v>212</v>
      </c>
      <c r="V108" t="s">
        <v>212</v>
      </c>
      <c r="W108" t="s">
        <v>212</v>
      </c>
      <c r="X108" t="s">
        <v>212</v>
      </c>
      <c r="Y108" t="s">
        <v>212</v>
      </c>
      <c r="Z108" t="s">
        <v>212</v>
      </c>
      <c r="AA108" t="s">
        <v>211</v>
      </c>
      <c r="AB108" t="s">
        <v>212</v>
      </c>
      <c r="AC108" t="s">
        <v>211</v>
      </c>
      <c r="AD108" t="s">
        <v>211</v>
      </c>
    </row>
    <row r="109" spans="5:30" x14ac:dyDescent="0.25">
      <c r="E109" t="s">
        <v>226</v>
      </c>
      <c r="F109" t="s">
        <v>211</v>
      </c>
      <c r="G109" t="s">
        <v>211</v>
      </c>
      <c r="H109" t="s">
        <v>211</v>
      </c>
      <c r="I109" t="s">
        <v>211</v>
      </c>
      <c r="J109" t="s">
        <v>212</v>
      </c>
      <c r="K109" t="s">
        <v>211</v>
      </c>
      <c r="L109" t="s">
        <v>212</v>
      </c>
      <c r="M109" t="s">
        <v>211</v>
      </c>
      <c r="N109" t="s">
        <v>212</v>
      </c>
      <c r="O109" t="s">
        <v>211</v>
      </c>
      <c r="P109" t="s">
        <v>212</v>
      </c>
      <c r="Q109" t="s">
        <v>211</v>
      </c>
      <c r="R109" t="s">
        <v>211</v>
      </c>
      <c r="S109" t="s">
        <v>211</v>
      </c>
      <c r="T109" t="s">
        <v>212</v>
      </c>
      <c r="U109" t="s">
        <v>211</v>
      </c>
      <c r="V109" t="s">
        <v>211</v>
      </c>
      <c r="W109" t="s">
        <v>211</v>
      </c>
      <c r="X109" t="s">
        <v>212</v>
      </c>
      <c r="Y109" t="s">
        <v>211</v>
      </c>
      <c r="Z109" t="s">
        <v>211</v>
      </c>
      <c r="AA109" t="s">
        <v>212</v>
      </c>
      <c r="AB109" t="s">
        <v>211</v>
      </c>
      <c r="AC109" t="s">
        <v>211</v>
      </c>
      <c r="AD109" t="s">
        <v>211</v>
      </c>
    </row>
    <row r="110" spans="5:30" x14ac:dyDescent="0.25">
      <c r="E110" t="s">
        <v>227</v>
      </c>
      <c r="F110" t="s">
        <v>212</v>
      </c>
      <c r="G110" t="s">
        <v>212</v>
      </c>
      <c r="H110" t="s">
        <v>212</v>
      </c>
      <c r="I110" t="s">
        <v>212</v>
      </c>
      <c r="J110" t="s">
        <v>211</v>
      </c>
      <c r="K110" t="s">
        <v>211</v>
      </c>
      <c r="L110" t="s">
        <v>211</v>
      </c>
      <c r="M110" t="s">
        <v>211</v>
      </c>
      <c r="N110" t="s">
        <v>212</v>
      </c>
      <c r="O110" t="s">
        <v>212</v>
      </c>
      <c r="P110" t="s">
        <v>212</v>
      </c>
      <c r="Q110" t="s">
        <v>212</v>
      </c>
      <c r="R110" t="s">
        <v>212</v>
      </c>
      <c r="S110" t="s">
        <v>212</v>
      </c>
      <c r="T110" t="s">
        <v>212</v>
      </c>
      <c r="U110" t="s">
        <v>212</v>
      </c>
      <c r="V110" t="s">
        <v>212</v>
      </c>
      <c r="W110" t="s">
        <v>212</v>
      </c>
      <c r="X110" t="s">
        <v>212</v>
      </c>
      <c r="Y110" t="s">
        <v>212</v>
      </c>
      <c r="Z110" t="s">
        <v>212</v>
      </c>
      <c r="AA110" t="s">
        <v>212</v>
      </c>
      <c r="AB110" t="s">
        <v>212</v>
      </c>
      <c r="AC110" t="s">
        <v>212</v>
      </c>
      <c r="AD110" t="s">
        <v>212</v>
      </c>
    </row>
    <row r="111" spans="5:30" x14ac:dyDescent="0.25">
      <c r="E111" t="s">
        <v>228</v>
      </c>
      <c r="F111" t="s">
        <v>211</v>
      </c>
      <c r="G111" t="s">
        <v>212</v>
      </c>
      <c r="H111" t="s">
        <v>212</v>
      </c>
      <c r="I111" t="s">
        <v>212</v>
      </c>
      <c r="J111" t="s">
        <v>211</v>
      </c>
      <c r="K111" t="s">
        <v>211</v>
      </c>
      <c r="L111" t="s">
        <v>211</v>
      </c>
      <c r="M111" t="s">
        <v>211</v>
      </c>
      <c r="N111" t="s">
        <v>212</v>
      </c>
      <c r="O111" t="s">
        <v>211</v>
      </c>
      <c r="P111" t="s">
        <v>212</v>
      </c>
      <c r="Q111" t="s">
        <v>212</v>
      </c>
      <c r="R111" t="s">
        <v>211</v>
      </c>
      <c r="S111" t="s">
        <v>211</v>
      </c>
      <c r="T111" t="s">
        <v>212</v>
      </c>
      <c r="U111" t="s">
        <v>212</v>
      </c>
      <c r="V111" t="s">
        <v>212</v>
      </c>
      <c r="W111" t="s">
        <v>212</v>
      </c>
      <c r="X111" t="s">
        <v>211</v>
      </c>
      <c r="Y111" t="s">
        <v>212</v>
      </c>
      <c r="Z111" t="s">
        <v>212</v>
      </c>
      <c r="AA111" t="s">
        <v>211</v>
      </c>
      <c r="AB111" t="s">
        <v>212</v>
      </c>
      <c r="AC111" t="s">
        <v>211</v>
      </c>
      <c r="AD111" t="s">
        <v>211</v>
      </c>
    </row>
    <row r="112" spans="5:30" x14ac:dyDescent="0.25">
      <c r="E112" t="s">
        <v>229</v>
      </c>
      <c r="F112" t="s">
        <v>211</v>
      </c>
      <c r="G112" t="s">
        <v>211</v>
      </c>
      <c r="H112" t="s">
        <v>212</v>
      </c>
      <c r="I112" t="s">
        <v>212</v>
      </c>
      <c r="J112" t="s">
        <v>212</v>
      </c>
      <c r="K112" t="s">
        <v>211</v>
      </c>
      <c r="L112" t="s">
        <v>211</v>
      </c>
      <c r="M112" t="s">
        <v>211</v>
      </c>
      <c r="N112" t="s">
        <v>212</v>
      </c>
      <c r="O112" t="s">
        <v>211</v>
      </c>
      <c r="P112" t="s">
        <v>212</v>
      </c>
      <c r="Q112" t="s">
        <v>212</v>
      </c>
      <c r="R112" t="s">
        <v>211</v>
      </c>
      <c r="S112" t="s">
        <v>212</v>
      </c>
      <c r="T112" t="s">
        <v>211</v>
      </c>
      <c r="U112" t="s">
        <v>211</v>
      </c>
      <c r="V112" t="s">
        <v>212</v>
      </c>
      <c r="W112" t="s">
        <v>211</v>
      </c>
      <c r="X112" t="s">
        <v>211</v>
      </c>
      <c r="Y112" t="s">
        <v>212</v>
      </c>
      <c r="Z112" t="s">
        <v>212</v>
      </c>
      <c r="AA112" t="s">
        <v>211</v>
      </c>
      <c r="AB112" t="s">
        <v>212</v>
      </c>
      <c r="AC112" t="s">
        <v>211</v>
      </c>
      <c r="AD112" t="s">
        <v>211</v>
      </c>
    </row>
    <row r="113" spans="5:30" x14ac:dyDescent="0.25">
      <c r="E113" t="s">
        <v>1643</v>
      </c>
      <c r="F113" t="s">
        <v>212</v>
      </c>
      <c r="G113" t="s">
        <v>211</v>
      </c>
      <c r="H113" t="s">
        <v>211</v>
      </c>
      <c r="I113" t="s">
        <v>211</v>
      </c>
      <c r="J113" t="s">
        <v>212</v>
      </c>
      <c r="K113" t="s">
        <v>212</v>
      </c>
      <c r="L113" t="s">
        <v>212</v>
      </c>
      <c r="M113" t="s">
        <v>212</v>
      </c>
      <c r="N113" t="s">
        <v>212</v>
      </c>
      <c r="O113" t="s">
        <v>211</v>
      </c>
      <c r="P113" t="s">
        <v>212</v>
      </c>
      <c r="Q113" t="s">
        <v>211</v>
      </c>
      <c r="R113" t="s">
        <v>211</v>
      </c>
      <c r="S113" t="s">
        <v>211</v>
      </c>
      <c r="T113" t="s">
        <v>211</v>
      </c>
      <c r="U113" t="s">
        <v>211</v>
      </c>
      <c r="V113" t="s">
        <v>211</v>
      </c>
      <c r="W113" t="s">
        <v>211</v>
      </c>
      <c r="X113" t="s">
        <v>211</v>
      </c>
      <c r="Y113" t="s">
        <v>211</v>
      </c>
      <c r="Z113" t="s">
        <v>211</v>
      </c>
      <c r="AA113" t="s">
        <v>211</v>
      </c>
      <c r="AB113" t="s">
        <v>211</v>
      </c>
      <c r="AC113" t="s">
        <v>211</v>
      </c>
      <c r="AD113" t="s">
        <v>211</v>
      </c>
    </row>
    <row r="114" spans="5:30" x14ac:dyDescent="0.25">
      <c r="E114" t="s">
        <v>1706</v>
      </c>
      <c r="F114" t="s">
        <v>212</v>
      </c>
      <c r="G114" t="s">
        <v>211</v>
      </c>
      <c r="H114" t="s">
        <v>212</v>
      </c>
      <c r="I114" t="s">
        <v>211</v>
      </c>
      <c r="J114" t="s">
        <v>212</v>
      </c>
      <c r="K114" t="s">
        <v>212</v>
      </c>
      <c r="L114" t="s">
        <v>212</v>
      </c>
      <c r="M114" t="s">
        <v>212</v>
      </c>
      <c r="N114" t="s">
        <v>212</v>
      </c>
      <c r="O114" t="s">
        <v>212</v>
      </c>
      <c r="P114" t="s">
        <v>212</v>
      </c>
      <c r="Q114" t="s">
        <v>212</v>
      </c>
      <c r="R114" t="s">
        <v>212</v>
      </c>
      <c r="S114" t="s">
        <v>212</v>
      </c>
      <c r="T114" t="s">
        <v>212</v>
      </c>
      <c r="U114" t="s">
        <v>212</v>
      </c>
      <c r="V114" t="s">
        <v>212</v>
      </c>
      <c r="W114" t="s">
        <v>212</v>
      </c>
      <c r="X114" t="s">
        <v>211</v>
      </c>
      <c r="Y114" t="s">
        <v>211</v>
      </c>
      <c r="Z114" t="s">
        <v>212</v>
      </c>
      <c r="AA114" t="s">
        <v>212</v>
      </c>
      <c r="AB114" t="s">
        <v>212</v>
      </c>
      <c r="AC114" t="s">
        <v>212</v>
      </c>
      <c r="AD114" t="s">
        <v>211</v>
      </c>
    </row>
    <row r="115" spans="5:30" x14ac:dyDescent="0.25">
      <c r="E115" t="s">
        <v>1743</v>
      </c>
      <c r="F115" t="s">
        <v>212</v>
      </c>
      <c r="G115" t="s">
        <v>212</v>
      </c>
      <c r="H115" t="s">
        <v>211</v>
      </c>
      <c r="I115" t="s">
        <v>211</v>
      </c>
      <c r="J115" t="s">
        <v>212</v>
      </c>
      <c r="K115" t="s">
        <v>212</v>
      </c>
      <c r="L115" t="s">
        <v>212</v>
      </c>
      <c r="M115" t="s">
        <v>212</v>
      </c>
      <c r="N115" t="s">
        <v>212</v>
      </c>
      <c r="O115" t="s">
        <v>211</v>
      </c>
      <c r="P115" t="s">
        <v>212</v>
      </c>
      <c r="Q115" t="s">
        <v>212</v>
      </c>
      <c r="R115" t="s">
        <v>211</v>
      </c>
      <c r="S115" t="s">
        <v>212</v>
      </c>
      <c r="T115" t="s">
        <v>212</v>
      </c>
      <c r="U115" t="s">
        <v>211</v>
      </c>
      <c r="V115" t="s">
        <v>211</v>
      </c>
      <c r="W115" t="s">
        <v>211</v>
      </c>
      <c r="X115" t="s">
        <v>211</v>
      </c>
      <c r="Y115" t="s">
        <v>212</v>
      </c>
      <c r="Z115" t="s">
        <v>212</v>
      </c>
      <c r="AA115" t="s">
        <v>211</v>
      </c>
      <c r="AB115" t="s">
        <v>212</v>
      </c>
      <c r="AC115" t="s">
        <v>211</v>
      </c>
      <c r="AD115" t="s">
        <v>211</v>
      </c>
    </row>
    <row r="116" spans="5:30" x14ac:dyDescent="0.25">
      <c r="E116" t="s">
        <v>1789</v>
      </c>
      <c r="F116" t="s">
        <v>211</v>
      </c>
      <c r="G116" t="s">
        <v>211</v>
      </c>
      <c r="H116" t="s">
        <v>211</v>
      </c>
      <c r="I116" t="s">
        <v>211</v>
      </c>
      <c r="J116" t="s">
        <v>212</v>
      </c>
      <c r="K116" t="s">
        <v>212</v>
      </c>
      <c r="L116" t="s">
        <v>211</v>
      </c>
      <c r="M116" t="s">
        <v>212</v>
      </c>
      <c r="N116" t="s">
        <v>212</v>
      </c>
      <c r="O116" t="s">
        <v>211</v>
      </c>
      <c r="P116" t="s">
        <v>212</v>
      </c>
      <c r="Q116" t="s">
        <v>211</v>
      </c>
      <c r="R116" t="s">
        <v>211</v>
      </c>
      <c r="S116" t="s">
        <v>211</v>
      </c>
      <c r="T116" t="s">
        <v>211</v>
      </c>
      <c r="U116" t="s">
        <v>212</v>
      </c>
      <c r="V116" t="s">
        <v>211</v>
      </c>
      <c r="W116" t="s">
        <v>211</v>
      </c>
      <c r="X116" t="s">
        <v>211</v>
      </c>
      <c r="Y116" t="s">
        <v>211</v>
      </c>
      <c r="Z116" t="s">
        <v>211</v>
      </c>
      <c r="AA116" t="s">
        <v>211</v>
      </c>
      <c r="AB116" t="s">
        <v>211</v>
      </c>
      <c r="AC116" t="s">
        <v>212</v>
      </c>
      <c r="AD116" t="s">
        <v>212</v>
      </c>
    </row>
    <row r="117" spans="5:30" x14ac:dyDescent="0.25">
      <c r="E117" s="10" t="s">
        <v>1834</v>
      </c>
      <c r="F117" t="s">
        <v>366</v>
      </c>
      <c r="G117" t="s">
        <v>366</v>
      </c>
      <c r="H117" t="s">
        <v>1288</v>
      </c>
      <c r="I117" t="s">
        <v>366</v>
      </c>
      <c r="J117" t="s">
        <v>366</v>
      </c>
      <c r="K117" t="s">
        <v>366</v>
      </c>
      <c r="L117" t="s">
        <v>366</v>
      </c>
      <c r="M117" t="s">
        <v>366</v>
      </c>
      <c r="N117" t="s">
        <v>366</v>
      </c>
      <c r="O117" t="s">
        <v>366</v>
      </c>
      <c r="P117" t="s">
        <v>366</v>
      </c>
      <c r="Q117" t="s">
        <v>366</v>
      </c>
      <c r="R117" t="s">
        <v>366</v>
      </c>
      <c r="S117" t="s">
        <v>366</v>
      </c>
      <c r="T117" t="s">
        <v>366</v>
      </c>
      <c r="U117" t="s">
        <v>366</v>
      </c>
      <c r="V117" t="s">
        <v>366</v>
      </c>
      <c r="W117" t="s">
        <v>366</v>
      </c>
      <c r="X117" t="s">
        <v>366</v>
      </c>
      <c r="Y117" t="s">
        <v>366</v>
      </c>
      <c r="Z117" t="s">
        <v>366</v>
      </c>
      <c r="AA117" t="s">
        <v>366</v>
      </c>
      <c r="AB117" t="s">
        <v>366</v>
      </c>
      <c r="AC117" t="s">
        <v>366</v>
      </c>
      <c r="AD117" t="s">
        <v>366</v>
      </c>
    </row>
    <row r="118" spans="5:30" x14ac:dyDescent="0.25">
      <c r="E118" t="s">
        <v>1835</v>
      </c>
      <c r="F118" t="s">
        <v>298</v>
      </c>
      <c r="G118" t="s">
        <v>298</v>
      </c>
      <c r="H118" t="s">
        <v>298</v>
      </c>
      <c r="I118" t="s">
        <v>298</v>
      </c>
      <c r="J118" t="s">
        <v>298</v>
      </c>
      <c r="K118" t="s">
        <v>298</v>
      </c>
      <c r="L118" t="s">
        <v>298</v>
      </c>
      <c r="M118" t="s">
        <v>298</v>
      </c>
      <c r="N118" t="s">
        <v>298</v>
      </c>
      <c r="O118" t="s">
        <v>298</v>
      </c>
      <c r="P118" t="s">
        <v>298</v>
      </c>
      <c r="Q118" t="s">
        <v>298</v>
      </c>
      <c r="R118" t="s">
        <v>298</v>
      </c>
      <c r="S118" t="s">
        <v>298</v>
      </c>
      <c r="T118" t="s">
        <v>298</v>
      </c>
      <c r="U118" t="s">
        <v>298</v>
      </c>
      <c r="V118" t="s">
        <v>298</v>
      </c>
      <c r="W118" t="s">
        <v>298</v>
      </c>
      <c r="X118" t="s">
        <v>298</v>
      </c>
      <c r="Y118" t="s">
        <v>298</v>
      </c>
      <c r="Z118" t="s">
        <v>298</v>
      </c>
      <c r="AA118" t="s">
        <v>298</v>
      </c>
      <c r="AB118" t="s">
        <v>298</v>
      </c>
      <c r="AC118" t="s">
        <v>298</v>
      </c>
      <c r="AD118" t="s">
        <v>298</v>
      </c>
    </row>
    <row r="119" spans="5:30" x14ac:dyDescent="0.25">
      <c r="E119" t="s">
        <v>1836</v>
      </c>
      <c r="F119" t="s">
        <v>371</v>
      </c>
      <c r="G119" t="s">
        <v>371</v>
      </c>
      <c r="H119" t="s">
        <v>371</v>
      </c>
      <c r="I119" t="s">
        <v>371</v>
      </c>
      <c r="J119" t="s">
        <v>371</v>
      </c>
      <c r="K119" t="s">
        <v>371</v>
      </c>
      <c r="L119" t="s">
        <v>371</v>
      </c>
      <c r="M119" t="s">
        <v>371</v>
      </c>
      <c r="N119" t="s">
        <v>371</v>
      </c>
      <c r="O119" t="s">
        <v>371</v>
      </c>
      <c r="P119" t="s">
        <v>371</v>
      </c>
      <c r="Q119" t="s">
        <v>371</v>
      </c>
      <c r="R119" t="s">
        <v>371</v>
      </c>
      <c r="S119" t="s">
        <v>371</v>
      </c>
      <c r="T119" t="s">
        <v>371</v>
      </c>
      <c r="U119" t="s">
        <v>371</v>
      </c>
      <c r="V119" t="s">
        <v>371</v>
      </c>
      <c r="W119" t="s">
        <v>371</v>
      </c>
      <c r="X119" t="s">
        <v>371</v>
      </c>
      <c r="Y119" t="s">
        <v>371</v>
      </c>
      <c r="Z119" t="s">
        <v>371</v>
      </c>
      <c r="AA119" t="s">
        <v>371</v>
      </c>
      <c r="AB119" t="s">
        <v>371</v>
      </c>
      <c r="AC119" t="s">
        <v>371</v>
      </c>
      <c r="AD119" t="s">
        <v>371</v>
      </c>
    </row>
    <row r="120" spans="5:30" x14ac:dyDescent="0.25">
      <c r="E120" t="s">
        <v>1837</v>
      </c>
      <c r="F120" t="s">
        <v>374</v>
      </c>
      <c r="G120" t="s">
        <v>374</v>
      </c>
      <c r="H120" t="s">
        <v>374</v>
      </c>
      <c r="I120" t="s">
        <v>374</v>
      </c>
      <c r="J120" t="s">
        <v>374</v>
      </c>
      <c r="K120" t="s">
        <v>374</v>
      </c>
      <c r="L120" t="s">
        <v>374</v>
      </c>
      <c r="M120" t="s">
        <v>374</v>
      </c>
      <c r="N120" t="s">
        <v>374</v>
      </c>
      <c r="O120" t="s">
        <v>374</v>
      </c>
      <c r="P120" t="s">
        <v>374</v>
      </c>
      <c r="Q120" t="s">
        <v>374</v>
      </c>
      <c r="R120" t="s">
        <v>374</v>
      </c>
      <c r="S120" t="s">
        <v>374</v>
      </c>
      <c r="T120" t="s">
        <v>374</v>
      </c>
      <c r="U120" t="s">
        <v>374</v>
      </c>
      <c r="V120" t="s">
        <v>374</v>
      </c>
      <c r="W120" t="s">
        <v>374</v>
      </c>
      <c r="X120" t="s">
        <v>374</v>
      </c>
      <c r="Y120" t="s">
        <v>374</v>
      </c>
      <c r="Z120" t="s">
        <v>374</v>
      </c>
      <c r="AA120" t="s">
        <v>374</v>
      </c>
      <c r="AB120" t="s">
        <v>374</v>
      </c>
      <c r="AC120" t="s">
        <v>374</v>
      </c>
      <c r="AD120" t="s">
        <v>374</v>
      </c>
    </row>
    <row r="121" spans="5:30" x14ac:dyDescent="0.25">
      <c r="E121" t="s">
        <v>1838</v>
      </c>
      <c r="F121" t="s">
        <v>377</v>
      </c>
      <c r="G121" t="s">
        <v>377</v>
      </c>
      <c r="H121" t="s">
        <v>377</v>
      </c>
      <c r="I121" t="s">
        <v>377</v>
      </c>
      <c r="J121" t="s">
        <v>377</v>
      </c>
      <c r="K121" t="s">
        <v>377</v>
      </c>
      <c r="L121" t="s">
        <v>377</v>
      </c>
      <c r="M121" t="s">
        <v>377</v>
      </c>
      <c r="N121" t="s">
        <v>377</v>
      </c>
      <c r="O121" t="s">
        <v>377</v>
      </c>
      <c r="P121" t="s">
        <v>377</v>
      </c>
      <c r="Q121" t="s">
        <v>377</v>
      </c>
      <c r="R121" t="s">
        <v>377</v>
      </c>
      <c r="S121" t="s">
        <v>377</v>
      </c>
      <c r="T121" t="s">
        <v>377</v>
      </c>
      <c r="U121" t="s">
        <v>377</v>
      </c>
      <c r="V121" t="s">
        <v>377</v>
      </c>
      <c r="W121" t="s">
        <v>377</v>
      </c>
      <c r="X121" t="s">
        <v>377</v>
      </c>
      <c r="Y121" t="s">
        <v>377</v>
      </c>
      <c r="Z121" t="s">
        <v>377</v>
      </c>
      <c r="AA121" t="s">
        <v>377</v>
      </c>
      <c r="AB121" t="s">
        <v>377</v>
      </c>
      <c r="AC121" t="s">
        <v>377</v>
      </c>
      <c r="AD121" t="s">
        <v>377</v>
      </c>
    </row>
    <row r="122" spans="5:30" x14ac:dyDescent="0.25">
      <c r="E122" t="s">
        <v>1839</v>
      </c>
      <c r="F122" t="s">
        <v>380</v>
      </c>
      <c r="G122" t="s">
        <v>380</v>
      </c>
      <c r="H122" t="s">
        <v>380</v>
      </c>
      <c r="I122" t="s">
        <v>380</v>
      </c>
      <c r="J122" t="s">
        <v>380</v>
      </c>
      <c r="K122" t="s">
        <v>380</v>
      </c>
      <c r="L122" t="s">
        <v>380</v>
      </c>
      <c r="M122" t="s">
        <v>380</v>
      </c>
      <c r="N122" t="s">
        <v>380</v>
      </c>
      <c r="O122" t="s">
        <v>380</v>
      </c>
      <c r="P122" t="s">
        <v>380</v>
      </c>
      <c r="Q122" t="s">
        <v>380</v>
      </c>
      <c r="R122" t="s">
        <v>380</v>
      </c>
      <c r="S122" t="s">
        <v>380</v>
      </c>
      <c r="T122" t="s">
        <v>380</v>
      </c>
      <c r="U122" t="s">
        <v>380</v>
      </c>
      <c r="V122" t="s">
        <v>380</v>
      </c>
      <c r="W122" t="s">
        <v>380</v>
      </c>
      <c r="X122" t="s">
        <v>380</v>
      </c>
      <c r="Y122" t="s">
        <v>380</v>
      </c>
      <c r="Z122" t="s">
        <v>380</v>
      </c>
      <c r="AA122" t="s">
        <v>380</v>
      </c>
      <c r="AB122" t="s">
        <v>380</v>
      </c>
      <c r="AC122" t="s">
        <v>380</v>
      </c>
      <c r="AD122" t="s">
        <v>380</v>
      </c>
    </row>
    <row r="123" spans="5:30" x14ac:dyDescent="0.25">
      <c r="E123" t="s">
        <v>1840</v>
      </c>
      <c r="F123" t="s">
        <v>383</v>
      </c>
      <c r="G123" t="s">
        <v>383</v>
      </c>
      <c r="H123" t="s">
        <v>383</v>
      </c>
      <c r="I123" t="s">
        <v>383</v>
      </c>
      <c r="J123" t="s">
        <v>383</v>
      </c>
      <c r="K123" t="s">
        <v>383</v>
      </c>
      <c r="L123" t="s">
        <v>383</v>
      </c>
      <c r="M123" t="s">
        <v>383</v>
      </c>
      <c r="N123" t="s">
        <v>383</v>
      </c>
      <c r="O123" t="s">
        <v>383</v>
      </c>
      <c r="P123" t="s">
        <v>383</v>
      </c>
      <c r="Q123" t="s">
        <v>383</v>
      </c>
      <c r="R123" t="s">
        <v>383</v>
      </c>
      <c r="S123" t="s">
        <v>383</v>
      </c>
      <c r="T123" t="s">
        <v>383</v>
      </c>
      <c r="U123" t="s">
        <v>383</v>
      </c>
      <c r="V123" t="s">
        <v>383</v>
      </c>
      <c r="W123" t="s">
        <v>383</v>
      </c>
      <c r="X123" t="s">
        <v>383</v>
      </c>
      <c r="Y123" t="s">
        <v>383</v>
      </c>
      <c r="Z123" t="s">
        <v>383</v>
      </c>
      <c r="AA123" t="s">
        <v>383</v>
      </c>
      <c r="AB123" t="s">
        <v>383</v>
      </c>
      <c r="AC123" t="s">
        <v>383</v>
      </c>
      <c r="AD123" t="s">
        <v>383</v>
      </c>
    </row>
    <row r="124" spans="5:30" x14ac:dyDescent="0.25">
      <c r="E124" t="s">
        <v>1841</v>
      </c>
      <c r="F124" t="s">
        <v>386</v>
      </c>
      <c r="G124" t="s">
        <v>386</v>
      </c>
      <c r="H124" t="s">
        <v>386</v>
      </c>
      <c r="I124" t="s">
        <v>386</v>
      </c>
      <c r="J124" t="s">
        <v>386</v>
      </c>
      <c r="K124" t="s">
        <v>386</v>
      </c>
      <c r="L124" t="s">
        <v>386</v>
      </c>
      <c r="M124" t="s">
        <v>386</v>
      </c>
      <c r="N124" t="s">
        <v>386</v>
      </c>
      <c r="O124" t="s">
        <v>386</v>
      </c>
      <c r="P124" t="s">
        <v>386</v>
      </c>
      <c r="Q124" t="s">
        <v>386</v>
      </c>
      <c r="R124" t="s">
        <v>386</v>
      </c>
      <c r="S124" t="s">
        <v>386</v>
      </c>
      <c r="T124" t="s">
        <v>386</v>
      </c>
      <c r="U124" t="s">
        <v>386</v>
      </c>
      <c r="V124" t="s">
        <v>386</v>
      </c>
      <c r="W124" t="s">
        <v>386</v>
      </c>
      <c r="X124" t="s">
        <v>386</v>
      </c>
      <c r="Y124" t="s">
        <v>386</v>
      </c>
      <c r="Z124" t="s">
        <v>386</v>
      </c>
      <c r="AA124" t="s">
        <v>386</v>
      </c>
      <c r="AB124" t="s">
        <v>386</v>
      </c>
      <c r="AC124" t="s">
        <v>386</v>
      </c>
      <c r="AD124" t="s">
        <v>386</v>
      </c>
    </row>
    <row r="125" spans="5:30" x14ac:dyDescent="0.25">
      <c r="E125" t="s">
        <v>1842</v>
      </c>
      <c r="F125" t="s">
        <v>389</v>
      </c>
      <c r="G125" t="s">
        <v>389</v>
      </c>
      <c r="H125" t="s">
        <v>389</v>
      </c>
      <c r="I125" t="s">
        <v>389</v>
      </c>
      <c r="J125" t="s">
        <v>389</v>
      </c>
      <c r="K125" t="s">
        <v>389</v>
      </c>
      <c r="L125" t="s">
        <v>389</v>
      </c>
      <c r="M125" t="s">
        <v>389</v>
      </c>
      <c r="N125" t="s">
        <v>389</v>
      </c>
      <c r="O125" t="s">
        <v>389</v>
      </c>
      <c r="P125" t="s">
        <v>389</v>
      </c>
      <c r="Q125" t="s">
        <v>389</v>
      </c>
      <c r="R125" t="s">
        <v>389</v>
      </c>
      <c r="S125" t="s">
        <v>389</v>
      </c>
      <c r="T125" t="s">
        <v>389</v>
      </c>
      <c r="U125" t="s">
        <v>389</v>
      </c>
      <c r="V125" t="s">
        <v>389</v>
      </c>
      <c r="W125" t="s">
        <v>389</v>
      </c>
      <c r="X125" t="s">
        <v>389</v>
      </c>
      <c r="Y125" t="s">
        <v>389</v>
      </c>
      <c r="Z125" t="s">
        <v>389</v>
      </c>
      <c r="AA125" t="s">
        <v>389</v>
      </c>
      <c r="AB125" t="s">
        <v>389</v>
      </c>
      <c r="AC125" t="s">
        <v>389</v>
      </c>
      <c r="AD125" t="s">
        <v>389</v>
      </c>
    </row>
    <row r="126" spans="5:30" x14ac:dyDescent="0.25">
      <c r="E126" t="s">
        <v>1642</v>
      </c>
      <c r="F126" t="s">
        <v>392</v>
      </c>
      <c r="G126" t="s">
        <v>392</v>
      </c>
      <c r="H126" t="s">
        <v>392</v>
      </c>
      <c r="I126" t="s">
        <v>392</v>
      </c>
      <c r="J126" t="s">
        <v>392</v>
      </c>
      <c r="K126" t="s">
        <v>392</v>
      </c>
      <c r="L126" t="s">
        <v>392</v>
      </c>
      <c r="M126" t="s">
        <v>392</v>
      </c>
      <c r="N126" t="s">
        <v>392</v>
      </c>
      <c r="O126" t="s">
        <v>392</v>
      </c>
      <c r="P126" t="s">
        <v>392</v>
      </c>
      <c r="Q126" t="s">
        <v>392</v>
      </c>
      <c r="R126" t="s">
        <v>392</v>
      </c>
      <c r="S126" t="s">
        <v>392</v>
      </c>
      <c r="T126" t="s">
        <v>392</v>
      </c>
      <c r="U126" t="s">
        <v>392</v>
      </c>
      <c r="V126" t="s">
        <v>392</v>
      </c>
      <c r="W126" t="s">
        <v>392</v>
      </c>
      <c r="X126" t="s">
        <v>392</v>
      </c>
      <c r="Y126" t="s">
        <v>392</v>
      </c>
      <c r="Z126" t="s">
        <v>392</v>
      </c>
      <c r="AA126" t="s">
        <v>392</v>
      </c>
      <c r="AB126" t="s">
        <v>392</v>
      </c>
      <c r="AC126" t="s">
        <v>392</v>
      </c>
      <c r="AD126" t="s">
        <v>392</v>
      </c>
    </row>
    <row r="127" spans="5:30" x14ac:dyDescent="0.25">
      <c r="E127" t="s">
        <v>1705</v>
      </c>
      <c r="F127" t="s">
        <v>129</v>
      </c>
      <c r="G127" t="s">
        <v>129</v>
      </c>
      <c r="H127" t="s">
        <v>129</v>
      </c>
      <c r="I127" t="s">
        <v>129</v>
      </c>
      <c r="J127" t="s">
        <v>129</v>
      </c>
      <c r="K127" t="s">
        <v>129</v>
      </c>
      <c r="L127" t="s">
        <v>129</v>
      </c>
      <c r="M127" t="s">
        <v>129</v>
      </c>
      <c r="N127" t="s">
        <v>129</v>
      </c>
      <c r="O127" t="s">
        <v>129</v>
      </c>
      <c r="P127" t="s">
        <v>129</v>
      </c>
      <c r="Q127" t="s">
        <v>129</v>
      </c>
      <c r="R127" t="s">
        <v>129</v>
      </c>
      <c r="S127" t="s">
        <v>129</v>
      </c>
      <c r="T127" t="s">
        <v>129</v>
      </c>
      <c r="U127" t="s">
        <v>129</v>
      </c>
      <c r="V127" t="s">
        <v>129</v>
      </c>
      <c r="W127" t="s">
        <v>129</v>
      </c>
      <c r="X127" t="s">
        <v>129</v>
      </c>
      <c r="Y127" t="s">
        <v>129</v>
      </c>
      <c r="Z127" t="s">
        <v>129</v>
      </c>
      <c r="AA127" t="s">
        <v>129</v>
      </c>
      <c r="AB127" t="s">
        <v>129</v>
      </c>
      <c r="AC127" t="s">
        <v>129</v>
      </c>
      <c r="AD127" t="s">
        <v>129</v>
      </c>
    </row>
    <row r="128" spans="5:30" x14ac:dyDescent="0.25">
      <c r="E128" t="s">
        <v>1742</v>
      </c>
      <c r="F128" t="s">
        <v>397</v>
      </c>
      <c r="G128" t="s">
        <v>397</v>
      </c>
      <c r="H128" t="s">
        <v>397</v>
      </c>
      <c r="I128" t="s">
        <v>397</v>
      </c>
      <c r="J128" t="s">
        <v>397</v>
      </c>
      <c r="K128" t="s">
        <v>397</v>
      </c>
      <c r="L128" t="s">
        <v>397</v>
      </c>
      <c r="M128" t="s">
        <v>397</v>
      </c>
      <c r="N128" t="s">
        <v>397</v>
      </c>
      <c r="O128" t="s">
        <v>397</v>
      </c>
      <c r="P128" t="s">
        <v>397</v>
      </c>
      <c r="Q128" t="s">
        <v>397</v>
      </c>
      <c r="R128" t="s">
        <v>397</v>
      </c>
      <c r="S128" t="s">
        <v>397</v>
      </c>
      <c r="T128" t="s">
        <v>397</v>
      </c>
      <c r="U128" t="s">
        <v>397</v>
      </c>
      <c r="V128" t="s">
        <v>397</v>
      </c>
      <c r="W128" t="s">
        <v>397</v>
      </c>
      <c r="X128" t="s">
        <v>397</v>
      </c>
      <c r="Y128" t="s">
        <v>397</v>
      </c>
      <c r="Z128" t="s">
        <v>397</v>
      </c>
      <c r="AA128" t="s">
        <v>397</v>
      </c>
      <c r="AB128" t="s">
        <v>397</v>
      </c>
      <c r="AC128" t="s">
        <v>397</v>
      </c>
      <c r="AD128" t="s">
        <v>397</v>
      </c>
    </row>
    <row r="129" spans="5:30" x14ac:dyDescent="0.25">
      <c r="E129" t="s">
        <v>1788</v>
      </c>
      <c r="F129" t="s">
        <v>264</v>
      </c>
      <c r="G129" t="s">
        <v>264</v>
      </c>
      <c r="H129" t="s">
        <v>264</v>
      </c>
      <c r="I129" t="s">
        <v>264</v>
      </c>
      <c r="J129" t="s">
        <v>264</v>
      </c>
      <c r="K129" t="s">
        <v>264</v>
      </c>
      <c r="L129" t="s">
        <v>264</v>
      </c>
      <c r="M129" t="s">
        <v>264</v>
      </c>
      <c r="N129" t="s">
        <v>264</v>
      </c>
      <c r="O129" t="s">
        <v>264</v>
      </c>
      <c r="P129" t="s">
        <v>264</v>
      </c>
      <c r="Q129" t="s">
        <v>264</v>
      </c>
      <c r="R129" t="s">
        <v>264</v>
      </c>
      <c r="S129" t="s">
        <v>264</v>
      </c>
      <c r="T129" t="s">
        <v>264</v>
      </c>
      <c r="U129" t="s">
        <v>264</v>
      </c>
      <c r="V129" t="s">
        <v>264</v>
      </c>
      <c r="W129" t="s">
        <v>264</v>
      </c>
      <c r="X129" t="s">
        <v>264</v>
      </c>
      <c r="Y129" t="s">
        <v>264</v>
      </c>
      <c r="Z129" t="s">
        <v>264</v>
      </c>
      <c r="AA129" t="s">
        <v>264</v>
      </c>
      <c r="AB129" t="s">
        <v>264</v>
      </c>
      <c r="AC129" t="s">
        <v>264</v>
      </c>
      <c r="AD129" t="s">
        <v>264</v>
      </c>
    </row>
  </sheetData>
  <phoneticPr fontId="12"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C542D-5335-4848-B937-4947A5FA42E5}">
  <dimension ref="B1:O81"/>
  <sheetViews>
    <sheetView zoomScaleNormal="100" workbookViewId="0">
      <selection activeCell="N25" sqref="N25"/>
    </sheetView>
  </sheetViews>
  <sheetFormatPr defaultRowHeight="15" x14ac:dyDescent="0.25"/>
  <cols>
    <col min="2" max="2" customWidth="true" width="4.0"/>
    <col min="3" max="3" customWidth="true" width="21.42578125"/>
    <col min="4" max="4" customWidth="true" width="6.5703125"/>
    <col min="5" max="5" customWidth="true" width="41.42578125"/>
    <col min="6" max="6" customWidth="true" width="5.28515625"/>
    <col min="7" max="7" customWidth="true" width="13.7109375"/>
    <col min="8" max="8" customWidth="true" width="7.140625"/>
    <col min="9" max="9" customWidth="true" width="17.28515625"/>
    <col min="10" max="10" customWidth="true" width="3.28515625"/>
    <col min="12" max="12" customWidth="true" width="21.0"/>
    <col min="13" max="13" customWidth="true" width="9.140625"/>
    <col min="14" max="14" bestFit="true" customWidth="true" width="42.7109375"/>
  </cols>
  <sheetData>
    <row r="1" spans="2:15" x14ac:dyDescent="0.25">
      <c r="B1" s="27"/>
      <c r="C1" s="27"/>
      <c r="D1" s="27"/>
      <c r="E1" s="27"/>
      <c r="F1" s="27"/>
      <c r="G1" s="27"/>
      <c r="H1" s="27"/>
      <c r="I1" s="27"/>
      <c r="J1" s="27"/>
    </row>
    <row r="2" spans="2:15" x14ac:dyDescent="0.25">
      <c r="B2" s="27"/>
      <c r="C2" s="30" t="s">
        <v>103</v>
      </c>
      <c r="D2" s="27"/>
      <c r="E2" s="30" t="s">
        <v>4</v>
      </c>
      <c r="F2" s="27"/>
      <c r="G2" s="30" t="s">
        <v>266</v>
      </c>
      <c r="H2" s="27"/>
      <c r="I2" s="30" t="s">
        <v>104</v>
      </c>
      <c r="J2" s="27"/>
    </row>
    <row r="3" spans="2:15" x14ac:dyDescent="0.25">
      <c r="B3" s="27"/>
      <c r="C3" s="31"/>
      <c r="D3" s="27"/>
      <c r="E3" s="31"/>
      <c r="F3" s="27"/>
      <c r="G3" s="32"/>
      <c r="H3" s="27"/>
      <c r="I3" s="32"/>
      <c r="J3" s="27"/>
    </row>
    <row r="4" spans="2:15" x14ac:dyDescent="0.25">
      <c r="B4" s="27"/>
      <c r="C4" s="27"/>
      <c r="D4" s="27"/>
      <c r="E4" s="27"/>
      <c r="F4" s="27"/>
      <c r="G4" s="27"/>
      <c r="H4" s="27"/>
      <c r="I4" s="32"/>
      <c r="J4" s="27"/>
    </row>
    <row r="5" spans="2:15" x14ac:dyDescent="0.25">
      <c r="B5" s="27"/>
      <c r="C5" s="48" t="s">
        <v>5</v>
      </c>
      <c r="D5" s="27"/>
      <c r="E5" s="48" t="s">
        <v>6</v>
      </c>
      <c r="F5" s="27"/>
      <c r="G5" s="27"/>
      <c r="H5" s="27"/>
      <c r="I5" s="32"/>
      <c r="J5" s="27"/>
    </row>
    <row r="6" spans="2:15" x14ac:dyDescent="0.25">
      <c r="B6" s="27"/>
      <c r="C6" s="33"/>
      <c r="D6" s="27"/>
      <c r="E6" s="33"/>
      <c r="F6" s="27"/>
      <c r="G6" s="27"/>
      <c r="H6" s="27"/>
      <c r="I6" s="27"/>
      <c r="J6" s="27"/>
    </row>
    <row r="7" spans="2:15" x14ac:dyDescent="0.25">
      <c r="B7" s="27"/>
      <c r="C7" s="27"/>
      <c r="D7" s="27"/>
      <c r="E7" s="27"/>
      <c r="F7" s="27"/>
      <c r="G7" s="27"/>
      <c r="H7" s="27"/>
      <c r="I7" s="27"/>
      <c r="J7" s="27"/>
    </row>
    <row r="8" spans="2:15" x14ac:dyDescent="0.25">
      <c r="B8" s="27"/>
      <c r="C8" s="48" t="s">
        <v>7</v>
      </c>
      <c r="D8" s="27"/>
      <c r="E8" s="48" t="s">
        <v>8</v>
      </c>
      <c r="F8" s="27"/>
      <c r="G8" s="27"/>
      <c r="H8" s="27"/>
      <c r="I8" s="27"/>
      <c r="J8" s="27"/>
    </row>
    <row r="9" spans="2:15" x14ac:dyDescent="0.25">
      <c r="B9" s="27"/>
      <c r="C9" s="33"/>
      <c r="D9" s="27"/>
      <c r="E9" s="33"/>
      <c r="F9" s="27"/>
      <c r="G9" s="27"/>
      <c r="H9" s="27"/>
      <c r="I9" s="27"/>
      <c r="J9" s="27"/>
    </row>
    <row r="10" spans="2:15" x14ac:dyDescent="0.25">
      <c r="B10" s="27"/>
      <c r="C10" s="27"/>
      <c r="D10" s="27"/>
      <c r="E10" s="27"/>
      <c r="F10" s="27"/>
      <c r="G10" s="27"/>
      <c r="H10" s="27"/>
      <c r="I10" s="27"/>
      <c r="J10" s="27"/>
    </row>
    <row r="11" spans="2:15" x14ac:dyDescent="0.25">
      <c r="B11" s="34"/>
      <c r="C11" s="35"/>
      <c r="D11" s="34"/>
      <c r="E11" s="34"/>
      <c r="F11" s="34"/>
      <c r="G11" s="34"/>
      <c r="H11" s="34"/>
      <c r="I11" s="34"/>
      <c r="J11" s="34"/>
    </row>
    <row r="12" spans="2:15" x14ac:dyDescent="0.25">
      <c r="B12" s="27"/>
      <c r="C12" s="48" t="s">
        <v>9</v>
      </c>
      <c r="D12" s="27"/>
      <c r="E12" s="27"/>
      <c r="F12" s="27"/>
      <c r="G12" s="27"/>
      <c r="H12" s="27"/>
      <c r="I12" s="27"/>
      <c r="J12" s="27"/>
    </row>
    <row r="13" spans="2:15" x14ac:dyDescent="0.25">
      <c r="B13" s="34"/>
      <c r="C13" s="35"/>
      <c r="D13" s="34"/>
      <c r="E13" s="34"/>
      <c r="F13" s="34"/>
      <c r="G13" s="34"/>
      <c r="H13" s="34"/>
      <c r="I13" s="34"/>
      <c r="J13" s="34"/>
    </row>
    <row r="14" spans="2:15" ht="30" customHeight="1" x14ac:dyDescent="0.25">
      <c r="B14" s="34"/>
      <c r="C14" s="90"/>
      <c r="D14" s="91"/>
      <c r="E14" s="91"/>
      <c r="F14" s="91"/>
      <c r="G14" s="91"/>
      <c r="H14" s="91"/>
      <c r="I14" s="92"/>
      <c r="J14" s="34"/>
    </row>
    <row r="15" spans="2:15" x14ac:dyDescent="0.25">
      <c r="B15" s="34"/>
      <c r="C15" s="34"/>
      <c r="D15" s="34"/>
      <c r="E15" s="34"/>
      <c r="F15" s="34"/>
      <c r="G15" s="34"/>
      <c r="H15" s="34"/>
      <c r="I15" s="34"/>
      <c r="J15" s="34"/>
      <c r="O15" s="47"/>
    </row>
    <row r="16" spans="2:15" x14ac:dyDescent="0.25">
      <c r="B16" s="27"/>
      <c r="C16" s="48" t="s">
        <v>105</v>
      </c>
      <c r="D16" s="27"/>
      <c r="E16" s="27"/>
      <c r="F16" s="27"/>
      <c r="G16" s="27"/>
      <c r="H16" s="27"/>
      <c r="I16" s="27"/>
      <c r="J16" s="27"/>
    </row>
    <row r="17" spans="2:10" x14ac:dyDescent="0.25">
      <c r="B17" s="34"/>
      <c r="C17" s="35"/>
      <c r="D17" s="34"/>
      <c r="E17" s="34"/>
      <c r="F17" s="34"/>
      <c r="G17" s="34"/>
      <c r="H17" s="34"/>
      <c r="I17" s="34"/>
      <c r="J17" s="34"/>
    </row>
    <row r="18" spans="2:10" x14ac:dyDescent="0.25">
      <c r="B18" s="34"/>
      <c r="C18" s="35" t="s">
        <v>2110</v>
      </c>
      <c r="D18" s="34"/>
      <c r="E18" s="34"/>
      <c r="F18" s="34"/>
      <c r="G18" s="34"/>
      <c r="H18" s="34"/>
      <c r="I18" s="34"/>
      <c r="J18" s="34"/>
    </row>
    <row r="19" spans="2:10" x14ac:dyDescent="0.25">
      <c r="B19" s="34"/>
      <c r="C19" s="34" t="s">
        <v>116</v>
      </c>
      <c r="D19" s="34" t="s">
        <v>117</v>
      </c>
      <c r="E19" s="34"/>
      <c r="F19" s="34"/>
      <c r="G19" s="34"/>
      <c r="H19" s="34"/>
      <c r="I19" s="34"/>
      <c r="J19" s="34"/>
    </row>
    <row r="20" spans="2:10" x14ac:dyDescent="0.25">
      <c r="B20" s="34"/>
      <c r="C20" s="81"/>
      <c r="D20" s="81"/>
      <c r="E20" s="34"/>
      <c r="F20" s="34"/>
      <c r="G20" s="50" t="b">
        <v>0</v>
      </c>
      <c r="H20" s="50" t="b">
        <v>0</v>
      </c>
      <c r="I20" s="34"/>
      <c r="J20" s="34"/>
    </row>
    <row r="21" spans="2:10" x14ac:dyDescent="0.25">
      <c r="B21" s="34"/>
      <c r="C21" s="34" t="s">
        <v>2111</v>
      </c>
      <c r="D21" s="34"/>
      <c r="E21" s="34"/>
      <c r="F21" s="34"/>
      <c r="G21" s="34"/>
      <c r="H21" s="34"/>
      <c r="I21" s="34"/>
      <c r="J21" s="34"/>
    </row>
    <row r="22" spans="2:10" ht="30" customHeight="1" x14ac:dyDescent="0.25">
      <c r="B22" s="34"/>
      <c r="C22" s="90"/>
      <c r="D22" s="91"/>
      <c r="E22" s="91"/>
      <c r="F22" s="91"/>
      <c r="G22" s="91"/>
      <c r="H22" s="91"/>
      <c r="I22" s="92"/>
      <c r="J22" s="34"/>
    </row>
    <row r="23" spans="2:10" x14ac:dyDescent="0.25">
      <c r="B23" s="34"/>
      <c r="C23" s="34" t="s">
        <v>118</v>
      </c>
      <c r="D23" s="34"/>
      <c r="E23" s="34"/>
      <c r="F23" s="34"/>
      <c r="G23" s="34"/>
      <c r="H23" s="34"/>
      <c r="I23" s="34"/>
      <c r="J23" s="34"/>
    </row>
    <row r="24" spans="2:10" ht="30" customHeight="1" x14ac:dyDescent="0.25">
      <c r="B24" s="34"/>
      <c r="C24" s="90"/>
      <c r="D24" s="91"/>
      <c r="E24" s="91"/>
      <c r="F24" s="91"/>
      <c r="G24" s="91"/>
      <c r="H24" s="91"/>
      <c r="I24" s="92"/>
      <c r="J24" s="34"/>
    </row>
    <row r="25" spans="2:10" x14ac:dyDescent="0.25">
      <c r="B25" s="34"/>
      <c r="C25" s="34"/>
      <c r="D25" s="34"/>
      <c r="E25" s="34"/>
      <c r="F25" s="34"/>
      <c r="G25" s="34"/>
      <c r="H25" s="34"/>
      <c r="I25" s="34"/>
      <c r="J25" s="34"/>
    </row>
    <row r="26" spans="2:10" x14ac:dyDescent="0.25">
      <c r="B26" s="34"/>
      <c r="C26" s="35" t="s">
        <v>816</v>
      </c>
      <c r="D26" s="34"/>
      <c r="E26" s="34"/>
      <c r="F26" s="34"/>
      <c r="G26" s="34"/>
      <c r="H26" s="34"/>
      <c r="I26" s="34"/>
      <c r="J26" s="34"/>
    </row>
    <row r="27" spans="2:10" x14ac:dyDescent="0.25">
      <c r="B27" s="34"/>
      <c r="C27" s="34" t="s">
        <v>116</v>
      </c>
      <c r="D27" s="34" t="s">
        <v>117</v>
      </c>
      <c r="E27" s="34"/>
      <c r="F27" s="34"/>
      <c r="G27" s="34"/>
      <c r="H27" s="34"/>
      <c r="I27" s="34"/>
      <c r="J27" s="34"/>
    </row>
    <row r="28" spans="2:10" x14ac:dyDescent="0.25">
      <c r="B28" s="34"/>
      <c r="C28" s="81"/>
      <c r="D28" s="81"/>
      <c r="E28" s="34"/>
      <c r="F28" s="34"/>
      <c r="G28" s="50" t="b">
        <v>0</v>
      </c>
      <c r="H28" s="50" t="b">
        <v>0</v>
      </c>
      <c r="I28" s="34"/>
      <c r="J28" s="34"/>
    </row>
    <row r="29" spans="2:10" x14ac:dyDescent="0.25">
      <c r="B29" s="34"/>
      <c r="C29" s="34" t="s">
        <v>2111</v>
      </c>
      <c r="D29" s="34"/>
      <c r="E29" s="34"/>
      <c r="F29" s="34"/>
      <c r="G29" s="34"/>
      <c r="H29" s="34"/>
      <c r="I29" s="34"/>
      <c r="J29" s="34"/>
    </row>
    <row r="30" spans="2:10" ht="30" customHeight="1" x14ac:dyDescent="0.25">
      <c r="B30" s="34"/>
      <c r="C30" s="90"/>
      <c r="D30" s="91"/>
      <c r="E30" s="91"/>
      <c r="F30" s="91"/>
      <c r="G30" s="91"/>
      <c r="H30" s="91"/>
      <c r="I30" s="92"/>
      <c r="J30" s="34"/>
    </row>
    <row r="31" spans="2:10" x14ac:dyDescent="0.25">
      <c r="B31" s="34"/>
      <c r="C31" s="34" t="s">
        <v>118</v>
      </c>
      <c r="D31" s="34"/>
      <c r="E31" s="34"/>
      <c r="F31" s="34"/>
      <c r="G31" s="34"/>
      <c r="H31" s="34"/>
      <c r="I31" s="34"/>
      <c r="J31" s="34"/>
    </row>
    <row r="32" spans="2:10" ht="30" customHeight="1" x14ac:dyDescent="0.25">
      <c r="B32" s="34"/>
      <c r="C32" s="90"/>
      <c r="D32" s="91"/>
      <c r="E32" s="91"/>
      <c r="F32" s="91"/>
      <c r="G32" s="91"/>
      <c r="H32" s="91"/>
      <c r="I32" s="92"/>
      <c r="J32" s="34"/>
    </row>
    <row r="33" spans="2:12" x14ac:dyDescent="0.25">
      <c r="B33" s="34"/>
      <c r="C33" s="34"/>
      <c r="D33" s="34"/>
      <c r="E33" s="34"/>
      <c r="F33" s="34"/>
      <c r="G33" s="34"/>
      <c r="H33" s="34"/>
      <c r="I33" s="34"/>
      <c r="J33" s="34"/>
    </row>
    <row r="34" spans="2:12" x14ac:dyDescent="0.25">
      <c r="B34" s="34"/>
      <c r="C34" s="35" t="s">
        <v>812</v>
      </c>
      <c r="D34" s="34"/>
      <c r="E34" s="34"/>
      <c r="F34" s="34"/>
      <c r="G34" s="34"/>
      <c r="H34" s="34"/>
      <c r="I34" s="34"/>
      <c r="J34" s="34"/>
    </row>
    <row r="35" spans="2:12" x14ac:dyDescent="0.25">
      <c r="B35" s="34"/>
      <c r="C35" s="34" t="s">
        <v>116</v>
      </c>
      <c r="D35" s="34" t="s">
        <v>117</v>
      </c>
      <c r="E35" s="34"/>
      <c r="F35" s="34"/>
      <c r="G35" s="34"/>
      <c r="H35" s="34"/>
      <c r="I35" s="34"/>
      <c r="J35" s="34"/>
    </row>
    <row r="36" spans="2:12" x14ac:dyDescent="0.25">
      <c r="B36" s="34"/>
      <c r="C36" s="81"/>
      <c r="D36" s="81"/>
      <c r="E36" s="34"/>
      <c r="F36" s="34"/>
      <c r="G36" s="50" t="b">
        <v>0</v>
      </c>
      <c r="H36" s="50" t="b">
        <v>0</v>
      </c>
      <c r="I36" s="34"/>
      <c r="J36" s="34"/>
      <c r="L36" s="10"/>
    </row>
    <row r="37" spans="2:12" x14ac:dyDescent="0.25">
      <c r="B37" s="34"/>
      <c r="C37" s="34" t="s">
        <v>2111</v>
      </c>
      <c r="D37" s="34"/>
      <c r="E37" s="34"/>
      <c r="F37" s="34"/>
      <c r="G37" s="34"/>
      <c r="H37" s="34"/>
      <c r="I37" s="34"/>
      <c r="J37" s="34"/>
    </row>
    <row r="38" spans="2:12" ht="30" customHeight="1" x14ac:dyDescent="0.25">
      <c r="B38" s="34"/>
      <c r="C38" s="90"/>
      <c r="D38" s="91"/>
      <c r="E38" s="91"/>
      <c r="F38" s="91"/>
      <c r="G38" s="91"/>
      <c r="H38" s="91"/>
      <c r="I38" s="92"/>
      <c r="J38" s="34"/>
    </row>
    <row r="39" spans="2:12" x14ac:dyDescent="0.25">
      <c r="B39" s="34"/>
      <c r="C39" s="34" t="s">
        <v>118</v>
      </c>
      <c r="D39" s="34"/>
      <c r="E39" s="34"/>
      <c r="F39" s="34"/>
      <c r="G39" s="34"/>
      <c r="H39" s="34"/>
      <c r="I39" s="34"/>
      <c r="J39" s="34"/>
    </row>
    <row r="40" spans="2:12" ht="30" customHeight="1" x14ac:dyDescent="0.25">
      <c r="B40" s="34"/>
      <c r="C40" s="90"/>
      <c r="D40" s="91"/>
      <c r="E40" s="91"/>
      <c r="F40" s="91"/>
      <c r="G40" s="91"/>
      <c r="H40" s="91"/>
      <c r="I40" s="92"/>
      <c r="J40" s="34"/>
    </row>
    <row r="41" spans="2:12" x14ac:dyDescent="0.25">
      <c r="B41" s="34"/>
      <c r="C41" s="34"/>
      <c r="D41" s="34"/>
      <c r="E41" s="34"/>
      <c r="F41" s="34"/>
      <c r="G41" s="34"/>
      <c r="H41" s="34"/>
      <c r="I41" s="34"/>
      <c r="J41" s="34"/>
    </row>
    <row r="42" spans="2:12" x14ac:dyDescent="0.25">
      <c r="B42" s="34"/>
      <c r="C42" s="35" t="s">
        <v>813</v>
      </c>
      <c r="D42" s="34"/>
      <c r="E42" s="34"/>
      <c r="F42" s="34"/>
      <c r="G42" s="34"/>
      <c r="H42" s="34"/>
      <c r="I42" s="34"/>
      <c r="J42" s="34"/>
    </row>
    <row r="43" spans="2:12" x14ac:dyDescent="0.25">
      <c r="B43" s="34"/>
      <c r="C43" s="34" t="s">
        <v>116</v>
      </c>
      <c r="D43" s="34" t="s">
        <v>117</v>
      </c>
      <c r="E43" s="34"/>
      <c r="F43" s="34"/>
      <c r="G43" s="34"/>
      <c r="H43" s="34"/>
      <c r="I43" s="34"/>
      <c r="J43" s="34"/>
    </row>
    <row r="44" spans="2:12" x14ac:dyDescent="0.25">
      <c r="B44" s="34"/>
      <c r="C44" s="81"/>
      <c r="D44" s="81"/>
      <c r="E44" s="34"/>
      <c r="F44" s="34"/>
      <c r="G44" s="50" t="b">
        <v>0</v>
      </c>
      <c r="H44" s="50" t="b">
        <v>0</v>
      </c>
      <c r="I44" s="34"/>
      <c r="J44" s="34"/>
      <c r="L44" s="10"/>
    </row>
    <row r="45" spans="2:12" x14ac:dyDescent="0.25">
      <c r="B45" s="34"/>
      <c r="C45" s="34" t="s">
        <v>2111</v>
      </c>
      <c r="D45" s="34"/>
      <c r="E45" s="34"/>
      <c r="F45" s="34"/>
      <c r="G45" s="34"/>
      <c r="H45" s="34"/>
      <c r="I45" s="34"/>
      <c r="J45" s="34"/>
    </row>
    <row r="46" spans="2:12" ht="30" customHeight="1" x14ac:dyDescent="0.25">
      <c r="B46" s="34"/>
      <c r="C46" s="90"/>
      <c r="D46" s="91"/>
      <c r="E46" s="91"/>
      <c r="F46" s="91"/>
      <c r="G46" s="91"/>
      <c r="H46" s="91"/>
      <c r="I46" s="92"/>
      <c r="J46" s="34"/>
    </row>
    <row r="47" spans="2:12" x14ac:dyDescent="0.25">
      <c r="B47" s="34"/>
      <c r="C47" s="34" t="s">
        <v>118</v>
      </c>
      <c r="D47" s="34"/>
      <c r="E47" s="34"/>
      <c r="F47" s="34"/>
      <c r="G47" s="34"/>
      <c r="H47" s="34"/>
      <c r="I47" s="34"/>
      <c r="J47" s="34"/>
      <c r="L47" s="10"/>
    </row>
    <row r="48" spans="2:12" ht="30" customHeight="1" x14ac:dyDescent="0.25">
      <c r="B48" s="34"/>
      <c r="C48" s="90"/>
      <c r="D48" s="91"/>
      <c r="E48" s="91"/>
      <c r="F48" s="91"/>
      <c r="G48" s="91"/>
      <c r="H48" s="91"/>
      <c r="I48" s="92"/>
      <c r="J48" s="34"/>
    </row>
    <row r="49" spans="2:12" x14ac:dyDescent="0.25">
      <c r="B49" s="34"/>
      <c r="C49" s="34"/>
      <c r="D49" s="34"/>
      <c r="E49" s="34"/>
      <c r="F49" s="34"/>
      <c r="G49" s="34"/>
      <c r="H49" s="34"/>
      <c r="I49" s="34"/>
      <c r="J49" s="34"/>
    </row>
    <row r="50" spans="2:12" x14ac:dyDescent="0.25">
      <c r="B50" s="34"/>
      <c r="C50" s="35" t="s">
        <v>814</v>
      </c>
      <c r="D50" s="34"/>
      <c r="E50" s="34"/>
      <c r="F50" s="34"/>
      <c r="G50" s="34"/>
      <c r="H50" s="34"/>
      <c r="I50" s="34"/>
      <c r="J50" s="34"/>
    </row>
    <row r="51" spans="2:12" x14ac:dyDescent="0.25">
      <c r="B51" s="34"/>
      <c r="C51" s="34" t="s">
        <v>116</v>
      </c>
      <c r="D51" s="34" t="s">
        <v>117</v>
      </c>
      <c r="E51" s="34"/>
      <c r="F51" s="34"/>
      <c r="G51" s="34"/>
      <c r="H51" s="34"/>
      <c r="I51" s="34"/>
      <c r="J51" s="34"/>
    </row>
    <row r="52" spans="2:12" x14ac:dyDescent="0.25">
      <c r="B52" s="34"/>
      <c r="C52" s="81"/>
      <c r="D52" s="81"/>
      <c r="E52" s="34"/>
      <c r="F52" s="34"/>
      <c r="G52" s="50" t="b">
        <v>0</v>
      </c>
      <c r="H52" s="50" t="b">
        <v>0</v>
      </c>
      <c r="I52" s="34"/>
      <c r="J52" s="34"/>
      <c r="L52" s="10"/>
    </row>
    <row r="53" spans="2:12" x14ac:dyDescent="0.25">
      <c r="B53" s="34"/>
      <c r="C53" s="34" t="s">
        <v>2111</v>
      </c>
      <c r="D53" s="34"/>
      <c r="E53" s="34"/>
      <c r="F53" s="34"/>
      <c r="G53" s="34"/>
      <c r="H53" s="34"/>
      <c r="I53" s="34"/>
      <c r="J53" s="34"/>
    </row>
    <row r="54" spans="2:12" ht="30" customHeight="1" x14ac:dyDescent="0.25">
      <c r="B54" s="34"/>
      <c r="C54" s="90"/>
      <c r="D54" s="91"/>
      <c r="E54" s="91"/>
      <c r="F54" s="91"/>
      <c r="G54" s="91"/>
      <c r="H54" s="91"/>
      <c r="I54" s="92"/>
      <c r="J54" s="34"/>
    </row>
    <row r="55" spans="2:12" x14ac:dyDescent="0.25">
      <c r="B55" s="34"/>
      <c r="C55" s="34" t="s">
        <v>118</v>
      </c>
      <c r="D55" s="34"/>
      <c r="E55" s="34"/>
      <c r="F55" s="34"/>
      <c r="G55" s="34"/>
      <c r="H55" s="34"/>
      <c r="I55" s="34"/>
      <c r="J55" s="34"/>
      <c r="L55" s="10"/>
    </row>
    <row r="56" spans="2:12" ht="30" customHeight="1" x14ac:dyDescent="0.25">
      <c r="B56" s="34"/>
      <c r="C56" s="90"/>
      <c r="D56" s="91"/>
      <c r="E56" s="91"/>
      <c r="F56" s="91"/>
      <c r="G56" s="91"/>
      <c r="H56" s="91"/>
      <c r="I56" s="92"/>
      <c r="J56" s="34"/>
    </row>
    <row r="57" spans="2:12" x14ac:dyDescent="0.25">
      <c r="B57" s="34"/>
      <c r="C57" s="34"/>
      <c r="D57" s="34"/>
      <c r="E57" s="34"/>
      <c r="F57" s="34"/>
      <c r="G57" s="34"/>
      <c r="H57" s="34"/>
      <c r="I57" s="34"/>
      <c r="J57" s="34"/>
    </row>
    <row r="58" spans="2:12" x14ac:dyDescent="0.25">
      <c r="B58" s="34"/>
      <c r="C58" s="35" t="s">
        <v>815</v>
      </c>
      <c r="D58" s="34"/>
      <c r="E58" s="34"/>
      <c r="F58" s="34"/>
      <c r="G58" s="34"/>
      <c r="H58" s="34"/>
      <c r="I58" s="34"/>
      <c r="J58" s="34"/>
    </row>
    <row r="59" spans="2:12" x14ac:dyDescent="0.25">
      <c r="B59" s="34"/>
      <c r="C59" s="34" t="s">
        <v>116</v>
      </c>
      <c r="D59" s="34" t="s">
        <v>117</v>
      </c>
      <c r="E59" s="34"/>
      <c r="F59" s="34"/>
      <c r="G59" s="34"/>
      <c r="H59" s="34"/>
      <c r="I59" s="34"/>
      <c r="J59" s="34"/>
    </row>
    <row r="60" spans="2:12" x14ac:dyDescent="0.25">
      <c r="B60" s="34"/>
      <c r="C60" s="81"/>
      <c r="D60" s="81"/>
      <c r="E60" s="34"/>
      <c r="F60" s="34"/>
      <c r="G60" s="50" t="b">
        <v>0</v>
      </c>
      <c r="H60" s="50" t="b">
        <v>0</v>
      </c>
      <c r="I60" s="34"/>
      <c r="J60" s="34"/>
      <c r="L60" s="10"/>
    </row>
    <row r="61" spans="2:12" x14ac:dyDescent="0.25">
      <c r="B61" s="34"/>
      <c r="C61" s="34" t="s">
        <v>2111</v>
      </c>
      <c r="D61" s="34"/>
      <c r="E61" s="34"/>
      <c r="F61" s="34"/>
      <c r="G61" s="34"/>
      <c r="H61" s="34"/>
      <c r="I61" s="34"/>
      <c r="J61" s="34"/>
    </row>
    <row r="62" spans="2:12" ht="30" customHeight="1" x14ac:dyDescent="0.25">
      <c r="B62" s="34"/>
      <c r="C62" s="90"/>
      <c r="D62" s="91"/>
      <c r="E62" s="91"/>
      <c r="F62" s="91"/>
      <c r="G62" s="91"/>
      <c r="H62" s="91"/>
      <c r="I62" s="92"/>
      <c r="J62" s="34"/>
    </row>
    <row r="63" spans="2:12" x14ac:dyDescent="0.25">
      <c r="B63" s="34"/>
      <c r="C63" s="34" t="s">
        <v>118</v>
      </c>
      <c r="D63" s="34"/>
      <c r="E63" s="34"/>
      <c r="F63" s="34"/>
      <c r="G63" s="34"/>
      <c r="H63" s="34"/>
      <c r="I63" s="34"/>
      <c r="J63" s="34"/>
      <c r="L63" s="10"/>
    </row>
    <row r="64" spans="2:12" ht="30" customHeight="1" x14ac:dyDescent="0.25">
      <c r="B64" s="34"/>
      <c r="C64" s="90"/>
      <c r="D64" s="91"/>
      <c r="E64" s="91"/>
      <c r="F64" s="91"/>
      <c r="G64" s="91"/>
      <c r="H64" s="91"/>
      <c r="I64" s="92"/>
      <c r="J64" s="34"/>
    </row>
    <row r="65" spans="2:10" x14ac:dyDescent="0.25">
      <c r="B65" s="34"/>
      <c r="C65" s="34"/>
      <c r="D65" s="34"/>
      <c r="E65" s="34"/>
      <c r="F65" s="34"/>
      <c r="G65" s="34"/>
      <c r="H65" s="34"/>
      <c r="I65" s="34"/>
      <c r="J65" s="34"/>
    </row>
    <row r="66" spans="2:10" x14ac:dyDescent="0.25">
      <c r="B66" s="27"/>
      <c r="C66" s="48" t="s">
        <v>106</v>
      </c>
      <c r="D66" s="27"/>
      <c r="E66" s="27"/>
      <c r="F66" s="27"/>
      <c r="G66" s="27"/>
      <c r="H66" s="48"/>
      <c r="I66" s="27"/>
      <c r="J66" s="27"/>
    </row>
    <row r="67" spans="2:10" x14ac:dyDescent="0.25">
      <c r="B67" s="34"/>
      <c r="C67" s="34" t="s">
        <v>108</v>
      </c>
      <c r="D67" s="34"/>
      <c r="E67" s="34"/>
      <c r="F67" s="34"/>
      <c r="G67" s="34"/>
      <c r="H67" s="34" t="s">
        <v>107</v>
      </c>
      <c r="I67" s="34"/>
      <c r="J67" s="34"/>
    </row>
    <row r="68" spans="2:10" x14ac:dyDescent="0.25">
      <c r="B68" s="34"/>
      <c r="C68" s="87"/>
      <c r="D68" s="88"/>
      <c r="E68" s="88"/>
      <c r="F68" s="89"/>
      <c r="G68" s="34"/>
      <c r="H68" s="87"/>
      <c r="I68" s="89"/>
      <c r="J68" s="34"/>
    </row>
    <row r="69" spans="2:10" x14ac:dyDescent="0.25">
      <c r="B69" s="34"/>
      <c r="C69" s="34" t="s">
        <v>267</v>
      </c>
      <c r="D69" s="34"/>
      <c r="E69" s="34"/>
      <c r="F69" s="34"/>
      <c r="G69" s="34"/>
      <c r="H69" s="34"/>
      <c r="I69" s="34"/>
      <c r="J69" s="34"/>
    </row>
    <row r="70" spans="2:10" x14ac:dyDescent="0.25">
      <c r="B70" s="34"/>
      <c r="C70" s="87"/>
      <c r="D70" s="88"/>
      <c r="E70" s="88"/>
      <c r="F70" s="89"/>
      <c r="G70" s="34"/>
      <c r="H70" s="87"/>
      <c r="I70" s="89"/>
      <c r="J70" s="34"/>
    </row>
    <row r="71" spans="2:10" x14ac:dyDescent="0.25">
      <c r="B71" s="34"/>
      <c r="C71" s="34" t="s">
        <v>109</v>
      </c>
      <c r="D71" s="34"/>
      <c r="E71" s="34"/>
      <c r="F71" s="34"/>
      <c r="G71" s="34"/>
      <c r="H71" s="34"/>
      <c r="I71" s="34"/>
      <c r="J71" s="34"/>
    </row>
    <row r="72" spans="2:10" x14ac:dyDescent="0.25">
      <c r="B72" s="34"/>
      <c r="C72" s="87"/>
      <c r="D72" s="88"/>
      <c r="E72" s="88"/>
      <c r="F72" s="89"/>
      <c r="G72" s="34"/>
      <c r="H72" s="87"/>
      <c r="I72" s="89"/>
      <c r="J72" s="34"/>
    </row>
    <row r="73" spans="2:10" x14ac:dyDescent="0.25">
      <c r="B73" s="34"/>
      <c r="C73" s="34"/>
      <c r="D73" s="34"/>
      <c r="E73" s="34"/>
      <c r="F73" s="34"/>
      <c r="G73" s="34"/>
      <c r="H73" s="34"/>
      <c r="I73" s="34"/>
      <c r="J73" s="34"/>
    </row>
    <row r="74" spans="2:10" x14ac:dyDescent="0.25">
      <c r="B74" s="36"/>
      <c r="C74" s="37" t="s">
        <v>110</v>
      </c>
      <c r="D74" s="36"/>
      <c r="E74" s="36"/>
      <c r="F74" s="36"/>
      <c r="G74" s="36"/>
      <c r="H74" s="36"/>
      <c r="I74" s="36"/>
      <c r="J74" s="36"/>
    </row>
    <row r="75" spans="2:10" x14ac:dyDescent="0.25">
      <c r="B75" s="37"/>
      <c r="C75" s="36"/>
      <c r="D75" s="36"/>
      <c r="E75" s="36"/>
      <c r="F75" s="36"/>
      <c r="G75" s="36"/>
      <c r="H75" s="36"/>
      <c r="I75" s="36"/>
      <c r="J75" s="36"/>
    </row>
    <row r="76" spans="2:10" x14ac:dyDescent="0.25">
      <c r="B76" s="36"/>
      <c r="C76" s="37" t="s">
        <v>111</v>
      </c>
      <c r="D76" s="37"/>
      <c r="E76" s="37" t="s">
        <v>112</v>
      </c>
      <c r="F76" s="36"/>
      <c r="G76" s="36"/>
      <c r="H76" s="36"/>
      <c r="I76" s="36"/>
      <c r="J76" s="36"/>
    </row>
    <row r="77" spans="2:10" x14ac:dyDescent="0.25">
      <c r="B77" s="36"/>
      <c r="C77" s="38"/>
      <c r="D77" s="39"/>
      <c r="E77" s="39"/>
      <c r="F77" s="39"/>
      <c r="G77" s="39"/>
      <c r="H77" s="39"/>
      <c r="I77" s="40"/>
      <c r="J77" s="36"/>
    </row>
    <row r="78" spans="2:10" x14ac:dyDescent="0.25">
      <c r="B78" s="36"/>
      <c r="C78" s="41"/>
      <c r="D78" s="42"/>
      <c r="E78" s="42"/>
      <c r="F78" s="42"/>
      <c r="G78" s="42"/>
      <c r="H78" s="42"/>
      <c r="I78" s="43"/>
      <c r="J78" s="36"/>
    </row>
    <row r="79" spans="2:10" x14ac:dyDescent="0.25">
      <c r="B79" s="36"/>
      <c r="C79" s="41"/>
      <c r="D79" s="42"/>
      <c r="E79" s="42"/>
      <c r="F79" s="42"/>
      <c r="G79" s="42"/>
      <c r="H79" s="42"/>
      <c r="I79" s="43"/>
      <c r="J79" s="36"/>
    </row>
    <row r="80" spans="2:10" x14ac:dyDescent="0.25">
      <c r="B80" s="36"/>
      <c r="C80" s="44"/>
      <c r="D80" s="45"/>
      <c r="E80" s="45"/>
      <c r="F80" s="45"/>
      <c r="G80" s="45"/>
      <c r="H80" s="45"/>
      <c r="I80" s="46"/>
      <c r="J80" s="36"/>
    </row>
    <row r="81" spans="2:10" x14ac:dyDescent="0.25">
      <c r="B81" s="36"/>
      <c r="C81" s="36"/>
      <c r="D81" s="36"/>
      <c r="E81" s="36"/>
      <c r="F81" s="36"/>
      <c r="G81" s="36"/>
      <c r="H81" s="36"/>
      <c r="I81" s="36"/>
      <c r="J81" s="36"/>
    </row>
  </sheetData>
  <mergeCells count="19">
    <mergeCell ref="C72:F72"/>
    <mergeCell ref="H72:I72"/>
    <mergeCell ref="C54:I54"/>
    <mergeCell ref="C56:I56"/>
    <mergeCell ref="C62:I62"/>
    <mergeCell ref="C64:I64"/>
    <mergeCell ref="C70:F70"/>
    <mergeCell ref="H70:I70"/>
    <mergeCell ref="C40:I40"/>
    <mergeCell ref="C46:I46"/>
    <mergeCell ref="C48:I48"/>
    <mergeCell ref="C68:F68"/>
    <mergeCell ref="H68:I68"/>
    <mergeCell ref="C38:I38"/>
    <mergeCell ref="C14:I14"/>
    <mergeCell ref="C22:I22"/>
    <mergeCell ref="C24:I24"/>
    <mergeCell ref="C30:I30"/>
    <mergeCell ref="C32:I32"/>
  </mergeCells>
  <dataValidations count="3">
    <dataValidation allowBlank="1" showInputMessage="1" showErrorMessage="1" promptTitle="Description in SR-Site" prompt="Consequences of meteorite impact for the safety of a repository." sqref="L36" xr:uid="{C1EF3D89-9AA0-42E4-B45E-3597E454310B}"/>
    <dataValidation allowBlank="1" showInputMessage="1" showErrorMessage="1" promptTitle="Description in SR-PSU" prompt="Consequences of meteorite impact for the safety of a repository." sqref="L44 L52 L60" xr:uid="{836C9A3C-CD92-4385-9C47-45CC6796C000}"/>
    <dataValidation allowBlank="1" showInputMessage="1" showErrorMessage="1" promptTitle="Description in SE-SFL" prompt="Consequences of meteorite impact for the safety of a repository." sqref="L47 L55 L63" xr:uid="{A7B0628A-41B8-43BB-A1D7-758DA1C57807}"/>
  </dataValidations>
  <pageMargins left="0.7" right="0.7" top="0.75" bottom="0.75" header="0.3" footer="0.3"/>
  <drawing r:id="rId1"/>
  <legacyDrawing r:id="rId2"/>
  <mc:AlternateContent>
    <mc:Choice Requires="x14">
      <controls>
        <mc:AlternateContent>
          <mc:Choice Requires="x14">
            <control shapeId="167937" r:id="rId3" name="Check Box 1">
              <controlPr defaultSize="0" autoFill="0" autoLine="0" autoPict="0">
                <anchor moveWithCells="1">
                  <from>
                    <xdr:col>2</xdr:col>
                    <xdr:colOff>57150</xdr:colOff>
                    <xdr:row>18</xdr:row>
                    <xdr:rowOff>180975</xdr:rowOff>
                  </from>
                  <to>
                    <xdr:col>2</xdr:col>
                    <xdr:colOff>876300</xdr:colOff>
                    <xdr:row>20</xdr:row>
                    <xdr:rowOff>19050</xdr:rowOff>
                  </to>
                </anchor>
              </controlPr>
            </control>
          </mc:Choice>
        </mc:AlternateContent>
        <mc:AlternateContent>
          <mc:Choice Requires="x14">
            <control shapeId="167938" r:id="rId4" name="Check Box 2">
              <controlPr defaultSize="0" autoFill="0" autoLine="0" autoPict="0">
                <anchor moveWithCells="1">
                  <from>
                    <xdr:col>3</xdr:col>
                    <xdr:colOff>57150</xdr:colOff>
                    <xdr:row>18</xdr:row>
                    <xdr:rowOff>180975</xdr:rowOff>
                  </from>
                  <to>
                    <xdr:col>4</xdr:col>
                    <xdr:colOff>438150</xdr:colOff>
                    <xdr:row>20</xdr:row>
                    <xdr:rowOff>19050</xdr:rowOff>
                  </to>
                </anchor>
              </controlPr>
            </control>
          </mc:Choice>
        </mc:AlternateContent>
        <mc:AlternateContent>
          <mc:Choice Requires="x14">
            <control shapeId="167939" r:id="rId5" name="Check Box 3">
              <controlPr defaultSize="0" autoFill="0" autoLine="0" autoPict="0">
                <anchor moveWithCells="1">
                  <from>
                    <xdr:col>2</xdr:col>
                    <xdr:colOff>57150</xdr:colOff>
                    <xdr:row>26</xdr:row>
                    <xdr:rowOff>180975</xdr:rowOff>
                  </from>
                  <to>
                    <xdr:col>2</xdr:col>
                    <xdr:colOff>876300</xdr:colOff>
                    <xdr:row>28</xdr:row>
                    <xdr:rowOff>19050</xdr:rowOff>
                  </to>
                </anchor>
              </controlPr>
            </control>
          </mc:Choice>
        </mc:AlternateContent>
        <mc:AlternateContent>
          <mc:Choice Requires="x14">
            <control shapeId="167940" r:id="rId6" name="Check Box 4">
              <controlPr defaultSize="0" autoFill="0" autoLine="0" autoPict="0">
                <anchor moveWithCells="1">
                  <from>
                    <xdr:col>3</xdr:col>
                    <xdr:colOff>57150</xdr:colOff>
                    <xdr:row>26</xdr:row>
                    <xdr:rowOff>180975</xdr:rowOff>
                  </from>
                  <to>
                    <xdr:col>4</xdr:col>
                    <xdr:colOff>438150</xdr:colOff>
                    <xdr:row>28</xdr:row>
                    <xdr:rowOff>19050</xdr:rowOff>
                  </to>
                </anchor>
              </controlPr>
            </control>
          </mc:Choice>
        </mc:AlternateContent>
        <mc:AlternateContent>
          <mc:Choice Requires="x14">
            <control shapeId="167941" r:id="rId7" name="Check Box 5">
              <controlPr defaultSize="0" autoFill="0" autoLine="0" autoPict="0">
                <anchor moveWithCells="1">
                  <from>
                    <xdr:col>2</xdr:col>
                    <xdr:colOff>57150</xdr:colOff>
                    <xdr:row>34</xdr:row>
                    <xdr:rowOff>180975</xdr:rowOff>
                  </from>
                  <to>
                    <xdr:col>2</xdr:col>
                    <xdr:colOff>876300</xdr:colOff>
                    <xdr:row>36</xdr:row>
                    <xdr:rowOff>19050</xdr:rowOff>
                  </to>
                </anchor>
              </controlPr>
            </control>
          </mc:Choice>
        </mc:AlternateContent>
        <mc:AlternateContent>
          <mc:Choice Requires="x14">
            <control shapeId="167942" r:id="rId8" name="Check Box 6">
              <controlPr defaultSize="0" autoFill="0" autoLine="0" autoPict="0">
                <anchor moveWithCells="1">
                  <from>
                    <xdr:col>3</xdr:col>
                    <xdr:colOff>57150</xdr:colOff>
                    <xdr:row>34</xdr:row>
                    <xdr:rowOff>180975</xdr:rowOff>
                  </from>
                  <to>
                    <xdr:col>4</xdr:col>
                    <xdr:colOff>438150</xdr:colOff>
                    <xdr:row>36</xdr:row>
                    <xdr:rowOff>19050</xdr:rowOff>
                  </to>
                </anchor>
              </controlPr>
            </control>
          </mc:Choice>
        </mc:AlternateContent>
        <mc:AlternateContent>
          <mc:Choice Requires="x14">
            <control shapeId="167943" r:id="rId9" name="Check Box 7">
              <controlPr defaultSize="0" autoFill="0" autoLine="0" autoPict="0">
                <anchor moveWithCells="1">
                  <from>
                    <xdr:col>2</xdr:col>
                    <xdr:colOff>57150</xdr:colOff>
                    <xdr:row>42</xdr:row>
                    <xdr:rowOff>180975</xdr:rowOff>
                  </from>
                  <to>
                    <xdr:col>2</xdr:col>
                    <xdr:colOff>876300</xdr:colOff>
                    <xdr:row>44</xdr:row>
                    <xdr:rowOff>19050</xdr:rowOff>
                  </to>
                </anchor>
              </controlPr>
            </control>
          </mc:Choice>
        </mc:AlternateContent>
        <mc:AlternateContent>
          <mc:Choice Requires="x14">
            <control shapeId="167944" r:id="rId10" name="Check Box 8">
              <controlPr defaultSize="0" autoFill="0" autoLine="0" autoPict="0">
                <anchor moveWithCells="1">
                  <from>
                    <xdr:col>3</xdr:col>
                    <xdr:colOff>57150</xdr:colOff>
                    <xdr:row>42</xdr:row>
                    <xdr:rowOff>180975</xdr:rowOff>
                  </from>
                  <to>
                    <xdr:col>4</xdr:col>
                    <xdr:colOff>438150</xdr:colOff>
                    <xdr:row>44</xdr:row>
                    <xdr:rowOff>19050</xdr:rowOff>
                  </to>
                </anchor>
              </controlPr>
            </control>
          </mc:Choice>
        </mc:AlternateContent>
        <mc:AlternateContent>
          <mc:Choice Requires="x14">
            <control shapeId="167945" r:id="rId11" name="Check Box 9">
              <controlPr defaultSize="0" autoFill="0" autoLine="0" autoPict="0">
                <anchor moveWithCells="1">
                  <from>
                    <xdr:col>2</xdr:col>
                    <xdr:colOff>57150</xdr:colOff>
                    <xdr:row>50</xdr:row>
                    <xdr:rowOff>180975</xdr:rowOff>
                  </from>
                  <to>
                    <xdr:col>2</xdr:col>
                    <xdr:colOff>876300</xdr:colOff>
                    <xdr:row>52</xdr:row>
                    <xdr:rowOff>19050</xdr:rowOff>
                  </to>
                </anchor>
              </controlPr>
            </control>
          </mc:Choice>
        </mc:AlternateContent>
        <mc:AlternateContent>
          <mc:Choice Requires="x14">
            <control shapeId="167946" r:id="rId12" name="Check Box 10">
              <controlPr defaultSize="0" autoFill="0" autoLine="0" autoPict="0">
                <anchor moveWithCells="1">
                  <from>
                    <xdr:col>3</xdr:col>
                    <xdr:colOff>57150</xdr:colOff>
                    <xdr:row>50</xdr:row>
                    <xdr:rowOff>180975</xdr:rowOff>
                  </from>
                  <to>
                    <xdr:col>4</xdr:col>
                    <xdr:colOff>438150</xdr:colOff>
                    <xdr:row>52</xdr:row>
                    <xdr:rowOff>19050</xdr:rowOff>
                  </to>
                </anchor>
              </controlPr>
            </control>
          </mc:Choice>
        </mc:AlternateContent>
        <mc:AlternateContent>
          <mc:Choice Requires="x14">
            <control shapeId="167947" r:id="rId13" name="Check Box 11">
              <controlPr defaultSize="0" autoFill="0" autoLine="0" autoPict="0">
                <anchor moveWithCells="1">
                  <from>
                    <xdr:col>2</xdr:col>
                    <xdr:colOff>57150</xdr:colOff>
                    <xdr:row>58</xdr:row>
                    <xdr:rowOff>180975</xdr:rowOff>
                  </from>
                  <to>
                    <xdr:col>2</xdr:col>
                    <xdr:colOff>876300</xdr:colOff>
                    <xdr:row>60</xdr:row>
                    <xdr:rowOff>19050</xdr:rowOff>
                  </to>
                </anchor>
              </controlPr>
            </control>
          </mc:Choice>
        </mc:AlternateContent>
        <mc:AlternateContent>
          <mc:Choice Requires="x14">
            <control shapeId="167948" r:id="rId14" name="Check Box 12">
              <controlPr defaultSize="0" autoFill="0" autoLine="0" autoPict="0">
                <anchor moveWithCells="1">
                  <from>
                    <xdr:col>3</xdr:col>
                    <xdr:colOff>57150</xdr:colOff>
                    <xdr:row>58</xdr:row>
                    <xdr:rowOff>180975</xdr:rowOff>
                  </from>
                  <to>
                    <xdr:col>4</xdr:col>
                    <xdr:colOff>438150</xdr:colOff>
                    <xdr:row>60</xdr:row>
                    <xdr:rowOff>19050</xdr:rowOff>
                  </to>
                </anchor>
              </controlPr>
            </control>
          </mc:Choice>
        </mc:AlternateContent>
      </controls>
    </mc:Choice>
  </mc:AlternateContent>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A7E1D-BEFB-49FC-8E3A-EDE22EAFCFF2}">
  <dimension ref="B1:O42"/>
  <sheetViews>
    <sheetView zoomScale="85" zoomScaleNormal="85" workbookViewId="0">
      <selection activeCell="C20" sqref="C20:I20"/>
    </sheetView>
  </sheetViews>
  <sheetFormatPr defaultRowHeight="15" x14ac:dyDescent="0.25"/>
  <cols>
    <col min="2" max="2" customWidth="true" width="4.0"/>
    <col min="3" max="3" customWidth="true" width="21.42578125"/>
    <col min="4" max="4" customWidth="true" width="6.5703125"/>
    <col min="5" max="5" bestFit="true" customWidth="true" width="55.28515625"/>
    <col min="7" max="7" bestFit="true" customWidth="true" width="5.28515625"/>
    <col min="8" max="8" customWidth="true" width="4.28515625"/>
    <col min="9" max="9" customWidth="true" width="11.28515625"/>
    <col min="10" max="10" customWidth="true" width="3.28515625"/>
    <col min="12" max="12" customWidth="true" width="21.0"/>
    <col min="13" max="13" customWidth="true" width="9.140625"/>
    <col min="14" max="14" bestFit="true" customWidth="true" width="42.7109375"/>
  </cols>
  <sheetData>
    <row r="1" spans="2:15" x14ac:dyDescent="0.25">
      <c r="B1" s="27"/>
      <c r="C1" s="27"/>
      <c r="D1" s="27"/>
      <c r="E1" s="27"/>
      <c r="F1" s="27"/>
      <c r="G1" s="27"/>
      <c r="H1" s="27"/>
      <c r="I1" s="27"/>
      <c r="J1" s="27"/>
    </row>
    <row r="2" spans="2:15" x14ac:dyDescent="0.25">
      <c r="B2" s="27"/>
      <c r="C2" s="30" t="s">
        <v>103</v>
      </c>
      <c r="D2" s="27"/>
      <c r="E2" s="30" t="s">
        <v>4</v>
      </c>
      <c r="F2" s="27"/>
      <c r="G2" s="30" t="s">
        <v>266</v>
      </c>
      <c r="H2" s="27"/>
      <c r="I2" s="30" t="s">
        <v>104</v>
      </c>
      <c r="J2" s="27"/>
    </row>
    <row r="3" spans="2:15" x14ac:dyDescent="0.25">
      <c r="B3" s="27"/>
      <c r="C3" s="31"/>
      <c r="D3" s="27"/>
      <c r="E3" s="31"/>
      <c r="F3" s="27"/>
      <c r="G3" s="32"/>
      <c r="H3" s="27"/>
      <c r="I3" s="32"/>
      <c r="J3" s="27"/>
    </row>
    <row r="4" spans="2:15" x14ac:dyDescent="0.25">
      <c r="B4" s="27"/>
      <c r="C4" s="27"/>
      <c r="D4" s="27"/>
      <c r="E4" s="27"/>
      <c r="F4" s="27"/>
      <c r="G4" s="27"/>
      <c r="H4" s="27"/>
      <c r="I4" s="32"/>
      <c r="J4" s="27"/>
    </row>
    <row r="5" spans="2:15" x14ac:dyDescent="0.25">
      <c r="B5" s="27"/>
      <c r="C5" s="48" t="s">
        <v>5</v>
      </c>
      <c r="D5" s="27"/>
      <c r="E5" s="48" t="s">
        <v>6</v>
      </c>
      <c r="F5" s="27"/>
      <c r="G5" s="27"/>
      <c r="H5" s="27"/>
      <c r="I5" s="32"/>
      <c r="J5" s="27"/>
    </row>
    <row r="6" spans="2:15" x14ac:dyDescent="0.25">
      <c r="B6" s="27"/>
      <c r="C6" s="33"/>
      <c r="D6" s="27"/>
      <c r="E6" s="33"/>
      <c r="F6" s="27"/>
      <c r="G6" s="27"/>
      <c r="H6" s="27"/>
      <c r="I6" s="27"/>
      <c r="J6" s="27"/>
    </row>
    <row r="7" spans="2:15" x14ac:dyDescent="0.25">
      <c r="B7" s="27"/>
      <c r="C7" s="27"/>
      <c r="D7" s="27"/>
      <c r="E7" s="27"/>
      <c r="F7" s="27"/>
      <c r="G7" s="27"/>
      <c r="H7" s="27"/>
      <c r="I7" s="27"/>
      <c r="J7" s="27"/>
      <c r="L7" s="10"/>
    </row>
    <row r="8" spans="2:15" x14ac:dyDescent="0.25">
      <c r="B8" s="27"/>
      <c r="C8" s="48" t="s">
        <v>7</v>
      </c>
      <c r="D8" s="27"/>
      <c r="E8" s="48" t="s">
        <v>8</v>
      </c>
      <c r="F8" s="27"/>
      <c r="G8" s="27"/>
      <c r="H8" s="27"/>
      <c r="I8" s="27"/>
      <c r="J8" s="27"/>
    </row>
    <row r="9" spans="2:15" x14ac:dyDescent="0.25">
      <c r="B9" s="27"/>
      <c r="C9" s="33"/>
      <c r="D9" s="27"/>
      <c r="E9" s="33"/>
      <c r="F9" s="27"/>
      <c r="G9" s="27"/>
      <c r="H9" s="27"/>
      <c r="I9" s="27"/>
      <c r="J9" s="27"/>
      <c r="L9" s="10"/>
    </row>
    <row r="10" spans="2:15" x14ac:dyDescent="0.25">
      <c r="B10" s="27"/>
      <c r="C10" s="27"/>
      <c r="D10" s="27"/>
      <c r="E10" s="27"/>
      <c r="F10" s="27"/>
      <c r="G10" s="27"/>
      <c r="H10" s="27"/>
      <c r="I10" s="27"/>
      <c r="J10" s="27"/>
    </row>
    <row r="11" spans="2:15" x14ac:dyDescent="0.25">
      <c r="B11" s="34"/>
      <c r="C11" s="34"/>
      <c r="D11" s="34"/>
      <c r="E11" s="34"/>
      <c r="F11" s="34"/>
      <c r="G11" s="34"/>
      <c r="H11" s="34"/>
      <c r="I11" s="34"/>
      <c r="J11" s="34"/>
    </row>
    <row r="12" spans="2:15" x14ac:dyDescent="0.25">
      <c r="B12" s="27"/>
      <c r="C12" s="48" t="s">
        <v>9</v>
      </c>
      <c r="D12" s="27"/>
      <c r="E12" s="27"/>
      <c r="F12" s="27"/>
      <c r="G12" s="27"/>
      <c r="H12" s="27"/>
      <c r="I12" s="27"/>
      <c r="J12" s="27"/>
      <c r="L12" s="10"/>
    </row>
    <row r="13" spans="2:15" x14ac:dyDescent="0.25">
      <c r="B13" s="34"/>
      <c r="C13" s="35"/>
      <c r="D13" s="34"/>
      <c r="E13" s="34"/>
      <c r="F13" s="34"/>
      <c r="G13" s="34"/>
      <c r="H13" s="34"/>
      <c r="I13" s="34"/>
      <c r="J13" s="34"/>
      <c r="L13" s="10"/>
    </row>
    <row r="14" spans="2:15" ht="30" customHeight="1" x14ac:dyDescent="0.25">
      <c r="B14" s="34"/>
      <c r="C14" s="90"/>
      <c r="D14" s="91"/>
      <c r="E14" s="91"/>
      <c r="F14" s="91"/>
      <c r="G14" s="91"/>
      <c r="H14" s="91"/>
      <c r="I14" s="92"/>
      <c r="J14" s="34"/>
    </row>
    <row r="15" spans="2:15" x14ac:dyDescent="0.25">
      <c r="B15" s="34"/>
      <c r="C15" s="34"/>
      <c r="D15" s="34"/>
      <c r="E15" s="34"/>
      <c r="F15" s="34"/>
      <c r="G15" s="34"/>
      <c r="H15" s="34"/>
      <c r="I15" s="34"/>
      <c r="J15" s="34"/>
      <c r="O15" s="47"/>
    </row>
    <row r="16" spans="2:15" x14ac:dyDescent="0.25">
      <c r="B16" s="27"/>
      <c r="C16" s="48" t="s">
        <v>105</v>
      </c>
      <c r="D16" s="27"/>
      <c r="E16" s="27"/>
      <c r="F16" s="27"/>
      <c r="G16" s="27"/>
      <c r="H16" s="27"/>
      <c r="I16" s="27"/>
      <c r="J16" s="27"/>
    </row>
    <row r="17" spans="2:10" x14ac:dyDescent="0.25">
      <c r="B17" s="34"/>
      <c r="C17" s="35"/>
      <c r="D17" s="34"/>
      <c r="E17" s="34"/>
      <c r="F17" s="34"/>
      <c r="G17" s="34"/>
      <c r="H17" s="34"/>
      <c r="I17" s="34"/>
      <c r="J17" s="34"/>
    </row>
    <row r="18" spans="2:10" x14ac:dyDescent="0.25">
      <c r="B18" s="34"/>
      <c r="C18" s="35" t="s">
        <v>116</v>
      </c>
      <c r="D18" s="49"/>
      <c r="E18" s="50" t="b">
        <v>0</v>
      </c>
      <c r="F18" s="34"/>
      <c r="G18" s="34"/>
      <c r="H18" s="34"/>
      <c r="I18" s="34"/>
      <c r="J18" s="34"/>
    </row>
    <row r="19" spans="2:10" x14ac:dyDescent="0.25">
      <c r="B19" s="34"/>
      <c r="C19" s="35" t="s">
        <v>117</v>
      </c>
      <c r="D19" s="49"/>
      <c r="E19" s="50" t="b">
        <v>1</v>
      </c>
      <c r="F19" s="34"/>
      <c r="G19" s="34"/>
      <c r="H19" s="34"/>
      <c r="I19" s="34"/>
      <c r="J19" s="34"/>
    </row>
    <row r="20" spans="2:10" x14ac:dyDescent="0.25">
      <c r="B20" s="34"/>
      <c r="C20" s="35"/>
      <c r="D20" s="34"/>
      <c r="E20" s="34"/>
      <c r="F20" s="34"/>
      <c r="G20" s="34"/>
      <c r="H20" s="34"/>
      <c r="I20" s="34"/>
      <c r="J20" s="34"/>
    </row>
    <row r="21" spans="2:10" x14ac:dyDescent="0.25">
      <c r="B21" s="34"/>
      <c r="C21" s="35" t="s">
        <v>2109</v>
      </c>
      <c r="D21" s="34"/>
      <c r="E21" s="34"/>
      <c r="F21" s="34"/>
      <c r="G21" s="34"/>
      <c r="H21" s="34"/>
      <c r="I21" s="34"/>
      <c r="J21" s="34"/>
    </row>
    <row r="22" spans="2:10" ht="30" customHeight="1" x14ac:dyDescent="0.25">
      <c r="B22" s="34"/>
      <c r="C22" s="90"/>
      <c r="D22" s="91"/>
      <c r="E22" s="91"/>
      <c r="F22" s="91"/>
      <c r="G22" s="91"/>
      <c r="H22" s="91"/>
      <c r="I22" s="92"/>
      <c r="J22" s="34"/>
    </row>
    <row r="23" spans="2:10" x14ac:dyDescent="0.25">
      <c r="B23" s="34"/>
      <c r="C23" s="34"/>
      <c r="D23" s="34"/>
      <c r="E23" s="34"/>
      <c r="F23" s="34"/>
      <c r="G23" s="34"/>
      <c r="H23" s="34"/>
      <c r="I23" s="34"/>
      <c r="J23" s="34"/>
    </row>
    <row r="24" spans="2:10" x14ac:dyDescent="0.25">
      <c r="B24" s="34"/>
      <c r="C24" s="35" t="s">
        <v>118</v>
      </c>
      <c r="D24" s="34"/>
      <c r="E24" s="34"/>
      <c r="F24" s="34"/>
      <c r="G24" s="34"/>
      <c r="H24" s="34"/>
      <c r="I24" s="34"/>
      <c r="J24" s="34"/>
    </row>
    <row r="25" spans="2:10" ht="15" customHeight="1" x14ac:dyDescent="0.25">
      <c r="B25" s="34"/>
      <c r="C25" s="90"/>
      <c r="D25" s="91"/>
      <c r="E25" s="91"/>
      <c r="F25" s="91"/>
      <c r="G25" s="91"/>
      <c r="H25" s="91"/>
      <c r="I25" s="92"/>
      <c r="J25" s="34"/>
    </row>
    <row r="26" spans="2:10" x14ac:dyDescent="0.25">
      <c r="B26" s="34"/>
      <c r="C26" s="34"/>
      <c r="D26" s="34"/>
      <c r="E26" s="34"/>
      <c r="F26" s="34"/>
      <c r="G26" s="34"/>
      <c r="H26" s="34"/>
      <c r="I26" s="34"/>
      <c r="J26" s="34"/>
    </row>
    <row r="27" spans="2:10" x14ac:dyDescent="0.25">
      <c r="B27" s="27"/>
      <c r="C27" s="48" t="s">
        <v>106</v>
      </c>
      <c r="D27" s="27"/>
      <c r="E27" s="27"/>
      <c r="F27" s="27"/>
      <c r="G27" s="27"/>
      <c r="H27" s="48"/>
      <c r="I27" s="27"/>
      <c r="J27" s="27"/>
    </row>
    <row r="28" spans="2:10" x14ac:dyDescent="0.25">
      <c r="B28" s="34"/>
      <c r="C28" s="34" t="s">
        <v>108</v>
      </c>
      <c r="D28" s="34"/>
      <c r="E28" s="34"/>
      <c r="F28" s="34"/>
      <c r="G28" s="34"/>
      <c r="H28" s="34" t="s">
        <v>107</v>
      </c>
      <c r="I28" s="34"/>
      <c r="J28" s="34"/>
    </row>
    <row r="29" spans="2:10" x14ac:dyDescent="0.25">
      <c r="B29" s="34"/>
      <c r="C29" s="87"/>
      <c r="D29" s="88"/>
      <c r="E29" s="88"/>
      <c r="F29" s="89"/>
      <c r="G29" s="34"/>
      <c r="H29" s="87"/>
      <c r="I29" s="89"/>
      <c r="J29" s="34"/>
    </row>
    <row r="30" spans="2:10" x14ac:dyDescent="0.25">
      <c r="B30" s="34"/>
      <c r="C30" s="34" t="s">
        <v>267</v>
      </c>
      <c r="D30" s="34"/>
      <c r="E30" s="34"/>
      <c r="F30" s="34"/>
      <c r="G30" s="34"/>
      <c r="H30" s="34"/>
      <c r="I30" s="34"/>
      <c r="J30" s="34"/>
    </row>
    <row r="31" spans="2:10" x14ac:dyDescent="0.25">
      <c r="B31" s="34"/>
      <c r="C31" s="87"/>
      <c r="D31" s="88"/>
      <c r="E31" s="88"/>
      <c r="F31" s="89"/>
      <c r="G31" s="34"/>
      <c r="H31" s="87"/>
      <c r="I31" s="89"/>
      <c r="J31" s="34"/>
    </row>
    <row r="32" spans="2:10" x14ac:dyDescent="0.25">
      <c r="B32" s="34"/>
      <c r="C32" s="34" t="s">
        <v>109</v>
      </c>
      <c r="D32" s="34"/>
      <c r="E32" s="34"/>
      <c r="F32" s="34"/>
      <c r="G32" s="34"/>
      <c r="H32" s="34"/>
      <c r="I32" s="34"/>
      <c r="J32" s="34"/>
    </row>
    <row r="33" spans="2:10" x14ac:dyDescent="0.25">
      <c r="B33" s="34"/>
      <c r="C33" s="87"/>
      <c r="D33" s="88"/>
      <c r="E33" s="88"/>
      <c r="F33" s="89"/>
      <c r="G33" s="34"/>
      <c r="H33" s="87"/>
      <c r="I33" s="89"/>
      <c r="J33" s="34"/>
    </row>
    <row r="34" spans="2:10" x14ac:dyDescent="0.25">
      <c r="B34" s="34"/>
      <c r="C34" s="34"/>
      <c r="D34" s="34"/>
      <c r="E34" s="34"/>
      <c r="F34" s="34"/>
      <c r="G34" s="34"/>
      <c r="H34" s="34"/>
      <c r="I34" s="34"/>
      <c r="J34" s="34"/>
    </row>
    <row r="35" spans="2:10" x14ac:dyDescent="0.25">
      <c r="B35" s="36"/>
      <c r="C35" s="37" t="s">
        <v>110</v>
      </c>
      <c r="D35" s="36"/>
      <c r="E35" s="36"/>
      <c r="F35" s="36"/>
      <c r="G35" s="36"/>
      <c r="H35" s="36"/>
      <c r="I35" s="36"/>
      <c r="J35" s="36"/>
    </row>
    <row r="36" spans="2:10" x14ac:dyDescent="0.25">
      <c r="B36" s="37"/>
      <c r="C36" s="36"/>
      <c r="D36" s="36"/>
      <c r="E36" s="36"/>
      <c r="F36" s="36"/>
      <c r="G36" s="36"/>
      <c r="H36" s="36"/>
      <c r="I36" s="36"/>
      <c r="J36" s="36"/>
    </row>
    <row r="37" spans="2:10" x14ac:dyDescent="0.25">
      <c r="B37" s="36"/>
      <c r="C37" s="37" t="s">
        <v>111</v>
      </c>
      <c r="D37" s="37"/>
      <c r="E37" s="37" t="s">
        <v>112</v>
      </c>
      <c r="F37" s="36"/>
      <c r="G37" s="36"/>
      <c r="H37" s="36"/>
      <c r="I37" s="36"/>
      <c r="J37" s="36"/>
    </row>
    <row r="38" spans="2:10" x14ac:dyDescent="0.25">
      <c r="B38" s="36"/>
      <c r="C38" s="38"/>
      <c r="D38" s="39"/>
      <c r="E38" s="39"/>
      <c r="F38" s="40"/>
      <c r="G38" s="36"/>
      <c r="H38" s="36"/>
      <c r="I38" s="36"/>
      <c r="J38" s="36"/>
    </row>
    <row r="39" spans="2:10" x14ac:dyDescent="0.25">
      <c r="B39" s="36"/>
      <c r="C39" s="41"/>
      <c r="D39" s="42"/>
      <c r="E39" s="42"/>
      <c r="F39" s="43"/>
      <c r="G39" s="36"/>
      <c r="H39" s="36"/>
      <c r="I39" s="36"/>
      <c r="J39" s="36"/>
    </row>
    <row r="40" spans="2:10" x14ac:dyDescent="0.25">
      <c r="B40" s="36"/>
      <c r="C40" s="41"/>
      <c r="D40" s="42"/>
      <c r="E40" s="42"/>
      <c r="F40" s="43"/>
      <c r="G40" s="36"/>
      <c r="H40" s="36"/>
      <c r="I40" s="36"/>
      <c r="J40" s="36"/>
    </row>
    <row r="41" spans="2:10" x14ac:dyDescent="0.25">
      <c r="B41" s="36"/>
      <c r="C41" s="44"/>
      <c r="D41" s="45"/>
      <c r="E41" s="45"/>
      <c r="F41" s="46"/>
      <c r="G41" s="36"/>
      <c r="H41" s="36"/>
      <c r="I41" s="36"/>
      <c r="J41" s="36"/>
    </row>
    <row r="42" spans="2:10" x14ac:dyDescent="0.25">
      <c r="B42" s="36"/>
      <c r="C42" s="36"/>
      <c r="D42" s="36"/>
      <c r="E42" s="36"/>
      <c r="F42" s="36"/>
      <c r="G42" s="36"/>
      <c r="H42" s="36"/>
      <c r="I42" s="36"/>
      <c r="J42" s="36"/>
    </row>
  </sheetData>
  <mergeCells count="9">
    <mergeCell ref="C14:I14"/>
    <mergeCell ref="C22:I22"/>
    <mergeCell ref="C33:F33"/>
    <mergeCell ref="H33:I33"/>
    <mergeCell ref="C25:I25"/>
    <mergeCell ref="C29:F29"/>
    <mergeCell ref="H29:I29"/>
    <mergeCell ref="C31:F31"/>
    <mergeCell ref="H31:I31"/>
  </mergeCells>
  <dataValidations count="3">
    <dataValidation allowBlank="1" showInputMessage="1" showErrorMessage="1" promptTitle="Description in SE-SFL" prompt="Consequences of meteorite impact for the safety of a repository." sqref="L12:L13" xr:uid="{8748F35D-CD5A-41C7-A01B-F92A4F4C537B}"/>
    <dataValidation allowBlank="1" showInputMessage="1" showErrorMessage="1" promptTitle="Description in SR-PSU" prompt="Consequences of meteorite impact for the safety of a repository." sqref="L9" xr:uid="{D13F758E-2788-41CB-9F87-F832F01E69EE}"/>
    <dataValidation allowBlank="1" showInputMessage="1" showErrorMessage="1" promptTitle="Description in SR-Site" prompt="Consequences of meteorite impact for the safety of a repository." sqref="L7" xr:uid="{9C76BE45-C978-4C19-A6F4-A5FA84CE196F}"/>
  </dataValidations>
  <pageMargins left="0.7" right="0.7" top="0.75" bottom="0.75" header="0.3" footer="0.3"/>
  <drawing r:id="rId1"/>
  <legacyDrawing r:id="rId2"/>
  <mc:AlternateContent>
    <mc:Choice Requires="x14">
      <controls>
        <mc:AlternateContent>
          <mc:Choice Requires="x14">
            <control shapeId="165889" r:id="rId3" name="Check Box 1">
              <controlPr defaultSize="0" autoFill="0" autoLine="0" autoPict="0">
                <anchor moveWithCells="1">
                  <from>
                    <xdr:col>3</xdr:col>
                    <xdr:colOff>28575</xdr:colOff>
                    <xdr:row>17</xdr:row>
                    <xdr:rowOff>0</xdr:rowOff>
                  </from>
                  <to>
                    <xdr:col>4</xdr:col>
                    <xdr:colOff>409575</xdr:colOff>
                    <xdr:row>18</xdr:row>
                    <xdr:rowOff>28575</xdr:rowOff>
                  </to>
                </anchor>
              </controlPr>
            </control>
          </mc:Choice>
        </mc:AlternateContent>
        <mc:AlternateContent>
          <mc:Choice Requires="x14">
            <control shapeId="165890" r:id="rId4" name="Check Box 2">
              <controlPr defaultSize="0" autoFill="0" autoLine="0" autoPict="0">
                <anchor moveWithCells="1">
                  <from>
                    <xdr:col>3</xdr:col>
                    <xdr:colOff>28575</xdr:colOff>
                    <xdr:row>18</xdr:row>
                    <xdr:rowOff>0</xdr:rowOff>
                  </from>
                  <to>
                    <xdr:col>4</xdr:col>
                    <xdr:colOff>323850</xdr:colOff>
                    <xdr:row>19</xdr:row>
                    <xdr:rowOff>19050</xdr:rowOff>
                  </to>
                </anchor>
              </controlPr>
            </control>
          </mc:Choice>
        </mc:AlternateContent>
      </controls>
    </mc:Choice>
  </mc:AlternateConten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87D6E-6FAA-4673-8361-8C0C0D316FBC}">
  <dimension ref="B1:T48"/>
  <sheetViews>
    <sheetView zoomScale="70" zoomScaleNormal="70" workbookViewId="0">
      <selection activeCell="P12" sqref="P12"/>
    </sheetView>
  </sheetViews>
  <sheetFormatPr defaultRowHeight="15" x14ac:dyDescent="0.25"/>
  <cols>
    <col min="1" max="1" customWidth="true" width="10.7109375"/>
    <col min="2" max="2" customWidth="true" width="3.7109375"/>
    <col min="3" max="3" customWidth="true" width="9.7109375"/>
    <col min="4" max="4" bestFit="true" customWidth="true" width="32.7109375"/>
    <col min="5" max="5" customWidth="true" width="10.140625"/>
    <col min="6" max="6" customWidth="true" width="8.42578125"/>
    <col min="7" max="7" customWidth="true" width="31.7109375"/>
    <col min="8" max="8" customWidth="true" width="13.5703125"/>
    <col min="9" max="9" customWidth="true" width="11.42578125"/>
    <col min="10" max="10" customWidth="true" width="31.7109375"/>
    <col min="11" max="11" customWidth="true" width="3.7109375"/>
    <col min="13" max="13" customWidth="true" width="31.7109375"/>
    <col min="14" max="14" customWidth="true" width="3.42578125"/>
    <col min="16" max="16" customWidth="true" width="31.5703125"/>
    <col min="17" max="17" customWidth="true" width="3.42578125"/>
    <col min="19" max="19" customWidth="true" width="31.5703125"/>
    <col min="20" max="20" customWidth="true" width="3.42578125"/>
  </cols>
  <sheetData>
    <row r="1" spans="2:20" x14ac:dyDescent="0.25">
      <c r="B1" s="27"/>
      <c r="C1" s="48" t="s">
        <v>283</v>
      </c>
      <c r="D1" s="48"/>
      <c r="E1" s="27"/>
      <c r="F1" s="27"/>
      <c r="G1" s="27"/>
      <c r="H1" s="27"/>
      <c r="I1" s="27"/>
      <c r="J1" s="27"/>
      <c r="K1" s="27"/>
    </row>
    <row r="2" spans="2:20" x14ac:dyDescent="0.25">
      <c r="B2" s="27"/>
      <c r="C2" s="27"/>
      <c r="D2" s="27"/>
      <c r="E2" s="27"/>
      <c r="F2" s="27"/>
      <c r="G2" s="27"/>
      <c r="H2" s="27"/>
      <c r="I2" s="27"/>
      <c r="J2" s="27"/>
      <c r="K2" s="27"/>
    </row>
    <row r="3" spans="2:20" x14ac:dyDescent="0.25">
      <c r="B3" s="27"/>
      <c r="C3" s="59" t="s">
        <v>103</v>
      </c>
      <c r="D3" s="59" t="s">
        <v>4</v>
      </c>
      <c r="E3" s="27"/>
      <c r="F3" s="27"/>
      <c r="G3" s="27"/>
      <c r="H3" s="27"/>
      <c r="I3" s="27"/>
      <c r="J3" s="27"/>
      <c r="K3" s="27"/>
    </row>
    <row r="4" spans="2:20" x14ac:dyDescent="0.25">
      <c r="B4" s="27"/>
      <c r="C4" s="27"/>
      <c r="D4" s="27"/>
      <c r="E4" s="27"/>
      <c r="F4" s="27"/>
      <c r="G4" s="27"/>
      <c r="H4" s="27"/>
      <c r="I4" s="27"/>
      <c r="J4" s="27"/>
      <c r="K4" s="27"/>
    </row>
    <row r="5" spans="2:20" x14ac:dyDescent="0.25">
      <c r="B5" s="27"/>
      <c r="C5" s="48" t="s">
        <v>135</v>
      </c>
      <c r="D5" s="27"/>
      <c r="E5" s="27"/>
      <c r="F5" s="48" t="s">
        <v>230</v>
      </c>
      <c r="G5" s="27"/>
      <c r="H5" s="27"/>
      <c r="I5" s="27"/>
      <c r="J5" s="27"/>
      <c r="K5" s="27"/>
    </row>
    <row r="6" spans="2:20" x14ac:dyDescent="0.25">
      <c r="B6" s="27"/>
      <c r="C6" s="96"/>
      <c r="D6" s="97"/>
      <c r="E6" s="53" t="s">
        <v>270</v>
      </c>
      <c r="F6" s="96"/>
      <c r="G6" s="97"/>
      <c r="H6" s="53" t="s">
        <v>273</v>
      </c>
      <c r="I6" s="96"/>
      <c r="J6" s="97"/>
      <c r="K6" s="27"/>
    </row>
    <row r="7" spans="2:20" x14ac:dyDescent="0.25">
      <c r="B7" s="27"/>
      <c r="C7" s="27"/>
      <c r="D7" s="27"/>
      <c r="E7" s="53" t="s">
        <v>271</v>
      </c>
      <c r="F7" s="96"/>
      <c r="G7" s="97"/>
      <c r="H7" s="53" t="s">
        <v>272</v>
      </c>
      <c r="I7" s="96"/>
      <c r="J7" s="97"/>
      <c r="K7" s="27"/>
    </row>
    <row r="8" spans="2:20" x14ac:dyDescent="0.25">
      <c r="B8" s="27"/>
      <c r="C8" s="48"/>
      <c r="D8" s="27"/>
      <c r="E8" s="27"/>
      <c r="F8" s="27"/>
      <c r="G8" s="27"/>
      <c r="H8" s="27"/>
      <c r="I8" s="27"/>
      <c r="J8" s="27"/>
      <c r="K8" s="27"/>
    </row>
    <row r="9" spans="2:20" x14ac:dyDescent="0.25">
      <c r="B9" s="27"/>
      <c r="C9" s="48"/>
      <c r="D9" s="27"/>
      <c r="E9" s="27"/>
      <c r="F9" s="48" t="s">
        <v>282</v>
      </c>
      <c r="G9" s="27"/>
      <c r="H9" s="27"/>
      <c r="I9" s="27"/>
      <c r="J9" s="27"/>
      <c r="K9" s="27"/>
    </row>
    <row r="10" spans="2:20" x14ac:dyDescent="0.25">
      <c r="B10" s="27"/>
      <c r="C10" s="27"/>
      <c r="D10" s="27"/>
      <c r="E10" s="53" t="s">
        <v>274</v>
      </c>
      <c r="F10" s="87"/>
      <c r="G10" s="89"/>
      <c r="H10" s="53" t="s">
        <v>275</v>
      </c>
      <c r="I10" s="58" t="str">
        <f>IF(J10="","","--&gt;")</f>
        <v/>
      </c>
      <c r="J10" s="57"/>
      <c r="K10" s="27"/>
    </row>
    <row r="11" spans="2:20" x14ac:dyDescent="0.25">
      <c r="B11" s="27"/>
      <c r="C11" s="27"/>
      <c r="D11" s="27"/>
      <c r="E11" s="53" t="s">
        <v>278</v>
      </c>
      <c r="F11" s="87"/>
      <c r="G11" s="89"/>
      <c r="H11" s="53" t="s">
        <v>280</v>
      </c>
      <c r="I11" s="87"/>
      <c r="J11" s="89"/>
      <c r="K11" s="27"/>
    </row>
    <row r="12" spans="2:20" x14ac:dyDescent="0.25">
      <c r="B12" s="27"/>
      <c r="C12" s="27"/>
      <c r="D12" s="27"/>
      <c r="E12" s="53" t="s">
        <v>276</v>
      </c>
      <c r="F12" s="87"/>
      <c r="G12" s="89"/>
      <c r="H12" s="53" t="s">
        <v>277</v>
      </c>
      <c r="I12" s="87"/>
      <c r="J12" s="89"/>
      <c r="K12" s="27"/>
    </row>
    <row r="13" spans="2:20" x14ac:dyDescent="0.25">
      <c r="B13" s="27"/>
      <c r="C13" s="27"/>
      <c r="D13" s="27"/>
      <c r="E13" s="53" t="s">
        <v>279</v>
      </c>
      <c r="F13" s="87"/>
      <c r="G13" s="89"/>
      <c r="H13" s="53" t="s">
        <v>281</v>
      </c>
      <c r="I13" s="87"/>
      <c r="J13" s="89"/>
      <c r="K13" s="27"/>
    </row>
    <row r="14" spans="2:20" x14ac:dyDescent="0.25">
      <c r="B14" s="27"/>
      <c r="C14" s="27"/>
      <c r="D14" s="27"/>
      <c r="E14" s="27"/>
      <c r="F14" s="27"/>
      <c r="G14" s="27"/>
      <c r="H14" s="27"/>
      <c r="I14" s="27"/>
      <c r="J14" s="27"/>
      <c r="K14" s="27"/>
    </row>
    <row r="15" spans="2:20" x14ac:dyDescent="0.25">
      <c r="B15" s="34"/>
      <c r="C15" s="35"/>
      <c r="D15" s="35"/>
      <c r="E15" s="34"/>
      <c r="F15" s="34"/>
      <c r="G15" s="34"/>
      <c r="H15" s="34"/>
      <c r="I15" s="34"/>
      <c r="J15" s="34"/>
      <c r="K15" s="34"/>
      <c r="L15" s="34"/>
      <c r="M15" s="34"/>
      <c r="N15" s="34"/>
      <c r="O15" s="34"/>
      <c r="P15" s="34"/>
      <c r="Q15" s="34"/>
      <c r="R15" s="34"/>
      <c r="S15" s="34"/>
      <c r="T15" s="34"/>
    </row>
    <row r="16" spans="2:20" x14ac:dyDescent="0.25">
      <c r="B16" s="34"/>
      <c r="C16" s="35"/>
      <c r="D16" s="35"/>
      <c r="E16" s="34"/>
      <c r="F16" s="35" t="s">
        <v>136</v>
      </c>
      <c r="G16" s="34"/>
      <c r="H16" s="34"/>
      <c r="I16" s="35" t="s">
        <v>231</v>
      </c>
      <c r="J16" s="34"/>
      <c r="K16" s="34"/>
      <c r="L16" s="34"/>
      <c r="M16" s="34"/>
      <c r="N16" s="34"/>
      <c r="O16" s="34"/>
      <c r="P16" s="34"/>
      <c r="Q16" s="34"/>
      <c r="R16" s="34"/>
      <c r="S16" s="34"/>
      <c r="T16" s="34"/>
    </row>
    <row r="17" spans="2:20" x14ac:dyDescent="0.25">
      <c r="B17" s="34"/>
      <c r="C17" s="35"/>
      <c r="D17" s="35"/>
      <c r="E17" s="34"/>
      <c r="F17" s="35" t="s">
        <v>138</v>
      </c>
      <c r="G17" s="34"/>
      <c r="H17" s="34"/>
      <c r="I17" s="35" t="s">
        <v>1851</v>
      </c>
      <c r="J17" s="34"/>
      <c r="K17" s="34"/>
      <c r="L17" s="35" t="s">
        <v>1852</v>
      </c>
      <c r="M17" s="34"/>
      <c r="N17" s="34"/>
      <c r="O17" s="35" t="s">
        <v>1853</v>
      </c>
      <c r="P17" s="34"/>
      <c r="Q17" s="34"/>
      <c r="R17" s="35" t="s">
        <v>1854</v>
      </c>
      <c r="S17" s="34"/>
      <c r="T17" s="34"/>
    </row>
    <row r="18" spans="2:20" x14ac:dyDescent="0.25">
      <c r="B18" s="34"/>
      <c r="C18" s="35" t="s">
        <v>232</v>
      </c>
      <c r="D18" s="35"/>
      <c r="E18" s="34"/>
      <c r="F18" s="54" t="s">
        <v>233</v>
      </c>
      <c r="G18" s="35" t="s">
        <v>9</v>
      </c>
      <c r="H18" s="34"/>
      <c r="I18" s="54" t="s">
        <v>144</v>
      </c>
      <c r="J18" s="35" t="s">
        <v>147</v>
      </c>
      <c r="K18" s="34"/>
      <c r="L18" s="54" t="s">
        <v>144</v>
      </c>
      <c r="M18" s="35" t="s">
        <v>147</v>
      </c>
      <c r="N18" s="34"/>
      <c r="O18" s="54" t="s">
        <v>144</v>
      </c>
      <c r="P18" s="35" t="s">
        <v>147</v>
      </c>
      <c r="Q18" s="34"/>
      <c r="R18" s="54" t="s">
        <v>144</v>
      </c>
      <c r="S18" s="35" t="s">
        <v>147</v>
      </c>
      <c r="T18" s="34"/>
    </row>
    <row r="19" spans="2:20" x14ac:dyDescent="0.25">
      <c r="B19" s="34"/>
      <c r="C19" s="35" t="s">
        <v>365</v>
      </c>
      <c r="D19" s="34" t="s">
        <v>366</v>
      </c>
      <c r="E19" s="34"/>
      <c r="F19" s="55"/>
      <c r="G19" s="55"/>
      <c r="H19" s="34"/>
      <c r="I19" s="55"/>
      <c r="J19" s="55"/>
      <c r="K19" s="34"/>
      <c r="L19" s="55"/>
      <c r="M19" s="55"/>
      <c r="N19" s="34"/>
      <c r="O19" s="55"/>
      <c r="P19" s="55"/>
      <c r="Q19" s="34"/>
      <c r="R19" s="55"/>
      <c r="S19" s="55"/>
      <c r="T19" s="34"/>
    </row>
    <row r="20" spans="2:20" x14ac:dyDescent="0.25">
      <c r="B20" s="34"/>
      <c r="C20" s="35" t="s">
        <v>368</v>
      </c>
      <c r="D20" s="34" t="s">
        <v>298</v>
      </c>
      <c r="E20" s="34"/>
      <c r="F20" s="55"/>
      <c r="G20" s="55"/>
      <c r="H20" s="34"/>
      <c r="I20" s="55"/>
      <c r="J20" s="55"/>
      <c r="K20" s="34"/>
      <c r="L20" s="55"/>
      <c r="M20" s="55"/>
      <c r="N20" s="34"/>
      <c r="O20" s="55"/>
      <c r="P20" s="55"/>
      <c r="Q20" s="34"/>
      <c r="R20" s="55"/>
      <c r="S20" s="55"/>
      <c r="T20" s="34"/>
    </row>
    <row r="21" spans="2:20" x14ac:dyDescent="0.25">
      <c r="B21" s="34"/>
      <c r="C21" s="35" t="s">
        <v>370</v>
      </c>
      <c r="D21" s="34" t="s">
        <v>371</v>
      </c>
      <c r="E21" s="34"/>
      <c r="F21" s="55"/>
      <c r="G21" s="55"/>
      <c r="H21" s="34"/>
      <c r="I21" s="55"/>
      <c r="J21" s="55"/>
      <c r="K21" s="34"/>
      <c r="L21" s="55"/>
      <c r="M21" s="55"/>
      <c r="N21" s="34"/>
      <c r="O21" s="55"/>
      <c r="P21" s="55"/>
      <c r="Q21" s="34"/>
      <c r="R21" s="55"/>
      <c r="S21" s="55"/>
      <c r="T21" s="34"/>
    </row>
    <row r="22" spans="2:20" x14ac:dyDescent="0.25">
      <c r="B22" s="34"/>
      <c r="C22" s="35" t="s">
        <v>373</v>
      </c>
      <c r="D22" s="34" t="s">
        <v>374</v>
      </c>
      <c r="E22" s="34"/>
      <c r="F22" s="55"/>
      <c r="G22" s="55"/>
      <c r="H22" s="34"/>
      <c r="I22" s="55"/>
      <c r="J22" s="55"/>
      <c r="K22" s="34"/>
      <c r="L22" s="55"/>
      <c r="M22" s="55"/>
      <c r="N22" s="34"/>
      <c r="O22" s="55"/>
      <c r="P22" s="55"/>
      <c r="Q22" s="34"/>
      <c r="R22" s="55"/>
      <c r="S22" s="55"/>
      <c r="T22" s="34"/>
    </row>
    <row r="23" spans="2:20" x14ac:dyDescent="0.25">
      <c r="B23" s="34"/>
      <c r="C23" s="35" t="s">
        <v>376</v>
      </c>
      <c r="D23" s="34" t="s">
        <v>377</v>
      </c>
      <c r="E23" s="34"/>
      <c r="F23" s="55"/>
      <c r="G23" s="55"/>
      <c r="H23" s="34"/>
      <c r="I23" s="55"/>
      <c r="J23" s="55"/>
      <c r="K23" s="34"/>
      <c r="L23" s="55"/>
      <c r="M23" s="55"/>
      <c r="N23" s="34"/>
      <c r="O23" s="55"/>
      <c r="P23" s="55"/>
      <c r="Q23" s="34"/>
      <c r="R23" s="55"/>
      <c r="S23" s="55"/>
      <c r="T23" s="34"/>
    </row>
    <row r="24" spans="2:20" x14ac:dyDescent="0.25">
      <c r="B24" s="34"/>
      <c r="C24" s="35" t="s">
        <v>379</v>
      </c>
      <c r="D24" s="34" t="s">
        <v>380</v>
      </c>
      <c r="E24" s="34"/>
      <c r="F24" s="55"/>
      <c r="G24" s="55"/>
      <c r="H24" s="34"/>
      <c r="I24" s="55"/>
      <c r="J24" s="55"/>
      <c r="K24" s="34"/>
      <c r="L24" s="55"/>
      <c r="M24" s="55"/>
      <c r="N24" s="34"/>
      <c r="O24" s="55"/>
      <c r="P24" s="55"/>
      <c r="Q24" s="34"/>
      <c r="R24" s="55"/>
      <c r="S24" s="55"/>
      <c r="T24" s="34"/>
    </row>
    <row r="25" spans="2:20" x14ac:dyDescent="0.25">
      <c r="B25" s="34"/>
      <c r="C25" s="35" t="s">
        <v>382</v>
      </c>
      <c r="D25" s="34" t="s">
        <v>383</v>
      </c>
      <c r="E25" s="34"/>
      <c r="F25" s="55"/>
      <c r="G25" s="55"/>
      <c r="H25" s="34"/>
      <c r="I25" s="55"/>
      <c r="J25" s="55"/>
      <c r="K25" s="34"/>
      <c r="L25" s="55"/>
      <c r="M25" s="55"/>
      <c r="N25" s="34"/>
      <c r="O25" s="55"/>
      <c r="P25" s="55"/>
      <c r="Q25" s="34"/>
      <c r="R25" s="55"/>
      <c r="S25" s="55"/>
      <c r="T25" s="34"/>
    </row>
    <row r="26" spans="2:20" x14ac:dyDescent="0.25">
      <c r="B26" s="34"/>
      <c r="C26" s="35" t="s">
        <v>385</v>
      </c>
      <c r="D26" s="34" t="s">
        <v>386</v>
      </c>
      <c r="E26" s="34"/>
      <c r="F26" s="55"/>
      <c r="G26" s="55"/>
      <c r="H26" s="34"/>
      <c r="I26" s="55"/>
      <c r="J26" s="55"/>
      <c r="K26" s="34"/>
      <c r="L26" s="55"/>
      <c r="M26" s="55"/>
      <c r="N26" s="34"/>
      <c r="O26" s="55"/>
      <c r="P26" s="55"/>
      <c r="Q26" s="34"/>
      <c r="R26" s="55"/>
      <c r="S26" s="55"/>
      <c r="T26" s="34"/>
    </row>
    <row r="27" spans="2:20" x14ac:dyDescent="0.25">
      <c r="B27" s="34"/>
      <c r="C27" s="35" t="s">
        <v>388</v>
      </c>
      <c r="D27" s="34" t="s">
        <v>389</v>
      </c>
      <c r="E27" s="34"/>
      <c r="F27" s="55"/>
      <c r="G27" s="55"/>
      <c r="H27" s="34"/>
      <c r="I27" s="55"/>
      <c r="J27" s="55"/>
      <c r="K27" s="34"/>
      <c r="L27" s="55"/>
      <c r="M27" s="55"/>
      <c r="N27" s="34"/>
      <c r="O27" s="55"/>
      <c r="P27" s="55"/>
      <c r="Q27" s="34"/>
      <c r="R27" s="55"/>
      <c r="S27" s="55"/>
      <c r="T27" s="34"/>
    </row>
    <row r="28" spans="2:20" x14ac:dyDescent="0.25">
      <c r="B28" s="34"/>
      <c r="C28" s="35" t="s">
        <v>391</v>
      </c>
      <c r="D28" s="34" t="s">
        <v>392</v>
      </c>
      <c r="E28" s="34"/>
      <c r="F28" s="55"/>
      <c r="G28" s="55"/>
      <c r="H28" s="34"/>
      <c r="I28" s="55"/>
      <c r="J28" s="55"/>
      <c r="K28" s="34"/>
      <c r="L28" s="55"/>
      <c r="M28" s="55"/>
      <c r="N28" s="34"/>
      <c r="O28" s="55"/>
      <c r="P28" s="55"/>
      <c r="Q28" s="34"/>
      <c r="R28" s="55"/>
      <c r="S28" s="55"/>
      <c r="T28" s="34"/>
    </row>
    <row r="29" spans="2:20" x14ac:dyDescent="0.25">
      <c r="B29" s="34"/>
      <c r="C29" s="35" t="s">
        <v>394</v>
      </c>
      <c r="D29" s="34" t="s">
        <v>129</v>
      </c>
      <c r="E29" s="34"/>
      <c r="F29" s="55"/>
      <c r="G29" s="55"/>
      <c r="H29" s="34"/>
      <c r="I29" s="55"/>
      <c r="J29" s="55"/>
      <c r="K29" s="34"/>
      <c r="L29" s="55"/>
      <c r="M29" s="55"/>
      <c r="N29" s="34"/>
      <c r="O29" s="55"/>
      <c r="P29" s="55"/>
      <c r="Q29" s="34"/>
      <c r="R29" s="55"/>
      <c r="S29" s="55"/>
      <c r="T29" s="34"/>
    </row>
    <row r="30" spans="2:20" x14ac:dyDescent="0.25">
      <c r="B30" s="34"/>
      <c r="C30" s="35" t="s">
        <v>396</v>
      </c>
      <c r="D30" s="34" t="s">
        <v>397</v>
      </c>
      <c r="E30" s="34"/>
      <c r="F30" s="55"/>
      <c r="G30" s="55"/>
      <c r="H30" s="34"/>
      <c r="I30" s="55"/>
      <c r="J30" s="55"/>
      <c r="K30" s="34"/>
      <c r="L30" s="55"/>
      <c r="M30" s="55"/>
      <c r="N30" s="34"/>
      <c r="O30" s="55"/>
      <c r="P30" s="55"/>
      <c r="Q30" s="34"/>
      <c r="R30" s="55"/>
      <c r="S30" s="55"/>
      <c r="T30" s="34"/>
    </row>
    <row r="31" spans="2:20" x14ac:dyDescent="0.25">
      <c r="B31" s="34"/>
      <c r="C31" s="35" t="s">
        <v>399</v>
      </c>
      <c r="D31" s="34" t="s">
        <v>264</v>
      </c>
      <c r="E31" s="34"/>
      <c r="F31" s="55"/>
      <c r="G31" s="55"/>
      <c r="H31" s="34"/>
      <c r="I31" s="55"/>
      <c r="J31" s="55"/>
      <c r="K31" s="34"/>
      <c r="L31" s="55"/>
      <c r="M31" s="55"/>
      <c r="N31" s="34"/>
      <c r="O31" s="55"/>
      <c r="P31" s="55"/>
      <c r="Q31" s="34"/>
      <c r="R31" s="55"/>
      <c r="S31" s="55"/>
      <c r="T31" s="34"/>
    </row>
    <row r="32" spans="2:20" x14ac:dyDescent="0.25">
      <c r="B32" s="34"/>
      <c r="C32" s="35"/>
      <c r="D32" s="34"/>
      <c r="E32" s="34"/>
      <c r="F32" s="34"/>
      <c r="G32" s="34"/>
      <c r="H32" s="34"/>
      <c r="I32" s="34"/>
      <c r="J32" s="34"/>
      <c r="K32" s="34"/>
      <c r="L32" s="34"/>
      <c r="M32" s="34"/>
      <c r="N32" s="34"/>
      <c r="O32" s="34"/>
      <c r="P32" s="34"/>
      <c r="Q32" s="34"/>
      <c r="R32" s="34"/>
      <c r="S32" s="34"/>
      <c r="T32" s="34"/>
    </row>
    <row r="33" spans="2:20" x14ac:dyDescent="0.25">
      <c r="B33" s="34"/>
      <c r="C33" s="35"/>
      <c r="D33" s="34"/>
      <c r="E33" s="34"/>
      <c r="F33" s="35" t="s">
        <v>149</v>
      </c>
      <c r="G33" s="34"/>
      <c r="H33" s="34"/>
      <c r="I33" s="35" t="s">
        <v>231</v>
      </c>
      <c r="J33" s="34"/>
      <c r="K33" s="34"/>
      <c r="L33" s="35"/>
      <c r="M33" s="34"/>
      <c r="N33" s="34"/>
      <c r="O33" s="35"/>
      <c r="P33" s="34"/>
      <c r="Q33" s="34"/>
      <c r="R33" s="35"/>
      <c r="S33" s="34"/>
      <c r="T33" s="34"/>
    </row>
    <row r="34" spans="2:20" x14ac:dyDescent="0.25">
      <c r="B34" s="34"/>
      <c r="C34" s="35"/>
      <c r="D34" s="34"/>
      <c r="E34" s="34"/>
      <c r="F34" s="35" t="s">
        <v>138</v>
      </c>
      <c r="G34" s="34"/>
      <c r="H34" s="34"/>
      <c r="I34" s="35" t="s">
        <v>1851</v>
      </c>
      <c r="J34" s="34"/>
      <c r="K34" s="34"/>
      <c r="L34" s="35" t="s">
        <v>1852</v>
      </c>
      <c r="M34" s="34"/>
      <c r="N34" s="34"/>
      <c r="O34" s="35" t="s">
        <v>1853</v>
      </c>
      <c r="P34" s="34"/>
      <c r="Q34" s="34"/>
      <c r="R34" s="35" t="s">
        <v>1854</v>
      </c>
      <c r="S34" s="34"/>
      <c r="T34" s="34"/>
    </row>
    <row r="35" spans="2:20" x14ac:dyDescent="0.25">
      <c r="B35" s="34"/>
      <c r="C35" s="35" t="s">
        <v>365</v>
      </c>
      <c r="D35" s="34" t="s">
        <v>366</v>
      </c>
      <c r="E35" s="34"/>
      <c r="F35" s="54" t="s">
        <v>233</v>
      </c>
      <c r="G35" s="35" t="s">
        <v>9</v>
      </c>
      <c r="H35" s="34"/>
      <c r="I35" s="54" t="s">
        <v>144</v>
      </c>
      <c r="J35" s="35" t="s">
        <v>147</v>
      </c>
      <c r="K35" s="34"/>
      <c r="L35" s="54" t="s">
        <v>144</v>
      </c>
      <c r="M35" s="35" t="s">
        <v>147</v>
      </c>
      <c r="N35" s="34"/>
      <c r="O35" s="54" t="s">
        <v>144</v>
      </c>
      <c r="P35" s="35" t="s">
        <v>147</v>
      </c>
      <c r="Q35" s="34"/>
      <c r="R35" s="54" t="s">
        <v>144</v>
      </c>
      <c r="S35" s="35" t="s">
        <v>147</v>
      </c>
      <c r="T35" s="34"/>
    </row>
    <row r="36" spans="2:20" x14ac:dyDescent="0.25">
      <c r="B36" s="34"/>
      <c r="C36" s="35" t="s">
        <v>368</v>
      </c>
      <c r="D36" s="34" t="s">
        <v>298</v>
      </c>
      <c r="E36" s="34"/>
      <c r="F36" s="55"/>
      <c r="G36" s="55"/>
      <c r="H36" s="34"/>
      <c r="I36" s="55"/>
      <c r="J36" s="55"/>
      <c r="K36" s="34"/>
      <c r="L36" s="55"/>
      <c r="M36" s="55"/>
      <c r="N36" s="34"/>
      <c r="O36" s="55"/>
      <c r="P36" s="55"/>
      <c r="Q36" s="34"/>
      <c r="R36" s="55"/>
      <c r="S36" s="55"/>
      <c r="T36" s="34"/>
    </row>
    <row r="37" spans="2:20" x14ac:dyDescent="0.25">
      <c r="B37" s="34"/>
      <c r="C37" s="35" t="s">
        <v>370</v>
      </c>
      <c r="D37" s="34" t="s">
        <v>371</v>
      </c>
      <c r="E37" s="34"/>
      <c r="F37" s="55"/>
      <c r="G37" s="55"/>
      <c r="H37" s="34"/>
      <c r="I37" s="55"/>
      <c r="J37" s="55"/>
      <c r="K37" s="34"/>
      <c r="L37" s="55"/>
      <c r="M37" s="55"/>
      <c r="N37" s="34"/>
      <c r="O37" s="55"/>
      <c r="P37" s="55"/>
      <c r="Q37" s="34"/>
      <c r="R37" s="55"/>
      <c r="S37" s="55"/>
      <c r="T37" s="34"/>
    </row>
    <row r="38" spans="2:20" x14ac:dyDescent="0.25">
      <c r="B38" s="34"/>
      <c r="C38" s="35" t="s">
        <v>373</v>
      </c>
      <c r="D38" s="34" t="s">
        <v>374</v>
      </c>
      <c r="E38" s="34"/>
      <c r="F38" s="55"/>
      <c r="G38" s="55"/>
      <c r="H38" s="34"/>
      <c r="I38" s="55"/>
      <c r="J38" s="55"/>
      <c r="K38" s="34"/>
      <c r="L38" s="55"/>
      <c r="M38" s="55"/>
      <c r="N38" s="34"/>
      <c r="O38" s="55"/>
      <c r="P38" s="55"/>
      <c r="Q38" s="34"/>
      <c r="R38" s="55"/>
      <c r="S38" s="55"/>
      <c r="T38" s="34"/>
    </row>
    <row r="39" spans="2:20" x14ac:dyDescent="0.25">
      <c r="B39" s="34"/>
      <c r="C39" s="35" t="s">
        <v>376</v>
      </c>
      <c r="D39" s="34" t="s">
        <v>377</v>
      </c>
      <c r="E39" s="34"/>
      <c r="F39" s="55"/>
      <c r="G39" s="55"/>
      <c r="H39" s="34"/>
      <c r="I39" s="55"/>
      <c r="J39" s="55"/>
      <c r="K39" s="34"/>
      <c r="L39" s="55"/>
      <c r="M39" s="55"/>
      <c r="N39" s="34"/>
      <c r="O39" s="55"/>
      <c r="P39" s="55"/>
      <c r="Q39" s="34"/>
      <c r="R39" s="55"/>
      <c r="S39" s="55"/>
      <c r="T39" s="34"/>
    </row>
    <row r="40" spans="2:20" x14ac:dyDescent="0.25">
      <c r="B40" s="34"/>
      <c r="C40" s="35" t="s">
        <v>379</v>
      </c>
      <c r="D40" s="34" t="s">
        <v>380</v>
      </c>
      <c r="E40" s="34"/>
      <c r="F40" s="55"/>
      <c r="G40" s="55"/>
      <c r="H40" s="34"/>
      <c r="I40" s="55"/>
      <c r="J40" s="55"/>
      <c r="K40" s="34"/>
      <c r="L40" s="55"/>
      <c r="M40" s="55"/>
      <c r="N40" s="34"/>
      <c r="O40" s="55"/>
      <c r="P40" s="55"/>
      <c r="Q40" s="34"/>
      <c r="R40" s="55"/>
      <c r="S40" s="55"/>
      <c r="T40" s="34"/>
    </row>
    <row r="41" spans="2:20" x14ac:dyDescent="0.25">
      <c r="B41" s="34"/>
      <c r="C41" s="35" t="s">
        <v>382</v>
      </c>
      <c r="D41" s="34" t="s">
        <v>383</v>
      </c>
      <c r="E41" s="34"/>
      <c r="F41" s="55"/>
      <c r="G41" s="55"/>
      <c r="H41" s="34"/>
      <c r="I41" s="55"/>
      <c r="J41" s="55"/>
      <c r="K41" s="34"/>
      <c r="L41" s="55"/>
      <c r="M41" s="55"/>
      <c r="N41" s="34"/>
      <c r="O41" s="55"/>
      <c r="P41" s="55"/>
      <c r="Q41" s="34"/>
      <c r="R41" s="55"/>
      <c r="S41" s="55"/>
      <c r="T41" s="34"/>
    </row>
    <row r="42" spans="2:20" x14ac:dyDescent="0.25">
      <c r="B42" s="34"/>
      <c r="C42" s="35" t="s">
        <v>385</v>
      </c>
      <c r="D42" s="34" t="s">
        <v>386</v>
      </c>
      <c r="E42" s="34"/>
      <c r="F42" s="55"/>
      <c r="G42" s="55"/>
      <c r="H42" s="34"/>
      <c r="I42" s="55"/>
      <c r="J42" s="55"/>
      <c r="K42" s="34"/>
      <c r="L42" s="55"/>
      <c r="M42" s="55"/>
      <c r="N42" s="34"/>
      <c r="O42" s="55"/>
      <c r="P42" s="55"/>
      <c r="Q42" s="34"/>
      <c r="R42" s="55"/>
      <c r="S42" s="55"/>
      <c r="T42" s="34"/>
    </row>
    <row r="43" spans="2:20" x14ac:dyDescent="0.25">
      <c r="B43" s="34"/>
      <c r="C43" s="35" t="s">
        <v>388</v>
      </c>
      <c r="D43" s="34" t="s">
        <v>389</v>
      </c>
      <c r="E43" s="34"/>
      <c r="F43" s="55"/>
      <c r="G43" s="55"/>
      <c r="H43" s="34"/>
      <c r="I43" s="55"/>
      <c r="J43" s="55"/>
      <c r="K43" s="34"/>
      <c r="L43" s="55"/>
      <c r="M43" s="55"/>
      <c r="N43" s="34"/>
      <c r="O43" s="55"/>
      <c r="P43" s="55"/>
      <c r="Q43" s="34"/>
      <c r="R43" s="55"/>
      <c r="S43" s="55"/>
      <c r="T43" s="34"/>
    </row>
    <row r="44" spans="2:20" x14ac:dyDescent="0.25">
      <c r="B44" s="34"/>
      <c r="C44" s="35" t="s">
        <v>391</v>
      </c>
      <c r="D44" s="34" t="s">
        <v>392</v>
      </c>
      <c r="E44" s="34"/>
      <c r="F44" s="55"/>
      <c r="G44" s="55"/>
      <c r="H44" s="34"/>
      <c r="I44" s="55"/>
      <c r="J44" s="55"/>
      <c r="K44" s="34"/>
      <c r="L44" s="55"/>
      <c r="M44" s="55"/>
      <c r="N44" s="34"/>
      <c r="O44" s="55"/>
      <c r="P44" s="55"/>
      <c r="Q44" s="34"/>
      <c r="R44" s="55"/>
      <c r="S44" s="55"/>
      <c r="T44" s="34"/>
    </row>
    <row r="45" spans="2:20" x14ac:dyDescent="0.25">
      <c r="B45" s="34"/>
      <c r="C45" s="35" t="s">
        <v>394</v>
      </c>
      <c r="D45" s="34" t="s">
        <v>129</v>
      </c>
      <c r="E45" s="34"/>
      <c r="F45" s="55"/>
      <c r="G45" s="55"/>
      <c r="H45" s="34"/>
      <c r="I45" s="55"/>
      <c r="J45" s="55"/>
      <c r="K45" s="34"/>
      <c r="L45" s="55"/>
      <c r="M45" s="55"/>
      <c r="N45" s="34"/>
      <c r="O45" s="55"/>
      <c r="P45" s="55"/>
      <c r="Q45" s="34"/>
      <c r="R45" s="55"/>
      <c r="S45" s="55"/>
      <c r="T45" s="34"/>
    </row>
    <row r="46" spans="2:20" x14ac:dyDescent="0.25">
      <c r="B46" s="34"/>
      <c r="C46" s="35" t="s">
        <v>396</v>
      </c>
      <c r="D46" s="34" t="s">
        <v>397</v>
      </c>
      <c r="E46" s="34"/>
      <c r="F46" s="55"/>
      <c r="G46" s="55"/>
      <c r="H46" s="34"/>
      <c r="I46" s="55"/>
      <c r="J46" s="55"/>
      <c r="K46" s="34"/>
      <c r="L46" s="55"/>
      <c r="M46" s="55"/>
      <c r="N46" s="34"/>
      <c r="O46" s="55"/>
      <c r="P46" s="55"/>
      <c r="Q46" s="34"/>
      <c r="R46" s="55"/>
      <c r="S46" s="55"/>
      <c r="T46" s="34"/>
    </row>
    <row r="47" spans="2:20" x14ac:dyDescent="0.25">
      <c r="B47" s="34"/>
      <c r="C47" s="35" t="s">
        <v>399</v>
      </c>
      <c r="D47" s="34" t="s">
        <v>264</v>
      </c>
      <c r="E47" s="34"/>
      <c r="F47" s="55"/>
      <c r="G47" s="55"/>
      <c r="H47" s="34"/>
      <c r="I47" s="55"/>
      <c r="J47" s="55"/>
      <c r="K47" s="34"/>
      <c r="L47" s="55"/>
      <c r="M47" s="55"/>
      <c r="N47" s="34"/>
      <c r="O47" s="55"/>
      <c r="P47" s="55"/>
      <c r="Q47" s="34"/>
      <c r="R47" s="55"/>
      <c r="S47" s="55"/>
      <c r="T47" s="34"/>
    </row>
    <row r="48" spans="2:20" x14ac:dyDescent="0.25">
      <c r="B48" s="34"/>
      <c r="C48" s="35"/>
      <c r="D48" s="35"/>
      <c r="E48" s="34"/>
      <c r="F48" s="34"/>
      <c r="G48" s="34"/>
      <c r="H48" s="34"/>
      <c r="I48" s="34"/>
      <c r="J48" s="34"/>
      <c r="K48" s="34"/>
      <c r="L48" s="34"/>
      <c r="M48" s="34"/>
      <c r="N48" s="34"/>
      <c r="O48" s="34"/>
      <c r="P48" s="34"/>
      <c r="Q48" s="34"/>
      <c r="R48" s="34"/>
      <c r="S48" s="34"/>
      <c r="T48" s="34"/>
    </row>
  </sheetData>
  <mergeCells count="12">
    <mergeCell ref="F13:G13"/>
    <mergeCell ref="I13:J13"/>
    <mergeCell ref="F11:G11"/>
    <mergeCell ref="I11:J11"/>
    <mergeCell ref="F10:G10"/>
    <mergeCell ref="F12:G12"/>
    <mergeCell ref="I12:J12"/>
    <mergeCell ref="C6:D6"/>
    <mergeCell ref="F6:G6"/>
    <mergeCell ref="I6:J6"/>
    <mergeCell ref="F7:G7"/>
    <mergeCell ref="I7:J7"/>
  </mergeCells>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9363E-10DB-4D92-849B-EA76C03B436F}">
  <dimension ref="A1:N46"/>
  <sheetViews>
    <sheetView workbookViewId="0">
      <selection sqref="A1:XFD1048576"/>
    </sheetView>
  </sheetViews>
  <sheetFormatPr defaultRowHeight="15" x14ac:dyDescent="0.25"/>
  <cols>
    <col min="2" max="2" customWidth="true" width="4.0"/>
    <col min="3" max="3" customWidth="true" width="21.42578125"/>
    <col min="4" max="4" customWidth="true" width="6.5703125"/>
    <col min="5" max="5" bestFit="true" customWidth="true" width="32.42578125"/>
    <col min="7" max="7" customWidth="true" width="4.28515625"/>
    <col min="8" max="8" customWidth="true" width="3.42578125"/>
    <col min="10" max="10" customWidth="true" width="3.28515625"/>
    <col min="12" max="12" customWidth="true" width="21.0"/>
  </cols>
  <sheetData>
    <row r="1" spans="1:14" x14ac:dyDescent="0.25">
      <c r="B1" s="27"/>
      <c r="C1" s="27"/>
      <c r="D1" s="27"/>
      <c r="E1" s="27"/>
      <c r="F1" s="27"/>
      <c r="G1" s="27"/>
      <c r="H1" s="27"/>
      <c r="I1" s="27"/>
      <c r="J1" s="27"/>
      <c r="L1" s="28" t="s">
        <v>101</v>
      </c>
      <c r="M1" s="29"/>
      <c r="N1" s="29"/>
    </row>
    <row r="2" spans="1:14" x14ac:dyDescent="0.25">
      <c r="B2" s="27"/>
      <c r="C2" s="30" t="str">
        <f>'Template (Var)'!C2</f>
        <v>FEP ID</v>
      </c>
      <c r="D2" s="27"/>
      <c r="E2" s="30" t="str">
        <f>'Template (Var)'!E2</f>
        <v>FEP Name</v>
      </c>
      <c r="F2" s="27"/>
      <c r="G2" s="30" t="str">
        <f>'Template (Var)'!G2</f>
        <v>FEP</v>
      </c>
      <c r="H2" s="27"/>
      <c r="I2" s="30" t="str">
        <f>'Template (Var)'!I2</f>
        <v>Expert(s)</v>
      </c>
      <c r="J2" s="27"/>
    </row>
    <row r="3" spans="1:14" x14ac:dyDescent="0.25">
      <c r="B3" s="27"/>
      <c r="C3" s="31" t="str">
        <f>'PSAR SFK FEP list'!B39</f>
        <v>VarGe05</v>
      </c>
      <c r="D3" s="27"/>
      <c r="E3" s="31" t="str">
        <f>'PSAR SFK FEP list'!C39</f>
        <v>Repository geometry</v>
      </c>
      <c r="F3" s="27"/>
      <c r="G3" s="32" t="s">
        <v>124</v>
      </c>
      <c r="H3" s="27"/>
      <c r="I3" s="32" t="s">
        <v>268</v>
      </c>
      <c r="J3" s="27"/>
    </row>
    <row r="4" spans="1:14" x14ac:dyDescent="0.25">
      <c r="B4" s="27"/>
      <c r="C4" s="27"/>
      <c r="D4" s="27"/>
      <c r="E4" s="27"/>
      <c r="F4" s="27"/>
      <c r="G4" s="27"/>
      <c r="H4" s="27"/>
      <c r="I4" s="32"/>
      <c r="J4" s="27"/>
    </row>
    <row r="5" spans="1:14" x14ac:dyDescent="0.25">
      <c r="B5" s="27"/>
      <c r="C5" s="30" t="str">
        <f>'Template (Var)'!C5</f>
        <v>Main Category</v>
      </c>
      <c r="D5" s="27"/>
      <c r="E5" s="30" t="str">
        <f>'Template (Var)'!E5</f>
        <v>System Component</v>
      </c>
      <c r="F5" s="27"/>
      <c r="G5" s="27"/>
      <c r="H5" s="27"/>
      <c r="I5" s="32"/>
      <c r="J5" s="27"/>
      <c r="L5" s="10" t="s">
        <v>1843</v>
      </c>
      <c r="M5" t="s">
        <v>441</v>
      </c>
    </row>
    <row r="6" spans="1:14" x14ac:dyDescent="0.25">
      <c r="B6" s="27"/>
      <c r="C6" s="33" t="str">
        <f>'PSAR SFK FEP list'!F39</f>
        <v>System variable</v>
      </c>
      <c r="D6" s="27"/>
      <c r="E6" s="33" t="str">
        <f>'PSAR SFK FEP list'!G39</f>
        <v>Geosphere</v>
      </c>
      <c r="F6" s="27"/>
      <c r="G6" s="27"/>
      <c r="H6" s="27"/>
      <c r="I6" s="27"/>
      <c r="J6" s="27"/>
    </row>
    <row r="7" spans="1:14" x14ac:dyDescent="0.25">
      <c r="B7" s="27"/>
      <c r="C7" s="27"/>
      <c r="D7" s="27"/>
      <c r="E7" s="27"/>
      <c r="F7" s="27"/>
      <c r="G7" s="27"/>
      <c r="H7" s="27"/>
      <c r="I7" s="27"/>
      <c r="J7" s="27"/>
      <c r="L7" s="10" t="s">
        <v>236</v>
      </c>
      <c r="M7" t="s">
        <v>441</v>
      </c>
    </row>
    <row r="8" spans="1:14" x14ac:dyDescent="0.25">
      <c r="B8" s="27"/>
      <c r="C8" s="30" t="str">
        <f>'Template (Var)'!C8</f>
        <v>Sub Category 1</v>
      </c>
      <c r="D8" s="27"/>
      <c r="E8" s="30" t="str">
        <f>'Template (Var)'!E8</f>
        <v>Sub Category 2</v>
      </c>
      <c r="F8" s="27"/>
      <c r="G8" s="27"/>
      <c r="H8" s="27"/>
      <c r="I8" s="27"/>
      <c r="J8" s="27"/>
    </row>
    <row r="9" spans="1:14" x14ac:dyDescent="0.25">
      <c r="B9" s="27"/>
      <c r="C9" s="33">
        <f>'PSAR SFK FEP list'!H39</f>
        <v>0</v>
      </c>
      <c r="D9" s="27"/>
      <c r="E9" s="33">
        <f>'PSAR SFK FEP list'!I39</f>
        <v>0</v>
      </c>
      <c r="F9" s="27"/>
      <c r="G9" s="27"/>
      <c r="H9" s="27"/>
      <c r="I9" s="27"/>
      <c r="J9" s="27"/>
      <c r="L9" s="10" t="s">
        <v>237</v>
      </c>
      <c r="M9" t="s">
        <v>442</v>
      </c>
    </row>
    <row r="10" spans="1:14" x14ac:dyDescent="0.25">
      <c r="B10" s="27"/>
      <c r="C10" s="27"/>
      <c r="D10" s="27"/>
      <c r="E10" s="27"/>
      <c r="F10" s="27"/>
      <c r="G10" s="27"/>
      <c r="H10" s="27"/>
      <c r="I10" s="27"/>
      <c r="J10" s="27"/>
      <c r="L10" s="10"/>
    </row>
    <row r="11" spans="1:14" x14ac:dyDescent="0.25">
      <c r="B11" s="34"/>
      <c r="C11" s="34"/>
      <c r="D11" s="34"/>
      <c r="E11" s="34"/>
      <c r="F11" s="34"/>
      <c r="G11" s="34"/>
      <c r="H11" s="34"/>
      <c r="I11" s="34"/>
      <c r="J11" s="34"/>
      <c r="L11" s="10" t="s">
        <v>238</v>
      </c>
      <c r="M11" s="51" t="s">
        <v>242</v>
      </c>
    </row>
    <row r="12" spans="1:14" x14ac:dyDescent="0.25">
      <c r="B12" s="27"/>
      <c r="C12" s="48" t="str">
        <f>'Template (Var)'!C12</f>
        <v>Description</v>
      </c>
      <c r="D12" s="27"/>
      <c r="E12" s="27"/>
      <c r="F12" s="27"/>
      <c r="G12" s="27"/>
      <c r="H12" s="27"/>
      <c r="I12" s="27"/>
      <c r="J12" s="27"/>
      <c r="L12" s="10"/>
    </row>
    <row r="13" spans="1:14" x14ac:dyDescent="0.25">
      <c r="A13" s="9" t="s">
        <v>102</v>
      </c>
      <c r="B13" s="34"/>
      <c r="C13" s="35"/>
      <c r="D13" s="34"/>
      <c r="E13" s="34"/>
      <c r="F13" s="34"/>
      <c r="G13" s="34"/>
      <c r="H13" s="34"/>
      <c r="I13" s="34"/>
      <c r="J13" s="34"/>
    </row>
    <row r="14" spans="1:14" ht="30" customHeight="1" x14ac:dyDescent="0.25">
      <c r="A14" s="9">
        <f>LEN(TRIM(C14))-LEN(SUBSTITUTE(C14," ",""))+1</f>
        <v>1</v>
      </c>
      <c r="B14" s="34"/>
      <c r="C14" s="90" t="s">
        <v>120</v>
      </c>
      <c r="D14" s="91"/>
      <c r="E14" s="91"/>
      <c r="F14" s="91"/>
      <c r="G14" s="91"/>
      <c r="H14" s="91"/>
      <c r="I14" s="92"/>
      <c r="J14" s="34"/>
    </row>
    <row r="15" spans="1:14" x14ac:dyDescent="0.25">
      <c r="B15" s="34"/>
      <c r="C15" s="34"/>
      <c r="D15" s="34"/>
      <c r="E15" s="34"/>
      <c r="F15" s="34"/>
      <c r="G15" s="34"/>
      <c r="H15" s="34"/>
      <c r="I15" s="34"/>
      <c r="J15" s="34"/>
    </row>
    <row r="16" spans="1:14" x14ac:dyDescent="0.25">
      <c r="B16" s="27"/>
      <c r="C16" s="48" t="str">
        <f>'Template (Var)'!C16</f>
        <v>Handling in the assessment</v>
      </c>
      <c r="D16" s="27"/>
      <c r="E16" s="27"/>
      <c r="F16" s="27"/>
      <c r="G16" s="27"/>
      <c r="H16" s="27"/>
      <c r="I16" s="27"/>
      <c r="J16" s="27"/>
      <c r="L16" s="10" t="s">
        <v>239</v>
      </c>
      <c r="M16" t="s">
        <v>443</v>
      </c>
    </row>
    <row r="17" spans="2:13" x14ac:dyDescent="0.25">
      <c r="B17" s="34"/>
      <c r="C17" s="35"/>
      <c r="D17" s="34"/>
      <c r="E17" s="34"/>
      <c r="F17" s="34"/>
      <c r="G17" s="34"/>
      <c r="H17" s="34"/>
      <c r="I17" s="34"/>
      <c r="J17" s="34"/>
    </row>
    <row r="18" spans="2:13" x14ac:dyDescent="0.25">
      <c r="B18" s="34"/>
      <c r="C18" s="35" t="str">
        <f>'Template (Var)'!C18</f>
        <v>Considered</v>
      </c>
      <c r="D18" s="49"/>
      <c r="E18" s="50" t="b">
        <v>1</v>
      </c>
      <c r="F18" s="34"/>
      <c r="G18" s="34"/>
      <c r="H18" s="34"/>
      <c r="I18" s="34"/>
      <c r="J18" s="34"/>
      <c r="L18" s="10" t="s">
        <v>240</v>
      </c>
    </row>
    <row r="19" spans="2:13" x14ac:dyDescent="0.25">
      <c r="B19" s="34"/>
      <c r="C19" s="35" t="str">
        <f>'Template (Var)'!C19</f>
        <v>Neglected</v>
      </c>
      <c r="D19" s="49"/>
      <c r="E19" s="50" t="b">
        <v>0</v>
      </c>
      <c r="F19" s="34"/>
      <c r="G19" s="34"/>
      <c r="H19" s="34"/>
      <c r="I19" s="34"/>
      <c r="J19" s="34"/>
    </row>
    <row r="20" spans="2:13" x14ac:dyDescent="0.25">
      <c r="B20" s="34"/>
      <c r="C20" s="35"/>
      <c r="D20" s="34"/>
      <c r="E20" s="34"/>
      <c r="F20" s="34"/>
      <c r="G20" s="34"/>
      <c r="H20" s="34"/>
      <c r="I20" s="34"/>
      <c r="J20" s="34"/>
      <c r="L20" s="10" t="s">
        <v>241</v>
      </c>
      <c r="M20" s="51" t="s">
        <v>242</v>
      </c>
    </row>
    <row r="21" spans="2:13" x14ac:dyDescent="0.25">
      <c r="B21" s="34"/>
      <c r="C21" s="35" t="str">
        <f>'Template (Var)'!C21</f>
        <v>General</v>
      </c>
      <c r="D21" s="34"/>
      <c r="E21" s="34"/>
      <c r="F21" s="34"/>
      <c r="G21" s="34"/>
      <c r="H21" s="34"/>
      <c r="I21" s="34"/>
      <c r="J21" s="34"/>
    </row>
    <row r="22" spans="2:13" ht="30" customHeight="1" x14ac:dyDescent="0.25">
      <c r="B22" s="34"/>
      <c r="C22" s="90" t="s">
        <v>120</v>
      </c>
      <c r="D22" s="91"/>
      <c r="E22" s="91"/>
      <c r="F22" s="91"/>
      <c r="G22" s="91"/>
      <c r="H22" s="91"/>
      <c r="I22" s="92"/>
      <c r="J22" s="34"/>
    </row>
    <row r="23" spans="2:13" x14ac:dyDescent="0.25">
      <c r="B23" s="34"/>
      <c r="C23" s="34"/>
      <c r="D23" s="34"/>
      <c r="E23" s="34"/>
      <c r="F23" s="34"/>
      <c r="G23" s="34"/>
      <c r="H23" s="34"/>
      <c r="I23" s="34"/>
      <c r="J23" s="34"/>
    </row>
    <row r="24" spans="2:13" x14ac:dyDescent="0.25">
      <c r="B24" s="34"/>
      <c r="C24" s="35" t="str">
        <f>'Template (Var)'!C24</f>
        <v>Reasoning - if neglected</v>
      </c>
      <c r="D24" s="34"/>
      <c r="E24" s="34"/>
      <c r="F24" s="34"/>
      <c r="G24" s="34"/>
      <c r="H24" s="34"/>
      <c r="I24" s="34"/>
      <c r="J24" s="34"/>
    </row>
    <row r="25" spans="2:13" ht="15" customHeight="1" x14ac:dyDescent="0.25">
      <c r="B25" s="34"/>
      <c r="C25" s="90"/>
      <c r="D25" s="91"/>
      <c r="E25" s="91"/>
      <c r="F25" s="91"/>
      <c r="G25" s="91"/>
      <c r="H25" s="91"/>
      <c r="I25" s="92"/>
      <c r="J25" s="34"/>
    </row>
    <row r="26" spans="2:13" x14ac:dyDescent="0.25">
      <c r="B26" s="34"/>
      <c r="C26" s="34"/>
      <c r="D26" s="34"/>
      <c r="E26" s="34"/>
      <c r="F26" s="34"/>
      <c r="G26" s="34"/>
      <c r="H26" s="34"/>
      <c r="I26" s="34"/>
      <c r="J26" s="34"/>
    </row>
    <row r="27" spans="2:13" x14ac:dyDescent="0.25">
      <c r="B27" s="27"/>
      <c r="C27" s="48" t="str">
        <f>'Template (Var)'!C27</f>
        <v>References</v>
      </c>
      <c r="D27" s="27"/>
      <c r="E27" s="27"/>
      <c r="F27" s="27"/>
      <c r="G27" s="27"/>
      <c r="H27" s="48"/>
      <c r="I27" s="27"/>
      <c r="J27" s="27"/>
    </row>
    <row r="28" spans="2:13" x14ac:dyDescent="0.25">
      <c r="B28" s="34"/>
      <c r="C28" s="34" t="str">
        <f>'Template (Var)'!C28</f>
        <v>Main report</v>
      </c>
      <c r="D28" s="34"/>
      <c r="E28" s="34"/>
      <c r="F28" s="34"/>
      <c r="G28" s="34"/>
      <c r="H28" s="34" t="str">
        <f>'Template (Var)'!H28</f>
        <v>Section number</v>
      </c>
      <c r="I28" s="34"/>
      <c r="J28" s="34"/>
    </row>
    <row r="29" spans="2:13" x14ac:dyDescent="0.25">
      <c r="B29" s="34"/>
      <c r="C29" s="93"/>
      <c r="D29" s="95"/>
      <c r="E29" s="95"/>
      <c r="F29" s="94"/>
      <c r="G29" s="34"/>
      <c r="H29" s="93"/>
      <c r="I29" s="94"/>
      <c r="J29" s="34"/>
    </row>
    <row r="30" spans="2:13" x14ac:dyDescent="0.25">
      <c r="B30" s="34"/>
      <c r="C30" s="34" t="str">
        <f>'Template (Var)'!C30</f>
        <v>Main references</v>
      </c>
      <c r="D30" s="34"/>
      <c r="E30" s="34"/>
      <c r="F30" s="34"/>
      <c r="G30" s="34"/>
      <c r="H30" s="34"/>
      <c r="I30" s="34"/>
      <c r="J30" s="34"/>
    </row>
    <row r="31" spans="2:13" x14ac:dyDescent="0.25">
      <c r="B31" s="34"/>
      <c r="C31" s="93"/>
      <c r="D31" s="95"/>
      <c r="E31" s="95"/>
      <c r="F31" s="94"/>
      <c r="G31" s="34"/>
      <c r="H31" s="93"/>
      <c r="I31" s="94"/>
      <c r="J31" s="34"/>
    </row>
    <row r="32" spans="2:13" x14ac:dyDescent="0.25">
      <c r="B32" s="34"/>
      <c r="C32" s="34" t="str">
        <f>'Template (Var)'!C32</f>
        <v>Supporting report</v>
      </c>
      <c r="D32" s="34"/>
      <c r="E32" s="34"/>
      <c r="F32" s="34"/>
      <c r="G32" s="34"/>
      <c r="H32" s="34"/>
      <c r="I32" s="34"/>
      <c r="J32" s="34"/>
    </row>
    <row r="33" spans="2:10" x14ac:dyDescent="0.25">
      <c r="B33" s="34"/>
      <c r="C33" s="87"/>
      <c r="D33" s="88"/>
      <c r="E33" s="88"/>
      <c r="F33" s="89"/>
      <c r="G33" s="34"/>
      <c r="H33" s="87"/>
      <c r="I33" s="89"/>
      <c r="J33" s="34"/>
    </row>
    <row r="34" spans="2:10" x14ac:dyDescent="0.25">
      <c r="B34" s="34"/>
      <c r="C34" s="34"/>
      <c r="D34" s="34"/>
      <c r="E34" s="34"/>
      <c r="F34" s="34"/>
      <c r="G34" s="34"/>
      <c r="H34" s="34"/>
      <c r="I34" s="34"/>
      <c r="J34" s="34"/>
    </row>
    <row r="35" spans="2:10" x14ac:dyDescent="0.25">
      <c r="B35" s="36"/>
      <c r="C35" s="37" t="str">
        <f>'Template (Var)'!C35</f>
        <v>NEA FEPs mapped to this SR-Site FEP</v>
      </c>
      <c r="D35" s="36"/>
      <c r="E35" s="36"/>
      <c r="F35" s="36"/>
      <c r="G35" s="36"/>
      <c r="H35" s="36"/>
      <c r="I35" s="36"/>
      <c r="J35" s="36"/>
    </row>
    <row r="36" spans="2:10" x14ac:dyDescent="0.25">
      <c r="B36" s="37"/>
      <c r="C36" s="36"/>
      <c r="D36" s="36"/>
      <c r="E36" s="36"/>
      <c r="F36" s="36"/>
      <c r="G36" s="36"/>
      <c r="H36" s="36"/>
      <c r="I36" s="36"/>
      <c r="J36" s="36"/>
    </row>
    <row r="37" spans="2:10" x14ac:dyDescent="0.25">
      <c r="B37" s="36"/>
      <c r="C37" s="37" t="str">
        <f>'Template (Var)'!C37</f>
        <v>NEA Project FEP ID</v>
      </c>
      <c r="D37" s="37"/>
      <c r="E37" s="37" t="str">
        <f>'Template (Var)'!E37</f>
        <v>NEA Project FEP Name</v>
      </c>
      <c r="F37" s="36"/>
      <c r="G37" s="36"/>
      <c r="H37" s="36"/>
      <c r="I37" s="36"/>
      <c r="J37" s="36"/>
    </row>
    <row r="38" spans="2:10" x14ac:dyDescent="0.25">
      <c r="B38" s="36"/>
      <c r="C38" s="38" t="s">
        <v>429</v>
      </c>
      <c r="D38" s="62"/>
      <c r="E38" s="39" t="s">
        <v>430</v>
      </c>
      <c r="F38" s="40"/>
      <c r="G38" s="36"/>
      <c r="H38" s="36"/>
      <c r="I38" s="36"/>
      <c r="J38" s="36"/>
    </row>
    <row r="39" spans="2:10" x14ac:dyDescent="0.25">
      <c r="B39" s="36"/>
      <c r="C39" s="41" t="s">
        <v>431</v>
      </c>
      <c r="D39" s="63"/>
      <c r="E39" s="42" t="s">
        <v>432</v>
      </c>
      <c r="F39" s="43"/>
      <c r="G39" s="36"/>
      <c r="H39" s="36"/>
      <c r="I39" s="36"/>
      <c r="J39" s="36"/>
    </row>
    <row r="40" spans="2:10" x14ac:dyDescent="0.25">
      <c r="B40" s="36"/>
      <c r="C40" s="41" t="s">
        <v>433</v>
      </c>
      <c r="D40" s="63"/>
      <c r="E40" s="42" t="s">
        <v>434</v>
      </c>
      <c r="F40" s="43"/>
      <c r="G40" s="36"/>
      <c r="H40" s="36"/>
      <c r="I40" s="36"/>
      <c r="J40" s="36"/>
    </row>
    <row r="41" spans="2:10" x14ac:dyDescent="0.25">
      <c r="B41" s="36"/>
      <c r="C41" s="41" t="s">
        <v>435</v>
      </c>
      <c r="D41" s="63"/>
      <c r="E41" s="42" t="s">
        <v>436</v>
      </c>
      <c r="F41" s="43"/>
      <c r="G41" s="36"/>
      <c r="H41" s="36"/>
      <c r="I41" s="36"/>
      <c r="J41" s="36"/>
    </row>
    <row r="42" spans="2:10" x14ac:dyDescent="0.25">
      <c r="B42" s="36"/>
      <c r="C42" s="41" t="s">
        <v>437</v>
      </c>
      <c r="D42" s="63"/>
      <c r="E42" s="42" t="s">
        <v>438</v>
      </c>
      <c r="F42" s="43"/>
      <c r="G42" s="36"/>
      <c r="H42" s="36"/>
      <c r="I42" s="36"/>
      <c r="J42" s="36"/>
    </row>
    <row r="43" spans="2:10" x14ac:dyDescent="0.25">
      <c r="B43" s="36"/>
      <c r="C43" s="41" t="s">
        <v>439</v>
      </c>
      <c r="D43" s="63"/>
      <c r="E43" s="42" t="s">
        <v>440</v>
      </c>
      <c r="F43" s="43"/>
      <c r="G43" s="36"/>
      <c r="H43" s="36"/>
      <c r="I43" s="36"/>
      <c r="J43" s="36"/>
    </row>
    <row r="44" spans="2:10" x14ac:dyDescent="0.25">
      <c r="B44" s="36"/>
      <c r="C44" s="41" t="s">
        <v>423</v>
      </c>
      <c r="D44" s="63"/>
      <c r="E44" s="42" t="s">
        <v>424</v>
      </c>
      <c r="F44" s="43"/>
      <c r="G44" s="36"/>
      <c r="H44" s="36"/>
      <c r="I44" s="36"/>
      <c r="J44" s="36"/>
    </row>
    <row r="45" spans="2:10" x14ac:dyDescent="0.25">
      <c r="B45" s="36"/>
      <c r="C45" s="44" t="s">
        <v>425</v>
      </c>
      <c r="D45" s="45"/>
      <c r="E45" s="45" t="s">
        <v>426</v>
      </c>
      <c r="F45" s="46"/>
      <c r="G45" s="36"/>
      <c r="H45" s="36"/>
      <c r="I45" s="36"/>
      <c r="J45" s="36"/>
    </row>
    <row r="46" spans="2:10" x14ac:dyDescent="0.25">
      <c r="B46" s="36"/>
      <c r="C46" s="36"/>
      <c r="D46" s="36"/>
      <c r="E46" s="36"/>
      <c r="F46" s="36"/>
      <c r="G46" s="36"/>
      <c r="H46" s="36"/>
      <c r="I46" s="36"/>
      <c r="J46" s="36"/>
    </row>
  </sheetData>
  <mergeCells count="9">
    <mergeCell ref="C33:F33"/>
    <mergeCell ref="H33:I33"/>
    <mergeCell ref="C14:I14"/>
    <mergeCell ref="C22:I22"/>
    <mergeCell ref="C25:I25"/>
    <mergeCell ref="C29:F29"/>
    <mergeCell ref="H29:I29"/>
    <mergeCell ref="C31:F31"/>
    <mergeCell ref="H31:I31"/>
  </mergeCells>
  <dataValidations count="6">
    <dataValidation allowBlank="1" showInputMessage="1" showErrorMessage="1" promptTitle="Description in SR-Site" prompt="Mechanical stresses as a function of time and space in the fuel assembly." sqref="L7" xr:uid="{30751890-D28D-4883-8170-DFBDE18CB58A}"/>
    <dataValidation allowBlank="1" showInputMessage="1" showErrorMessage="1" promptTitle="Handling in SR-Site" prompt="Site-specific, preliminary repository layout." sqref="L16" xr:uid="{EE90AA70-4B7D-44ED-90A9-813399FB6140}"/>
    <dataValidation allowBlank="1" showInputMessage="1" showErrorMessage="1" promptTitle="Description in SE-SFL" sqref="L11" xr:uid="{21E900A6-CF9A-4840-933C-D5D79AEE633F}"/>
    <dataValidation allowBlank="1" showInputMessage="1" showErrorMessage="1" promptTitle="Handling in SE-SFL" sqref="L20 L5" xr:uid="{D0E6FCEC-E413-45E8-B273-F69FFDC7D622}"/>
    <dataValidation allowBlank="1" showInputMessage="1" showErrorMessage="1" promptTitle="Description in SR-PSU" prompt="Stress and strain in waste form." sqref="L9" xr:uid="{4C2CDE58-87AB-4F4A-9A71-AFC2D74FB196}"/>
    <dataValidation allowBlank="1" showInputMessage="1" showErrorMessage="1" promptTitle="Handling in SR-PSU" sqref="L18" xr:uid="{E42BE0EF-41CA-429E-AE95-54062C466909}"/>
  </dataValidations>
  <pageMargins left="0.7" right="0.7" top="0.75" bottom="0.75" header="0.3" footer="0.3"/>
  <drawing r:id="rId1"/>
  <legacyDrawing r:id="rId2"/>
  <mc:AlternateContent>
    <mc:Choice Requires="x14">
      <controls>
        <mc:AlternateContent>
          <mc:Choice Requires="x14">
            <control shapeId="21505" r:id="rId3" name="Check Box 1">
              <controlPr defaultSize="0" autoFill="0" autoLine="0" autoPict="0">
                <anchor moveWithCells="1">
                  <from>
                    <xdr:col>3</xdr:col>
                    <xdr:colOff>28575</xdr:colOff>
                    <xdr:row>17</xdr:row>
                    <xdr:rowOff>0</xdr:rowOff>
                  </from>
                  <to>
                    <xdr:col>4</xdr:col>
                    <xdr:colOff>409575</xdr:colOff>
                    <xdr:row>18</xdr:row>
                    <xdr:rowOff>28575</xdr:rowOff>
                  </to>
                </anchor>
              </controlPr>
            </control>
          </mc:Choice>
        </mc:AlternateContent>
        <mc:AlternateContent>
          <mc:Choice Requires="x14">
            <control shapeId="21506" r:id="rId4" name="Check Box 2">
              <controlPr defaultSize="0" autoFill="0" autoLine="0" autoPict="0">
                <anchor moveWithCells="1">
                  <from>
                    <xdr:col>3</xdr:col>
                    <xdr:colOff>28575</xdr:colOff>
                    <xdr:row>18</xdr:row>
                    <xdr:rowOff>0</xdr:rowOff>
                  </from>
                  <to>
                    <xdr:col>4</xdr:col>
                    <xdr:colOff>323850</xdr:colOff>
                    <xdr:row>19</xdr:row>
                    <xdr:rowOff>19050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2ED69-1B68-41E0-A903-938C453D51BD}">
  <dimension ref="A1:N75"/>
  <sheetViews>
    <sheetView workbookViewId="0">
      <selection activeCell="L21" sqref="L21"/>
    </sheetView>
  </sheetViews>
  <sheetFormatPr defaultRowHeight="15" x14ac:dyDescent="0.25"/>
  <cols>
    <col min="2" max="2" customWidth="true" width="4.0"/>
    <col min="3" max="3" customWidth="true" width="21.42578125"/>
    <col min="4" max="4" customWidth="true" width="6.5703125"/>
    <col min="5" max="5" bestFit="true" customWidth="true" width="32.42578125"/>
    <col min="7" max="7" bestFit="true" customWidth="true" width="4.140625"/>
    <col min="8" max="8" customWidth="true" width="4.140625"/>
    <col min="10" max="10" customWidth="true" width="3.28515625"/>
    <col min="12" max="12" customWidth="true" width="21.0"/>
  </cols>
  <sheetData>
    <row r="1" spans="1:14" x14ac:dyDescent="0.25">
      <c r="B1" s="27"/>
      <c r="C1" s="27"/>
      <c r="D1" s="27"/>
      <c r="E1" s="27"/>
      <c r="F1" s="27"/>
      <c r="G1" s="27"/>
      <c r="H1" s="27"/>
      <c r="I1" s="27"/>
      <c r="J1" s="27"/>
      <c r="L1" s="28" t="s">
        <v>101</v>
      </c>
      <c r="M1" s="29"/>
      <c r="N1" s="29"/>
    </row>
    <row r="2" spans="1:14" x14ac:dyDescent="0.25">
      <c r="B2" s="27"/>
      <c r="C2" s="30" t="str">
        <f>'Template (Var)'!C2</f>
        <v>FEP ID</v>
      </c>
      <c r="D2" s="27"/>
      <c r="E2" s="30" t="str">
        <f>'Template (Var)'!E2</f>
        <v>FEP Name</v>
      </c>
      <c r="F2" s="27"/>
      <c r="G2" s="30" t="str">
        <f>'Template (Var)'!G2</f>
        <v>FEP</v>
      </c>
      <c r="H2" s="27"/>
      <c r="I2" s="30" t="str">
        <f>'Template (Var)'!I2</f>
        <v>Expert(s)</v>
      </c>
      <c r="J2" s="27"/>
    </row>
    <row r="3" spans="1:14" x14ac:dyDescent="0.25">
      <c r="B3" s="27"/>
      <c r="C3" s="31" t="str">
        <f>'PSAR SFK FEP list'!B40</f>
        <v>VarGe06</v>
      </c>
      <c r="D3" s="27"/>
      <c r="E3" s="31" t="str">
        <f>'PSAR SFK FEP list'!C40</f>
        <v>Fracture geometry</v>
      </c>
      <c r="F3" s="27"/>
      <c r="G3" s="32" t="s">
        <v>124</v>
      </c>
      <c r="H3" s="27"/>
      <c r="I3" s="32" t="s">
        <v>268</v>
      </c>
      <c r="J3" s="27"/>
    </row>
    <row r="4" spans="1:14" x14ac:dyDescent="0.25">
      <c r="B4" s="27"/>
      <c r="C4" s="27"/>
      <c r="D4" s="27"/>
      <c r="E4" s="27"/>
      <c r="F4" s="27"/>
      <c r="G4" s="27"/>
      <c r="H4" s="27"/>
      <c r="I4" s="32"/>
      <c r="J4" s="27"/>
    </row>
    <row r="5" spans="1:14" x14ac:dyDescent="0.25">
      <c r="B5" s="27"/>
      <c r="C5" s="30" t="str">
        <f>'Template (Var)'!C5</f>
        <v>Main Category</v>
      </c>
      <c r="D5" s="27"/>
      <c r="E5" s="30" t="str">
        <f>'Template (Var)'!E5</f>
        <v>System Component</v>
      </c>
      <c r="F5" s="27"/>
      <c r="G5" s="27"/>
      <c r="H5" s="27"/>
      <c r="I5" s="32"/>
      <c r="J5" s="27"/>
      <c r="L5" s="10" t="s">
        <v>1843</v>
      </c>
      <c r="M5" t="s">
        <v>1847</v>
      </c>
    </row>
    <row r="6" spans="1:14" x14ac:dyDescent="0.25">
      <c r="B6" s="27"/>
      <c r="C6" s="33" t="str">
        <f>'PSAR SFK FEP list'!F40</f>
        <v>System variable</v>
      </c>
      <c r="D6" s="27"/>
      <c r="E6" s="33" t="str">
        <f>'PSAR SFK FEP list'!G40</f>
        <v>Geosphere</v>
      </c>
      <c r="F6" s="27"/>
      <c r="G6" s="27"/>
      <c r="H6" s="27"/>
      <c r="I6" s="27"/>
      <c r="J6" s="27"/>
    </row>
    <row r="7" spans="1:14" x14ac:dyDescent="0.25">
      <c r="B7" s="27"/>
      <c r="C7" s="27"/>
      <c r="D7" s="27"/>
      <c r="E7" s="27"/>
      <c r="F7" s="27"/>
      <c r="G7" s="27"/>
      <c r="H7" s="27"/>
      <c r="I7" s="27"/>
      <c r="J7" s="27"/>
      <c r="L7" s="10" t="s">
        <v>236</v>
      </c>
      <c r="M7" t="s">
        <v>508</v>
      </c>
    </row>
    <row r="8" spans="1:14" x14ac:dyDescent="0.25">
      <c r="B8" s="27"/>
      <c r="C8" s="30" t="str">
        <f>'Template (Var)'!C8</f>
        <v>Sub Category 1</v>
      </c>
      <c r="D8" s="27"/>
      <c r="E8" s="30" t="str">
        <f>'Template (Var)'!E8</f>
        <v>Sub Category 2</v>
      </c>
      <c r="F8" s="27"/>
      <c r="G8" s="27"/>
      <c r="H8" s="27"/>
      <c r="I8" s="27"/>
      <c r="J8" s="27"/>
    </row>
    <row r="9" spans="1:14" x14ac:dyDescent="0.25">
      <c r="B9" s="27"/>
      <c r="C9" s="33">
        <f>'PSAR SFK FEP list'!H40</f>
        <v>0</v>
      </c>
      <c r="D9" s="27"/>
      <c r="E9" s="33">
        <f>'PSAR SFK FEP list'!I40</f>
        <v>0</v>
      </c>
      <c r="F9" s="27"/>
      <c r="G9" s="27"/>
      <c r="H9" s="27"/>
      <c r="I9" s="27"/>
      <c r="J9" s="27"/>
      <c r="L9" s="10" t="s">
        <v>237</v>
      </c>
      <c r="M9" t="s">
        <v>509</v>
      </c>
    </row>
    <row r="10" spans="1:14" x14ac:dyDescent="0.25">
      <c r="B10" s="27"/>
      <c r="C10" s="27"/>
      <c r="D10" s="27"/>
      <c r="E10" s="27"/>
      <c r="F10" s="27"/>
      <c r="G10" s="27"/>
      <c r="H10" s="27"/>
      <c r="I10" s="27"/>
      <c r="J10" s="27"/>
      <c r="L10" s="10"/>
    </row>
    <row r="11" spans="1:14" x14ac:dyDescent="0.25">
      <c r="B11" s="34"/>
      <c r="C11" s="34"/>
      <c r="D11" s="34"/>
      <c r="E11" s="34"/>
      <c r="F11" s="34"/>
      <c r="G11" s="34"/>
      <c r="H11" s="34"/>
      <c r="I11" s="34"/>
      <c r="J11" s="34"/>
      <c r="L11" s="10" t="s">
        <v>238</v>
      </c>
      <c r="M11" s="51" t="s">
        <v>242</v>
      </c>
    </row>
    <row r="12" spans="1:14" x14ac:dyDescent="0.25">
      <c r="B12" s="27"/>
      <c r="C12" s="48" t="str">
        <f>'Template (Var)'!C12</f>
        <v>Description</v>
      </c>
      <c r="D12" s="27"/>
      <c r="E12" s="27"/>
      <c r="F12" s="27"/>
      <c r="G12" s="27"/>
      <c r="H12" s="27"/>
      <c r="I12" s="27"/>
      <c r="J12" s="27"/>
      <c r="L12" s="10"/>
    </row>
    <row r="13" spans="1:14" x14ac:dyDescent="0.25">
      <c r="A13" s="9" t="s">
        <v>102</v>
      </c>
      <c r="B13" s="34"/>
      <c r="C13" s="35"/>
      <c r="D13" s="34"/>
      <c r="E13" s="34"/>
      <c r="F13" s="34"/>
      <c r="G13" s="34"/>
      <c r="H13" s="34"/>
      <c r="I13" s="34"/>
      <c r="J13" s="34"/>
    </row>
    <row r="14" spans="1:14" ht="30" customHeight="1" x14ac:dyDescent="0.25">
      <c r="A14" s="9">
        <f>LEN(TRIM(C14))-LEN(SUBSTITUTE(C14," ",""))+1</f>
        <v>1</v>
      </c>
      <c r="B14" s="34"/>
      <c r="C14" s="90" t="s">
        <v>120</v>
      </c>
      <c r="D14" s="91"/>
      <c r="E14" s="91"/>
      <c r="F14" s="91"/>
      <c r="G14" s="91"/>
      <c r="H14" s="91"/>
      <c r="I14" s="92"/>
      <c r="J14" s="34"/>
    </row>
    <row r="15" spans="1:14" x14ac:dyDescent="0.25">
      <c r="B15" s="34"/>
      <c r="C15" s="34"/>
      <c r="D15" s="34"/>
      <c r="E15" s="34"/>
      <c r="F15" s="34"/>
      <c r="G15" s="34"/>
      <c r="H15" s="34"/>
      <c r="I15" s="34"/>
      <c r="J15" s="34"/>
    </row>
    <row r="16" spans="1:14" x14ac:dyDescent="0.25">
      <c r="B16" s="27"/>
      <c r="C16" s="48" t="str">
        <f>'Template (Var)'!C16</f>
        <v>Handling in the assessment</v>
      </c>
      <c r="D16" s="27"/>
      <c r="E16" s="27"/>
      <c r="F16" s="27"/>
      <c r="G16" s="27"/>
      <c r="H16" s="27"/>
      <c r="I16" s="27"/>
      <c r="J16" s="27"/>
      <c r="L16" s="10" t="s">
        <v>239</v>
      </c>
      <c r="M16" t="s">
        <v>128</v>
      </c>
    </row>
    <row r="17" spans="2:13" x14ac:dyDescent="0.25">
      <c r="B17" s="34"/>
      <c r="C17" s="35"/>
      <c r="D17" s="34"/>
      <c r="E17" s="34"/>
      <c r="F17" s="34"/>
      <c r="G17" s="34"/>
      <c r="H17" s="34"/>
      <c r="I17" s="34"/>
      <c r="J17" s="34"/>
    </row>
    <row r="18" spans="2:13" x14ac:dyDescent="0.25">
      <c r="B18" s="34"/>
      <c r="C18" s="35" t="str">
        <f>'Template (Var)'!C18</f>
        <v>Considered</v>
      </c>
      <c r="D18" s="49"/>
      <c r="E18" s="50" t="b">
        <v>1</v>
      </c>
      <c r="F18" s="34"/>
      <c r="G18" s="34"/>
      <c r="H18" s="34"/>
      <c r="I18" s="34"/>
      <c r="J18" s="34"/>
      <c r="L18" s="10" t="s">
        <v>240</v>
      </c>
    </row>
    <row r="19" spans="2:13" x14ac:dyDescent="0.25">
      <c r="B19" s="34"/>
      <c r="C19" s="35" t="str">
        <f>'Template (Var)'!C19</f>
        <v>Neglected</v>
      </c>
      <c r="D19" s="49"/>
      <c r="E19" s="50" t="b">
        <v>0</v>
      </c>
      <c r="F19" s="34"/>
      <c r="G19" s="34"/>
      <c r="H19" s="34"/>
      <c r="I19" s="34"/>
      <c r="J19" s="34"/>
    </row>
    <row r="20" spans="2:13" x14ac:dyDescent="0.25">
      <c r="B20" s="34"/>
      <c r="C20" s="35"/>
      <c r="D20" s="34"/>
      <c r="E20" s="34"/>
      <c r="F20" s="34"/>
      <c r="G20" s="34"/>
      <c r="H20" s="34"/>
      <c r="I20" s="34"/>
      <c r="J20" s="34"/>
      <c r="L20" s="10" t="s">
        <v>241</v>
      </c>
      <c r="M20" s="51"/>
    </row>
    <row r="21" spans="2:13" x14ac:dyDescent="0.25">
      <c r="B21" s="34"/>
      <c r="C21" s="35" t="str">
        <f>'Template (Var)'!C21</f>
        <v>General</v>
      </c>
      <c r="D21" s="34"/>
      <c r="E21" s="34"/>
      <c r="F21" s="34"/>
      <c r="G21" s="34"/>
      <c r="H21" s="34"/>
      <c r="I21" s="34"/>
      <c r="J21" s="34"/>
    </row>
    <row r="22" spans="2:13" ht="30" customHeight="1" x14ac:dyDescent="0.25">
      <c r="B22" s="34"/>
      <c r="C22" s="90" t="s">
        <v>120</v>
      </c>
      <c r="D22" s="91"/>
      <c r="E22" s="91"/>
      <c r="F22" s="91"/>
      <c r="G22" s="91"/>
      <c r="H22" s="91"/>
      <c r="I22" s="92"/>
      <c r="J22" s="34"/>
    </row>
    <row r="23" spans="2:13" x14ac:dyDescent="0.25">
      <c r="B23" s="34"/>
      <c r="C23" s="34"/>
      <c r="D23" s="34"/>
      <c r="E23" s="34"/>
      <c r="F23" s="34"/>
      <c r="G23" s="34"/>
      <c r="H23" s="34"/>
      <c r="I23" s="34"/>
      <c r="J23" s="34"/>
    </row>
    <row r="24" spans="2:13" x14ac:dyDescent="0.25">
      <c r="B24" s="34"/>
      <c r="C24" s="35" t="str">
        <f>'Template (Var)'!C24</f>
        <v>Reasoning - if neglected</v>
      </c>
      <c r="D24" s="34"/>
      <c r="E24" s="34"/>
      <c r="F24" s="34"/>
      <c r="G24" s="34"/>
      <c r="H24" s="34"/>
      <c r="I24" s="34"/>
      <c r="J24" s="34"/>
    </row>
    <row r="25" spans="2:13" ht="15" customHeight="1" x14ac:dyDescent="0.25">
      <c r="B25" s="34"/>
      <c r="C25" s="90"/>
      <c r="D25" s="91"/>
      <c r="E25" s="91"/>
      <c r="F25" s="91"/>
      <c r="G25" s="91"/>
      <c r="H25" s="91"/>
      <c r="I25" s="92"/>
      <c r="J25" s="34"/>
    </row>
    <row r="26" spans="2:13" x14ac:dyDescent="0.25">
      <c r="B26" s="34"/>
      <c r="C26" s="34"/>
      <c r="D26" s="34"/>
      <c r="E26" s="34"/>
      <c r="F26" s="34"/>
      <c r="G26" s="34"/>
      <c r="H26" s="34"/>
      <c r="I26" s="34"/>
      <c r="J26" s="34"/>
    </row>
    <row r="27" spans="2:13" x14ac:dyDescent="0.25">
      <c r="B27" s="27"/>
      <c r="C27" s="48" t="str">
        <f>'Template (Var)'!C27</f>
        <v>References</v>
      </c>
      <c r="D27" s="27"/>
      <c r="E27" s="27"/>
      <c r="F27" s="27"/>
      <c r="G27" s="27"/>
      <c r="H27" s="48"/>
      <c r="I27" s="27"/>
      <c r="J27" s="27"/>
    </row>
    <row r="28" spans="2:13" x14ac:dyDescent="0.25">
      <c r="B28" s="34"/>
      <c r="C28" s="34" t="str">
        <f>'Template (Var)'!C28</f>
        <v>Main report</v>
      </c>
      <c r="D28" s="34"/>
      <c r="E28" s="34"/>
      <c r="F28" s="34"/>
      <c r="G28" s="34"/>
      <c r="H28" s="34" t="str">
        <f>'Template (Var)'!H28</f>
        <v>Section number</v>
      </c>
      <c r="I28" s="34"/>
      <c r="J28" s="34"/>
    </row>
    <row r="29" spans="2:13" x14ac:dyDescent="0.25">
      <c r="B29" s="34"/>
      <c r="C29" s="93"/>
      <c r="D29" s="95"/>
      <c r="E29" s="95"/>
      <c r="F29" s="94"/>
      <c r="G29" s="34"/>
      <c r="H29" s="93"/>
      <c r="I29" s="94"/>
      <c r="J29" s="34"/>
    </row>
    <row r="30" spans="2:13" x14ac:dyDescent="0.25">
      <c r="B30" s="34"/>
      <c r="C30" s="34" t="str">
        <f>'Template (Var)'!C30</f>
        <v>Main references</v>
      </c>
      <c r="D30" s="34"/>
      <c r="E30" s="34"/>
      <c r="F30" s="34"/>
      <c r="G30" s="34"/>
      <c r="H30" s="34"/>
      <c r="I30" s="34"/>
      <c r="J30" s="34"/>
    </row>
    <row r="31" spans="2:13" x14ac:dyDescent="0.25">
      <c r="B31" s="34"/>
      <c r="C31" s="93"/>
      <c r="D31" s="95"/>
      <c r="E31" s="95"/>
      <c r="F31" s="94"/>
      <c r="G31" s="34"/>
      <c r="H31" s="93"/>
      <c r="I31" s="94"/>
      <c r="J31" s="34"/>
    </row>
    <row r="32" spans="2:13" x14ac:dyDescent="0.25">
      <c r="B32" s="34"/>
      <c r="C32" s="34" t="str">
        <f>'Template (Var)'!C32</f>
        <v>Supporting report</v>
      </c>
      <c r="D32" s="34"/>
      <c r="E32" s="34"/>
      <c r="F32" s="34"/>
      <c r="G32" s="34"/>
      <c r="H32" s="34"/>
      <c r="I32" s="34"/>
      <c r="J32" s="34"/>
    </row>
    <row r="33" spans="2:10" x14ac:dyDescent="0.25">
      <c r="B33" s="34"/>
      <c r="C33" s="87"/>
      <c r="D33" s="88"/>
      <c r="E33" s="88"/>
      <c r="F33" s="89"/>
      <c r="G33" s="34"/>
      <c r="H33" s="87"/>
      <c r="I33" s="89"/>
      <c r="J33" s="34"/>
    </row>
    <row r="34" spans="2:10" x14ac:dyDescent="0.25">
      <c r="B34" s="34"/>
      <c r="C34" s="34"/>
      <c r="D34" s="34"/>
      <c r="E34" s="34"/>
      <c r="F34" s="34"/>
      <c r="G34" s="34"/>
      <c r="H34" s="34"/>
      <c r="I34" s="34"/>
      <c r="J34" s="34"/>
    </row>
    <row r="35" spans="2:10" x14ac:dyDescent="0.25">
      <c r="B35" s="36"/>
      <c r="C35" s="37" t="str">
        <f>'Template (Var)'!C35</f>
        <v>NEA FEPs mapped to this SR-Site FEP</v>
      </c>
      <c r="D35" s="36"/>
      <c r="E35" s="36"/>
      <c r="F35" s="36"/>
      <c r="G35" s="36"/>
      <c r="H35" s="36"/>
      <c r="I35" s="36"/>
      <c r="J35" s="36"/>
    </row>
    <row r="36" spans="2:10" x14ac:dyDescent="0.25">
      <c r="B36" s="37"/>
      <c r="C36" s="36"/>
      <c r="D36" s="36"/>
      <c r="E36" s="36"/>
      <c r="F36" s="36"/>
      <c r="G36" s="36"/>
      <c r="H36" s="36"/>
      <c r="I36" s="36"/>
      <c r="J36" s="36"/>
    </row>
    <row r="37" spans="2:10" x14ac:dyDescent="0.25">
      <c r="B37" s="36"/>
      <c r="C37" s="37" t="str">
        <f>'Template (Var)'!C37</f>
        <v>NEA Project FEP ID</v>
      </c>
      <c r="D37" s="37"/>
      <c r="E37" s="37" t="str">
        <f>'Template (Var)'!E37</f>
        <v>NEA Project FEP Name</v>
      </c>
      <c r="F37" s="36"/>
      <c r="G37" s="36"/>
      <c r="H37" s="36"/>
      <c r="I37" s="36"/>
      <c r="J37" s="36"/>
    </row>
    <row r="38" spans="2:10" x14ac:dyDescent="0.25">
      <c r="B38" s="36"/>
      <c r="C38" s="38" t="s">
        <v>444</v>
      </c>
      <c r="D38" s="62"/>
      <c r="E38" s="39" t="s">
        <v>445</v>
      </c>
      <c r="F38" s="40"/>
      <c r="G38" s="36"/>
      <c r="H38" s="36"/>
      <c r="I38" s="36"/>
      <c r="J38" s="36"/>
    </row>
    <row r="39" spans="2:10" x14ac:dyDescent="0.25">
      <c r="B39" s="36"/>
      <c r="C39" s="41" t="s">
        <v>446</v>
      </c>
      <c r="D39" s="63"/>
      <c r="E39" s="42" t="s">
        <v>447</v>
      </c>
      <c r="F39" s="43"/>
      <c r="G39" s="36"/>
      <c r="H39" s="36"/>
      <c r="I39" s="36"/>
      <c r="J39" s="36"/>
    </row>
    <row r="40" spans="2:10" x14ac:dyDescent="0.25">
      <c r="B40" s="36"/>
      <c r="C40" s="41" t="s">
        <v>448</v>
      </c>
      <c r="D40" s="63"/>
      <c r="E40" s="42" t="s">
        <v>449</v>
      </c>
      <c r="F40" s="43"/>
      <c r="G40" s="36"/>
      <c r="H40" s="36"/>
      <c r="I40" s="36"/>
      <c r="J40" s="36"/>
    </row>
    <row r="41" spans="2:10" x14ac:dyDescent="0.25">
      <c r="B41" s="36"/>
      <c r="C41" s="41" t="s">
        <v>450</v>
      </c>
      <c r="D41" s="63"/>
      <c r="E41" s="42" t="s">
        <v>451</v>
      </c>
      <c r="F41" s="43"/>
      <c r="G41" s="36"/>
      <c r="H41" s="36"/>
      <c r="I41" s="36"/>
      <c r="J41" s="36"/>
    </row>
    <row r="42" spans="2:10" x14ac:dyDescent="0.25">
      <c r="B42" s="36"/>
      <c r="C42" s="41" t="s">
        <v>452</v>
      </c>
      <c r="D42" s="63"/>
      <c r="E42" s="42" t="s">
        <v>453</v>
      </c>
      <c r="F42" s="43"/>
      <c r="G42" s="36"/>
      <c r="H42" s="36"/>
      <c r="I42" s="36"/>
      <c r="J42" s="36"/>
    </row>
    <row r="43" spans="2:10" x14ac:dyDescent="0.25">
      <c r="B43" s="36"/>
      <c r="C43" s="41" t="s">
        <v>454</v>
      </c>
      <c r="D43" s="63"/>
      <c r="E43" s="42" t="s">
        <v>455</v>
      </c>
      <c r="F43" s="43"/>
      <c r="G43" s="36"/>
      <c r="H43" s="36"/>
      <c r="I43" s="36"/>
      <c r="J43" s="36"/>
    </row>
    <row r="44" spans="2:10" x14ac:dyDescent="0.25">
      <c r="B44" s="36"/>
      <c r="C44" s="41" t="s">
        <v>456</v>
      </c>
      <c r="D44" s="63"/>
      <c r="E44" s="42" t="s">
        <v>457</v>
      </c>
      <c r="F44" s="43"/>
      <c r="G44" s="36"/>
      <c r="H44" s="36"/>
      <c r="I44" s="36"/>
      <c r="J44" s="36"/>
    </row>
    <row r="45" spans="2:10" x14ac:dyDescent="0.25">
      <c r="B45" s="36"/>
      <c r="C45" s="41" t="s">
        <v>458</v>
      </c>
      <c r="D45" s="63"/>
      <c r="E45" s="42" t="s">
        <v>459</v>
      </c>
      <c r="F45" s="43"/>
      <c r="G45" s="36"/>
      <c r="H45" s="36"/>
      <c r="I45" s="36"/>
      <c r="J45" s="36"/>
    </row>
    <row r="46" spans="2:10" x14ac:dyDescent="0.25">
      <c r="B46" s="36"/>
      <c r="C46" s="41" t="s">
        <v>460</v>
      </c>
      <c r="D46" s="63"/>
      <c r="E46" s="42" t="s">
        <v>461</v>
      </c>
      <c r="F46" s="43"/>
      <c r="G46" s="36"/>
      <c r="H46" s="36"/>
      <c r="I46" s="36"/>
      <c r="J46" s="36"/>
    </row>
    <row r="47" spans="2:10" x14ac:dyDescent="0.25">
      <c r="B47" s="36"/>
      <c r="C47" s="41" t="s">
        <v>462</v>
      </c>
      <c r="D47" s="63"/>
      <c r="E47" s="42" t="s">
        <v>463</v>
      </c>
      <c r="F47" s="43"/>
      <c r="G47" s="36"/>
      <c r="H47" s="36"/>
      <c r="I47" s="36"/>
      <c r="J47" s="36"/>
    </row>
    <row r="48" spans="2:10" x14ac:dyDescent="0.25">
      <c r="B48" s="36"/>
      <c r="C48" s="41" t="s">
        <v>464</v>
      </c>
      <c r="D48" s="63"/>
      <c r="E48" s="42" t="s">
        <v>465</v>
      </c>
      <c r="F48" s="43"/>
      <c r="G48" s="36"/>
      <c r="H48" s="36"/>
      <c r="I48" s="36"/>
      <c r="J48" s="36"/>
    </row>
    <row r="49" spans="2:10" x14ac:dyDescent="0.25">
      <c r="B49" s="36"/>
      <c r="C49" s="41" t="s">
        <v>466</v>
      </c>
      <c r="D49" s="63"/>
      <c r="E49" s="42" t="s">
        <v>467</v>
      </c>
      <c r="F49" s="43"/>
      <c r="G49" s="36"/>
      <c r="H49" s="36"/>
      <c r="I49" s="36"/>
      <c r="J49" s="36"/>
    </row>
    <row r="50" spans="2:10" x14ac:dyDescent="0.25">
      <c r="B50" s="36"/>
      <c r="C50" s="41" t="s">
        <v>468</v>
      </c>
      <c r="D50" s="63"/>
      <c r="E50" s="42" t="s">
        <v>469</v>
      </c>
      <c r="F50" s="43"/>
      <c r="G50" s="36"/>
      <c r="H50" s="36"/>
      <c r="I50" s="36"/>
      <c r="J50" s="36"/>
    </row>
    <row r="51" spans="2:10" x14ac:dyDescent="0.25">
      <c r="B51" s="36"/>
      <c r="C51" s="41" t="s">
        <v>470</v>
      </c>
      <c r="D51" s="63"/>
      <c r="E51" s="42" t="s">
        <v>471</v>
      </c>
      <c r="F51" s="43"/>
      <c r="G51" s="36"/>
      <c r="H51" s="36"/>
      <c r="I51" s="36"/>
      <c r="J51" s="36"/>
    </row>
    <row r="52" spans="2:10" x14ac:dyDescent="0.25">
      <c r="B52" s="36"/>
      <c r="C52" s="41" t="s">
        <v>472</v>
      </c>
      <c r="D52" s="63"/>
      <c r="E52" s="42" t="s">
        <v>473</v>
      </c>
      <c r="F52" s="43"/>
      <c r="G52" s="36"/>
      <c r="H52" s="36"/>
      <c r="I52" s="36"/>
      <c r="J52" s="36"/>
    </row>
    <row r="53" spans="2:10" x14ac:dyDescent="0.25">
      <c r="B53" s="36"/>
      <c r="C53" s="41" t="s">
        <v>474</v>
      </c>
      <c r="D53" s="63"/>
      <c r="E53" s="42" t="s">
        <v>475</v>
      </c>
      <c r="F53" s="43"/>
      <c r="G53" s="36"/>
      <c r="H53" s="36"/>
      <c r="I53" s="36"/>
      <c r="J53" s="36"/>
    </row>
    <row r="54" spans="2:10" x14ac:dyDescent="0.25">
      <c r="B54" s="36"/>
      <c r="C54" s="41" t="s">
        <v>476</v>
      </c>
      <c r="D54" s="63"/>
      <c r="E54" s="42" t="s">
        <v>467</v>
      </c>
      <c r="F54" s="43"/>
      <c r="G54" s="36"/>
      <c r="H54" s="36"/>
      <c r="I54" s="36"/>
      <c r="J54" s="36"/>
    </row>
    <row r="55" spans="2:10" x14ac:dyDescent="0.25">
      <c r="B55" s="36"/>
      <c r="C55" s="41" t="s">
        <v>477</v>
      </c>
      <c r="D55" s="63"/>
      <c r="E55" s="42" t="s">
        <v>467</v>
      </c>
      <c r="F55" s="43"/>
      <c r="G55" s="36"/>
      <c r="H55" s="36"/>
      <c r="I55" s="36"/>
      <c r="J55" s="36"/>
    </row>
    <row r="56" spans="2:10" x14ac:dyDescent="0.25">
      <c r="B56" s="36"/>
      <c r="C56" s="41" t="s">
        <v>478</v>
      </c>
      <c r="D56" s="63"/>
      <c r="E56" s="42" t="s">
        <v>479</v>
      </c>
      <c r="F56" s="43"/>
      <c r="G56" s="36"/>
      <c r="H56" s="36"/>
      <c r="I56" s="36"/>
      <c r="J56" s="36"/>
    </row>
    <row r="57" spans="2:10" x14ac:dyDescent="0.25">
      <c r="B57" s="36"/>
      <c r="C57" s="41" t="s">
        <v>480</v>
      </c>
      <c r="D57" s="63"/>
      <c r="E57" s="42" t="s">
        <v>481</v>
      </c>
      <c r="F57" s="43"/>
      <c r="G57" s="36"/>
      <c r="H57" s="36"/>
      <c r="I57" s="36"/>
      <c r="J57" s="36"/>
    </row>
    <row r="58" spans="2:10" x14ac:dyDescent="0.25">
      <c r="B58" s="36"/>
      <c r="C58" s="41" t="s">
        <v>482</v>
      </c>
      <c r="D58" s="63"/>
      <c r="E58" s="42" t="s">
        <v>483</v>
      </c>
      <c r="F58" s="43"/>
      <c r="G58" s="36"/>
      <c r="H58" s="36"/>
      <c r="I58" s="36"/>
      <c r="J58" s="36"/>
    </row>
    <row r="59" spans="2:10" x14ac:dyDescent="0.25">
      <c r="B59" s="36"/>
      <c r="C59" s="41" t="s">
        <v>413</v>
      </c>
      <c r="D59" s="63"/>
      <c r="E59" s="42" t="s">
        <v>414</v>
      </c>
      <c r="F59" s="43"/>
      <c r="G59" s="36"/>
      <c r="H59" s="36"/>
      <c r="I59" s="36"/>
      <c r="J59" s="36"/>
    </row>
    <row r="60" spans="2:10" x14ac:dyDescent="0.25">
      <c r="B60" s="36"/>
      <c r="C60" s="41" t="s">
        <v>484</v>
      </c>
      <c r="D60" s="63"/>
      <c r="E60" s="42" t="s">
        <v>485</v>
      </c>
      <c r="F60" s="43"/>
      <c r="G60" s="36"/>
      <c r="H60" s="36"/>
      <c r="I60" s="36"/>
      <c r="J60" s="36"/>
    </row>
    <row r="61" spans="2:10" x14ac:dyDescent="0.25">
      <c r="B61" s="36"/>
      <c r="C61" s="41" t="s">
        <v>486</v>
      </c>
      <c r="D61" s="63"/>
      <c r="E61" s="42" t="s">
        <v>263</v>
      </c>
      <c r="F61" s="43"/>
      <c r="G61" s="36"/>
      <c r="H61" s="36"/>
      <c r="I61" s="36"/>
      <c r="J61" s="36"/>
    </row>
    <row r="62" spans="2:10" x14ac:dyDescent="0.25">
      <c r="B62" s="36"/>
      <c r="C62" s="41" t="s">
        <v>487</v>
      </c>
      <c r="D62" s="63"/>
      <c r="E62" s="42" t="s">
        <v>455</v>
      </c>
      <c r="F62" s="43"/>
      <c r="G62" s="36"/>
      <c r="H62" s="36"/>
      <c r="I62" s="36"/>
      <c r="J62" s="36"/>
    </row>
    <row r="63" spans="2:10" x14ac:dyDescent="0.25">
      <c r="B63" s="36"/>
      <c r="C63" s="41" t="s">
        <v>488</v>
      </c>
      <c r="D63" s="63"/>
      <c r="E63" s="42" t="s">
        <v>489</v>
      </c>
      <c r="F63" s="43"/>
      <c r="G63" s="36"/>
      <c r="H63" s="36"/>
      <c r="I63" s="36"/>
      <c r="J63" s="36"/>
    </row>
    <row r="64" spans="2:10" x14ac:dyDescent="0.25">
      <c r="B64" s="36"/>
      <c r="C64" s="41" t="s">
        <v>490</v>
      </c>
      <c r="D64" s="63"/>
      <c r="E64" s="42" t="s">
        <v>467</v>
      </c>
      <c r="F64" s="43"/>
      <c r="G64" s="36"/>
      <c r="H64" s="36"/>
      <c r="I64" s="36"/>
      <c r="J64" s="36"/>
    </row>
    <row r="65" spans="2:10" x14ac:dyDescent="0.25">
      <c r="B65" s="36"/>
      <c r="C65" s="41" t="s">
        <v>491</v>
      </c>
      <c r="D65" s="63"/>
      <c r="E65" s="42" t="s">
        <v>492</v>
      </c>
      <c r="F65" s="43"/>
      <c r="G65" s="36"/>
      <c r="H65" s="36"/>
      <c r="I65" s="36"/>
      <c r="J65" s="36"/>
    </row>
    <row r="66" spans="2:10" x14ac:dyDescent="0.25">
      <c r="B66" s="36"/>
      <c r="C66" s="41" t="s">
        <v>493</v>
      </c>
      <c r="D66" s="63"/>
      <c r="E66" s="42" t="s">
        <v>494</v>
      </c>
      <c r="F66" s="43"/>
      <c r="G66" s="36"/>
      <c r="H66" s="36"/>
      <c r="I66" s="36"/>
      <c r="J66" s="36"/>
    </row>
    <row r="67" spans="2:10" x14ac:dyDescent="0.25">
      <c r="B67" s="36"/>
      <c r="C67" s="41" t="s">
        <v>495</v>
      </c>
      <c r="D67" s="63"/>
      <c r="E67" s="42" t="s">
        <v>405</v>
      </c>
      <c r="F67" s="43"/>
      <c r="G67" s="36"/>
      <c r="H67" s="36"/>
      <c r="I67" s="36"/>
      <c r="J67" s="36"/>
    </row>
    <row r="68" spans="2:10" x14ac:dyDescent="0.25">
      <c r="B68" s="36"/>
      <c r="C68" s="41" t="s">
        <v>496</v>
      </c>
      <c r="D68" s="63"/>
      <c r="E68" s="42" t="s">
        <v>497</v>
      </c>
      <c r="F68" s="43"/>
      <c r="G68" s="36"/>
      <c r="H68" s="36"/>
      <c r="I68" s="36"/>
      <c r="J68" s="36"/>
    </row>
    <row r="69" spans="2:10" x14ac:dyDescent="0.25">
      <c r="B69" s="36"/>
      <c r="C69" s="41" t="s">
        <v>498</v>
      </c>
      <c r="D69" s="63"/>
      <c r="E69" s="42" t="s">
        <v>499</v>
      </c>
      <c r="F69" s="43"/>
      <c r="G69" s="36"/>
      <c r="H69" s="36"/>
      <c r="I69" s="36"/>
      <c r="J69" s="36"/>
    </row>
    <row r="70" spans="2:10" x14ac:dyDescent="0.25">
      <c r="B70" s="36"/>
      <c r="C70" s="41" t="s">
        <v>500</v>
      </c>
      <c r="D70" s="63"/>
      <c r="E70" s="42" t="s">
        <v>501</v>
      </c>
      <c r="F70" s="43"/>
      <c r="G70" s="36"/>
      <c r="H70" s="36"/>
      <c r="I70" s="36"/>
      <c r="J70" s="36"/>
    </row>
    <row r="71" spans="2:10" x14ac:dyDescent="0.25">
      <c r="B71" s="36"/>
      <c r="C71" s="41" t="s">
        <v>502</v>
      </c>
      <c r="D71" s="63"/>
      <c r="E71" s="42" t="s">
        <v>503</v>
      </c>
      <c r="F71" s="43"/>
      <c r="G71" s="36"/>
      <c r="H71" s="36"/>
      <c r="I71" s="36"/>
      <c r="J71" s="36"/>
    </row>
    <row r="72" spans="2:10" x14ac:dyDescent="0.25">
      <c r="B72" s="36"/>
      <c r="C72" s="41" t="s">
        <v>504</v>
      </c>
      <c r="D72" s="63"/>
      <c r="E72" s="42" t="s">
        <v>505</v>
      </c>
      <c r="F72" s="43"/>
      <c r="G72" s="36"/>
      <c r="H72" s="36"/>
      <c r="I72" s="36"/>
      <c r="J72" s="36"/>
    </row>
    <row r="73" spans="2:10" x14ac:dyDescent="0.25">
      <c r="B73" s="36"/>
      <c r="C73" s="41" t="s">
        <v>506</v>
      </c>
      <c r="D73" s="63"/>
      <c r="E73" s="42" t="s">
        <v>263</v>
      </c>
      <c r="F73" s="43"/>
      <c r="G73" s="36"/>
      <c r="H73" s="36"/>
      <c r="I73" s="36"/>
      <c r="J73" s="36"/>
    </row>
    <row r="74" spans="2:10" x14ac:dyDescent="0.25">
      <c r="B74" s="36"/>
      <c r="C74" s="44" t="s">
        <v>507</v>
      </c>
      <c r="D74" s="45"/>
      <c r="E74" s="45" t="s">
        <v>467</v>
      </c>
      <c r="F74" s="46"/>
      <c r="G74" s="36"/>
      <c r="H74" s="36"/>
      <c r="I74" s="36"/>
      <c r="J74" s="36"/>
    </row>
    <row r="75" spans="2:10" x14ac:dyDescent="0.25">
      <c r="B75" s="36"/>
      <c r="C75" s="36"/>
      <c r="D75" s="36"/>
      <c r="E75" s="36"/>
      <c r="F75" s="36"/>
      <c r="G75" s="36"/>
      <c r="H75" s="36"/>
      <c r="I75" s="36"/>
      <c r="J75" s="36"/>
    </row>
  </sheetData>
  <mergeCells count="9">
    <mergeCell ref="C33:F33"/>
    <mergeCell ref="H33:I33"/>
    <mergeCell ref="C14:I14"/>
    <mergeCell ref="C22:I22"/>
    <mergeCell ref="C25:I25"/>
    <mergeCell ref="C29:F29"/>
    <mergeCell ref="H29:I29"/>
    <mergeCell ref="C31:F31"/>
    <mergeCell ref="H31:I31"/>
  </mergeCells>
  <dataValidations count="6">
    <dataValidation allowBlank="1" showInputMessage="1" showErrorMessage="1" promptTitle="Description in SR-PSU" prompt="Geometric description of all cavities, from fracture zones to micropores in the rock matrix." sqref="L9" xr:uid="{ED9C0F9F-14CC-421B-A142-E492BAB3F1C3}"/>
    <dataValidation allowBlank="1" showInputMessage="1" showErrorMessage="1" promptTitle="Handling in SE-SFL" sqref="L20 L5" xr:uid="{55310596-69E7-47D8-BAE7-C81F2A234AB0}"/>
    <dataValidation allowBlank="1" showInputMessage="1" showErrorMessage="1" promptTitle="Description in SE-SFL" sqref="L11" xr:uid="{B9DE9484-BFFD-48B3-83AC-32AA3F86D3DA}"/>
    <dataValidation allowBlank="1" showInputMessage="1" showErrorMessage="1" promptTitle="Description in SR-Site" prompt="All cavities, from fracture zones to micropores in the matrix. Also included here is the excavation-disturbed zone (EDZ) and any other geometric changes in the fracture structure induced by construction." sqref="L7" xr:uid="{6A095BF5-F072-4141-B824-C4027CBFC669}"/>
    <dataValidation allowBlank="1" showInputMessage="1" showErrorMessage="1" promptTitle="Handling in SR-PSU" sqref="L18" xr:uid="{6D2CB666-5512-45BF-8C81-D578921766E5}"/>
    <dataValidation allowBlank="1" showInputMessage="1" showErrorMessage="1" promptTitle="Handling in SR-Site" prompt="Site-specific, preliminary repository layout." sqref="L16" xr:uid="{0AE70B17-1928-46AE-89EC-FAC8F19EEB19}"/>
  </dataValidations>
  <pageMargins left="0.7" right="0.7" top="0.75" bottom="0.75" header="0.3" footer="0.3"/>
  <drawing r:id="rId1"/>
  <legacyDrawing r:id="rId2"/>
  <mc:AlternateContent>
    <mc:Choice Requires="x14">
      <controls>
        <mc:AlternateContent>
          <mc:Choice Requires="x14">
            <control shapeId="22529" r:id="rId3" name="Check Box 1">
              <controlPr defaultSize="0" autoFill="0" autoLine="0" autoPict="0">
                <anchor moveWithCells="1">
                  <from>
                    <xdr:col>3</xdr:col>
                    <xdr:colOff>28575</xdr:colOff>
                    <xdr:row>17</xdr:row>
                    <xdr:rowOff>0</xdr:rowOff>
                  </from>
                  <to>
                    <xdr:col>4</xdr:col>
                    <xdr:colOff>409575</xdr:colOff>
                    <xdr:row>18</xdr:row>
                    <xdr:rowOff>28575</xdr:rowOff>
                  </to>
                </anchor>
              </controlPr>
            </control>
          </mc:Choice>
        </mc:AlternateContent>
        <mc:AlternateContent>
          <mc:Choice Requires="x14">
            <control shapeId="22530" r:id="rId4" name="Check Box 2">
              <controlPr defaultSize="0" autoFill="0" autoLine="0" autoPict="0">
                <anchor moveWithCells="1">
                  <from>
                    <xdr:col>3</xdr:col>
                    <xdr:colOff>28575</xdr:colOff>
                    <xdr:row>18</xdr:row>
                    <xdr:rowOff>0</xdr:rowOff>
                  </from>
                  <to>
                    <xdr:col>4</xdr:col>
                    <xdr:colOff>323850</xdr:colOff>
                    <xdr:row>19</xdr:row>
                    <xdr:rowOff>19050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A0C00-506E-4A06-9FB5-060E5CAD11D3}">
  <dimension ref="A1:N55"/>
  <sheetViews>
    <sheetView workbookViewId="0">
      <selection activeCell="C16" sqref="C16"/>
    </sheetView>
  </sheetViews>
  <sheetFormatPr defaultRowHeight="15" x14ac:dyDescent="0.25"/>
  <cols>
    <col min="2" max="2" customWidth="true" width="4.0"/>
    <col min="3" max="3" customWidth="true" width="21.42578125"/>
    <col min="4" max="4" customWidth="true" width="6.5703125"/>
    <col min="5" max="5" bestFit="true" customWidth="true" width="32.42578125"/>
    <col min="7" max="7" bestFit="true" customWidth="true" width="4.140625"/>
    <col min="8" max="8" customWidth="true" width="4.85546875"/>
    <col min="10" max="10" customWidth="true" width="3.28515625"/>
    <col min="12" max="12" customWidth="true" width="21.0"/>
  </cols>
  <sheetData>
    <row r="1" spans="1:14" x14ac:dyDescent="0.25">
      <c r="B1" s="27"/>
      <c r="C1" s="27"/>
      <c r="D1" s="27"/>
      <c r="E1" s="27"/>
      <c r="F1" s="27"/>
      <c r="G1" s="27"/>
      <c r="H1" s="27"/>
      <c r="I1" s="27"/>
      <c r="J1" s="27"/>
      <c r="L1" s="28" t="s">
        <v>101</v>
      </c>
      <c r="M1" s="29"/>
      <c r="N1" s="29"/>
    </row>
    <row r="2" spans="1:14" x14ac:dyDescent="0.25">
      <c r="B2" s="27"/>
      <c r="C2" s="30" t="str">
        <f>'Template (Var)'!C2</f>
        <v>FEP ID</v>
      </c>
      <c r="D2" s="27"/>
      <c r="E2" s="30" t="str">
        <f>'Template (Var)'!E2</f>
        <v>FEP Name</v>
      </c>
      <c r="F2" s="27"/>
      <c r="G2" s="30" t="str">
        <f>'Template (Var)'!G2</f>
        <v>FEP</v>
      </c>
      <c r="H2" s="27"/>
      <c r="I2" s="30" t="str">
        <f>'Template (Var)'!I2</f>
        <v>Expert(s)</v>
      </c>
      <c r="J2" s="27"/>
    </row>
    <row r="3" spans="1:14" x14ac:dyDescent="0.25">
      <c r="B3" s="27"/>
      <c r="C3" s="31" t="str">
        <f>'PSAR SFK FEP list'!B41</f>
        <v>VarGe07</v>
      </c>
      <c r="D3" s="27"/>
      <c r="E3" s="31" t="str">
        <f>'PSAR SFK FEP list'!C41</f>
        <v>Rock stresses</v>
      </c>
      <c r="F3" s="27"/>
      <c r="G3" s="32" t="s">
        <v>124</v>
      </c>
      <c r="H3" s="27"/>
      <c r="I3" s="32" t="s">
        <v>268</v>
      </c>
      <c r="J3" s="27"/>
    </row>
    <row r="4" spans="1:14" x14ac:dyDescent="0.25">
      <c r="B4" s="27"/>
      <c r="C4" s="27"/>
      <c r="D4" s="27"/>
      <c r="E4" s="27"/>
      <c r="F4" s="27"/>
      <c r="G4" s="27"/>
      <c r="H4" s="27"/>
      <c r="I4" s="32"/>
      <c r="J4" s="27"/>
    </row>
    <row r="5" spans="1:14" x14ac:dyDescent="0.25">
      <c r="B5" s="27"/>
      <c r="C5" s="30" t="str">
        <f>'Template (Var)'!C5</f>
        <v>Main Category</v>
      </c>
      <c r="D5" s="27"/>
      <c r="E5" s="30" t="str">
        <f>'Template (Var)'!E5</f>
        <v>System Component</v>
      </c>
      <c r="F5" s="27"/>
      <c r="G5" s="27"/>
      <c r="H5" s="27"/>
      <c r="I5" s="32"/>
      <c r="J5" s="27"/>
      <c r="L5" s="10" t="s">
        <v>1843</v>
      </c>
      <c r="M5" t="s">
        <v>510</v>
      </c>
    </row>
    <row r="6" spans="1:14" x14ac:dyDescent="0.25">
      <c r="B6" s="27"/>
      <c r="C6" s="33" t="str">
        <f>'PSAR SFK FEP list'!F41</f>
        <v>System variable</v>
      </c>
      <c r="D6" s="27"/>
      <c r="E6" s="33" t="str">
        <f>'PSAR SFK FEP list'!G41</f>
        <v>Geosphere</v>
      </c>
      <c r="F6" s="27"/>
      <c r="G6" s="27"/>
      <c r="H6" s="27"/>
      <c r="I6" s="27"/>
      <c r="J6" s="27"/>
    </row>
    <row r="7" spans="1:14" x14ac:dyDescent="0.25">
      <c r="B7" s="27"/>
      <c r="C7" s="27"/>
      <c r="D7" s="27"/>
      <c r="E7" s="27"/>
      <c r="F7" s="27"/>
      <c r="G7" s="27"/>
      <c r="H7" s="27"/>
      <c r="I7" s="27"/>
      <c r="J7" s="27"/>
      <c r="L7" s="10" t="s">
        <v>236</v>
      </c>
      <c r="M7" t="s">
        <v>510</v>
      </c>
    </row>
    <row r="8" spans="1:14" x14ac:dyDescent="0.25">
      <c r="B8" s="27"/>
      <c r="C8" s="30" t="str">
        <f>'Template (Var)'!C8</f>
        <v>Sub Category 1</v>
      </c>
      <c r="D8" s="27"/>
      <c r="E8" s="30" t="str">
        <f>'Template (Var)'!E8</f>
        <v>Sub Category 2</v>
      </c>
      <c r="F8" s="27"/>
      <c r="G8" s="27"/>
      <c r="H8" s="27"/>
      <c r="I8" s="27"/>
      <c r="J8" s="27"/>
    </row>
    <row r="9" spans="1:14" x14ac:dyDescent="0.25">
      <c r="B9" s="27"/>
      <c r="C9" s="33">
        <f>'PSAR SFK FEP list'!H41</f>
        <v>0</v>
      </c>
      <c r="D9" s="27"/>
      <c r="E9" s="33">
        <f>'PSAR SFK FEP list'!I41</f>
        <v>0</v>
      </c>
      <c r="F9" s="27"/>
      <c r="G9" s="27"/>
      <c r="H9" s="27"/>
      <c r="I9" s="27"/>
      <c r="J9" s="27"/>
      <c r="L9" s="10" t="s">
        <v>237</v>
      </c>
      <c r="M9" t="s">
        <v>510</v>
      </c>
    </row>
    <row r="10" spans="1:14" x14ac:dyDescent="0.25">
      <c r="B10" s="27"/>
      <c r="C10" s="27"/>
      <c r="D10" s="27"/>
      <c r="E10" s="27"/>
      <c r="F10" s="27"/>
      <c r="G10" s="27"/>
      <c r="H10" s="27"/>
      <c r="I10" s="27"/>
      <c r="J10" s="27"/>
      <c r="L10" s="10"/>
    </row>
    <row r="11" spans="1:14" x14ac:dyDescent="0.25">
      <c r="B11" s="34"/>
      <c r="C11" s="34"/>
      <c r="D11" s="34"/>
      <c r="E11" s="34"/>
      <c r="F11" s="34"/>
      <c r="G11" s="34"/>
      <c r="H11" s="34"/>
      <c r="I11" s="34"/>
      <c r="J11" s="34"/>
      <c r="L11" s="10" t="s">
        <v>238</v>
      </c>
      <c r="M11" s="51" t="s">
        <v>242</v>
      </c>
    </row>
    <row r="12" spans="1:14" x14ac:dyDescent="0.25">
      <c r="B12" s="27"/>
      <c r="C12" s="48" t="str">
        <f>'Template (Var)'!C12</f>
        <v>Description</v>
      </c>
      <c r="D12" s="27"/>
      <c r="E12" s="27"/>
      <c r="F12" s="27"/>
      <c r="G12" s="27"/>
      <c r="H12" s="27"/>
      <c r="I12" s="27"/>
      <c r="J12" s="27"/>
    </row>
    <row r="13" spans="1:14" x14ac:dyDescent="0.25">
      <c r="A13" s="9" t="s">
        <v>102</v>
      </c>
      <c r="B13" s="34"/>
      <c r="C13" s="35"/>
      <c r="D13" s="34"/>
      <c r="E13" s="34"/>
      <c r="F13" s="34"/>
      <c r="G13" s="34"/>
      <c r="H13" s="34"/>
      <c r="I13" s="34"/>
      <c r="J13" s="34"/>
    </row>
    <row r="14" spans="1:14" ht="30" customHeight="1" x14ac:dyDescent="0.25">
      <c r="A14" s="9">
        <f>LEN(TRIM(C14))-LEN(SUBSTITUTE(C14," ",""))+1</f>
        <v>1</v>
      </c>
      <c r="B14" s="34"/>
      <c r="C14" s="90" t="s">
        <v>120</v>
      </c>
      <c r="D14" s="91"/>
      <c r="E14" s="91"/>
      <c r="F14" s="91"/>
      <c r="G14" s="91"/>
      <c r="H14" s="91"/>
      <c r="I14" s="92"/>
      <c r="J14" s="34"/>
    </row>
    <row r="15" spans="1:14" x14ac:dyDescent="0.25">
      <c r="B15" s="34"/>
      <c r="C15" s="34"/>
      <c r="D15" s="34"/>
      <c r="E15" s="34"/>
      <c r="F15" s="34"/>
      <c r="G15" s="34"/>
      <c r="H15" s="34"/>
      <c r="I15" s="34"/>
      <c r="J15" s="34"/>
    </row>
    <row r="16" spans="1:14" x14ac:dyDescent="0.25">
      <c r="B16" s="27"/>
      <c r="C16" s="48" t="str">
        <f>'Template (Var)'!C16</f>
        <v>Handling in the assessment</v>
      </c>
      <c r="D16" s="27"/>
      <c r="E16" s="27"/>
      <c r="F16" s="27"/>
      <c r="G16" s="27"/>
      <c r="H16" s="27"/>
      <c r="I16" s="27"/>
      <c r="J16" s="27"/>
      <c r="L16" s="10" t="s">
        <v>239</v>
      </c>
      <c r="M16" t="s">
        <v>128</v>
      </c>
    </row>
    <row r="17" spans="2:13" x14ac:dyDescent="0.25">
      <c r="B17" s="34"/>
      <c r="C17" s="35"/>
      <c r="D17" s="34"/>
      <c r="E17" s="34"/>
      <c r="F17" s="34"/>
      <c r="G17" s="34"/>
      <c r="H17" s="34"/>
      <c r="I17" s="34"/>
      <c r="J17" s="34"/>
    </row>
    <row r="18" spans="2:13" x14ac:dyDescent="0.25">
      <c r="B18" s="34"/>
      <c r="C18" s="35" t="str">
        <f>'Template (Var)'!C18</f>
        <v>Considered</v>
      </c>
      <c r="D18" s="49"/>
      <c r="E18" s="50" t="b">
        <v>1</v>
      </c>
      <c r="F18" s="34"/>
      <c r="G18" s="34"/>
      <c r="H18" s="34"/>
      <c r="I18" s="34"/>
      <c r="J18" s="34"/>
      <c r="L18" s="10" t="s">
        <v>240</v>
      </c>
    </row>
    <row r="19" spans="2:13" x14ac:dyDescent="0.25">
      <c r="B19" s="34"/>
      <c r="C19" s="35" t="str">
        <f>'Template (Var)'!C19</f>
        <v>Neglected</v>
      </c>
      <c r="D19" s="49"/>
      <c r="E19" s="50" t="b">
        <v>0</v>
      </c>
      <c r="F19" s="34"/>
      <c r="G19" s="34"/>
      <c r="H19" s="34"/>
      <c r="I19" s="34"/>
      <c r="J19" s="34"/>
    </row>
    <row r="20" spans="2:13" x14ac:dyDescent="0.25">
      <c r="B20" s="34"/>
      <c r="C20" s="35"/>
      <c r="D20" s="34"/>
      <c r="E20" s="34"/>
      <c r="F20" s="34"/>
      <c r="G20" s="34"/>
      <c r="H20" s="34"/>
      <c r="I20" s="34"/>
      <c r="J20" s="34"/>
      <c r="L20" s="10" t="s">
        <v>241</v>
      </c>
      <c r="M20" s="51"/>
    </row>
    <row r="21" spans="2:13" x14ac:dyDescent="0.25">
      <c r="B21" s="34"/>
      <c r="C21" s="35" t="str">
        <f>'Template (Var)'!C21</f>
        <v>General</v>
      </c>
      <c r="D21" s="34"/>
      <c r="E21" s="34"/>
      <c r="F21" s="34"/>
      <c r="G21" s="34"/>
      <c r="H21" s="34"/>
      <c r="I21" s="34"/>
      <c r="J21" s="34"/>
    </row>
    <row r="22" spans="2:13" ht="30" customHeight="1" x14ac:dyDescent="0.25">
      <c r="B22" s="34"/>
      <c r="C22" s="90" t="s">
        <v>120</v>
      </c>
      <c r="D22" s="91"/>
      <c r="E22" s="91"/>
      <c r="F22" s="91"/>
      <c r="G22" s="91"/>
      <c r="H22" s="91"/>
      <c r="I22" s="92"/>
      <c r="J22" s="34"/>
    </row>
    <row r="23" spans="2:13" x14ac:dyDescent="0.25">
      <c r="B23" s="34"/>
      <c r="C23" s="34"/>
      <c r="D23" s="34"/>
      <c r="E23" s="34"/>
      <c r="F23" s="34"/>
      <c r="G23" s="34"/>
      <c r="H23" s="34"/>
      <c r="I23" s="34"/>
      <c r="J23" s="34"/>
    </row>
    <row r="24" spans="2:13" x14ac:dyDescent="0.25">
      <c r="B24" s="34"/>
      <c r="C24" s="35" t="str">
        <f>'Template (Var)'!C24</f>
        <v>Reasoning - if neglected</v>
      </c>
      <c r="D24" s="34"/>
      <c r="E24" s="34"/>
      <c r="F24" s="34"/>
      <c r="G24" s="34"/>
      <c r="H24" s="34"/>
      <c r="I24" s="34"/>
      <c r="J24" s="34"/>
    </row>
    <row r="25" spans="2:13" ht="15" customHeight="1" x14ac:dyDescent="0.25">
      <c r="B25" s="34"/>
      <c r="C25" s="90"/>
      <c r="D25" s="91"/>
      <c r="E25" s="91"/>
      <c r="F25" s="91"/>
      <c r="G25" s="91"/>
      <c r="H25" s="91"/>
      <c r="I25" s="92"/>
      <c r="J25" s="34"/>
    </row>
    <row r="26" spans="2:13" x14ac:dyDescent="0.25">
      <c r="B26" s="34"/>
      <c r="C26" s="34"/>
      <c r="D26" s="34"/>
      <c r="E26" s="34"/>
      <c r="F26" s="34"/>
      <c r="G26" s="34"/>
      <c r="H26" s="34"/>
      <c r="I26" s="34"/>
      <c r="J26" s="34"/>
    </row>
    <row r="27" spans="2:13" x14ac:dyDescent="0.25">
      <c r="B27" s="27"/>
      <c r="C27" s="48" t="str">
        <f>'Template (Var)'!C27</f>
        <v>References</v>
      </c>
      <c r="D27" s="27"/>
      <c r="E27" s="27"/>
      <c r="F27" s="27"/>
      <c r="G27" s="27"/>
      <c r="H27" s="48"/>
      <c r="I27" s="27"/>
      <c r="J27" s="27"/>
    </row>
    <row r="28" spans="2:13" x14ac:dyDescent="0.25">
      <c r="B28" s="34"/>
      <c r="C28" s="34" t="str">
        <f>'Template (Var)'!C28</f>
        <v>Main report</v>
      </c>
      <c r="D28" s="34"/>
      <c r="E28" s="34"/>
      <c r="F28" s="34"/>
      <c r="G28" s="34"/>
      <c r="H28" s="34" t="str">
        <f>'Template (Var)'!H28</f>
        <v>Section number</v>
      </c>
      <c r="I28" s="34"/>
      <c r="J28" s="34"/>
    </row>
    <row r="29" spans="2:13" x14ac:dyDescent="0.25">
      <c r="B29" s="34"/>
      <c r="C29" s="93"/>
      <c r="D29" s="95"/>
      <c r="E29" s="95"/>
      <c r="F29" s="94"/>
      <c r="G29" s="34"/>
      <c r="H29" s="93"/>
      <c r="I29" s="94"/>
      <c r="J29" s="34"/>
    </row>
    <row r="30" spans="2:13" x14ac:dyDescent="0.25">
      <c r="B30" s="34"/>
      <c r="C30" s="34" t="str">
        <f>'Template (Var)'!C30</f>
        <v>Main references</v>
      </c>
      <c r="D30" s="34"/>
      <c r="E30" s="34"/>
      <c r="F30" s="34"/>
      <c r="G30" s="34"/>
      <c r="H30" s="34"/>
      <c r="I30" s="34"/>
      <c r="J30" s="34"/>
    </row>
    <row r="31" spans="2:13" x14ac:dyDescent="0.25">
      <c r="B31" s="34"/>
      <c r="C31" s="93"/>
      <c r="D31" s="95"/>
      <c r="E31" s="95"/>
      <c r="F31" s="94"/>
      <c r="G31" s="34"/>
      <c r="H31" s="93"/>
      <c r="I31" s="94"/>
      <c r="J31" s="34"/>
    </row>
    <row r="32" spans="2:13" x14ac:dyDescent="0.25">
      <c r="B32" s="34"/>
      <c r="C32" s="34" t="str">
        <f>'Template (Var)'!C32</f>
        <v>Supporting report</v>
      </c>
      <c r="D32" s="34"/>
      <c r="E32" s="34"/>
      <c r="F32" s="34"/>
      <c r="G32" s="34"/>
      <c r="H32" s="34"/>
      <c r="I32" s="34"/>
      <c r="J32" s="34"/>
    </row>
    <row r="33" spans="2:10" x14ac:dyDescent="0.25">
      <c r="B33" s="34"/>
      <c r="C33" s="87"/>
      <c r="D33" s="88"/>
      <c r="E33" s="88"/>
      <c r="F33" s="89"/>
      <c r="G33" s="34"/>
      <c r="H33" s="87"/>
      <c r="I33" s="89"/>
      <c r="J33" s="34"/>
    </row>
    <row r="34" spans="2:10" x14ac:dyDescent="0.25">
      <c r="B34" s="34"/>
      <c r="C34" s="34"/>
      <c r="D34" s="34"/>
      <c r="E34" s="34"/>
      <c r="F34" s="34"/>
      <c r="G34" s="34"/>
      <c r="H34" s="34"/>
      <c r="I34" s="34"/>
      <c r="J34" s="34"/>
    </row>
    <row r="35" spans="2:10" x14ac:dyDescent="0.25">
      <c r="B35" s="36"/>
      <c r="C35" s="37" t="str">
        <f>'Template (Var)'!C35</f>
        <v>NEA FEPs mapped to this SR-Site FEP</v>
      </c>
      <c r="D35" s="36"/>
      <c r="E35" s="36"/>
      <c r="F35" s="36"/>
      <c r="G35" s="36"/>
      <c r="H35" s="36"/>
      <c r="I35" s="36"/>
      <c r="J35" s="36"/>
    </row>
    <row r="36" spans="2:10" x14ac:dyDescent="0.25">
      <c r="B36" s="37"/>
      <c r="C36" s="36"/>
      <c r="D36" s="36"/>
      <c r="E36" s="36"/>
      <c r="F36" s="36"/>
      <c r="G36" s="36"/>
      <c r="H36" s="36"/>
      <c r="I36" s="36"/>
      <c r="J36" s="36"/>
    </row>
    <row r="37" spans="2:10" x14ac:dyDescent="0.25">
      <c r="B37" s="36"/>
      <c r="C37" s="37" t="str">
        <f>'Template (Var)'!C37</f>
        <v>NEA Project FEP ID</v>
      </c>
      <c r="D37" s="37"/>
      <c r="E37" s="37" t="str">
        <f>'Template (Var)'!E37</f>
        <v>NEA Project FEP Name</v>
      </c>
      <c r="F37" s="36"/>
      <c r="G37" s="36"/>
      <c r="H37" s="36"/>
      <c r="I37" s="36"/>
      <c r="J37" s="36"/>
    </row>
    <row r="38" spans="2:10" x14ac:dyDescent="0.25">
      <c r="B38" s="36"/>
      <c r="C38" s="38" t="s">
        <v>511</v>
      </c>
      <c r="D38" s="39"/>
      <c r="E38" s="39" t="s">
        <v>512</v>
      </c>
      <c r="F38" s="40"/>
      <c r="G38" s="36"/>
      <c r="H38" s="36"/>
      <c r="I38" s="36"/>
      <c r="J38" s="36"/>
    </row>
    <row r="39" spans="2:10" x14ac:dyDescent="0.25">
      <c r="B39" s="36"/>
      <c r="C39" s="41" t="s">
        <v>456</v>
      </c>
      <c r="D39" s="42"/>
      <c r="E39" s="42" t="s">
        <v>457</v>
      </c>
      <c r="F39" s="43"/>
      <c r="G39" s="36"/>
      <c r="H39" s="36"/>
      <c r="I39" s="36"/>
      <c r="J39" s="36"/>
    </row>
    <row r="40" spans="2:10" x14ac:dyDescent="0.25">
      <c r="B40" s="36"/>
      <c r="C40" s="41" t="s">
        <v>513</v>
      </c>
      <c r="D40" s="42"/>
      <c r="E40" s="42" t="s">
        <v>514</v>
      </c>
      <c r="F40" s="43"/>
      <c r="G40" s="36"/>
      <c r="H40" s="36"/>
      <c r="I40" s="36"/>
      <c r="J40" s="36"/>
    </row>
    <row r="41" spans="2:10" x14ac:dyDescent="0.25">
      <c r="B41" s="36"/>
      <c r="C41" s="41" t="s">
        <v>404</v>
      </c>
      <c r="D41" s="42"/>
      <c r="E41" s="42" t="s">
        <v>405</v>
      </c>
      <c r="F41" s="43"/>
      <c r="G41" s="36"/>
      <c r="H41" s="36"/>
      <c r="I41" s="36"/>
      <c r="J41" s="36"/>
    </row>
    <row r="42" spans="2:10" x14ac:dyDescent="0.25">
      <c r="B42" s="36"/>
      <c r="C42" s="41" t="s">
        <v>243</v>
      </c>
      <c r="D42" s="42"/>
      <c r="E42" s="42" t="s">
        <v>244</v>
      </c>
      <c r="F42" s="43"/>
      <c r="G42" s="36"/>
      <c r="H42" s="36"/>
      <c r="I42" s="36"/>
      <c r="J42" s="36"/>
    </row>
    <row r="43" spans="2:10" x14ac:dyDescent="0.25">
      <c r="B43" s="36"/>
      <c r="C43" s="41" t="s">
        <v>468</v>
      </c>
      <c r="D43" s="42"/>
      <c r="E43" s="42" t="s">
        <v>469</v>
      </c>
      <c r="F43" s="43"/>
      <c r="G43" s="36"/>
      <c r="H43" s="36"/>
      <c r="I43" s="36"/>
      <c r="J43" s="36"/>
    </row>
    <row r="44" spans="2:10" x14ac:dyDescent="0.25">
      <c r="B44" s="36"/>
      <c r="C44" s="41" t="s">
        <v>470</v>
      </c>
      <c r="D44" s="42"/>
      <c r="E44" s="42" t="s">
        <v>471</v>
      </c>
      <c r="F44" s="43"/>
      <c r="G44" s="36"/>
      <c r="H44" s="36"/>
      <c r="I44" s="36"/>
      <c r="J44" s="36"/>
    </row>
    <row r="45" spans="2:10" x14ac:dyDescent="0.25">
      <c r="B45" s="36"/>
      <c r="C45" s="41" t="s">
        <v>515</v>
      </c>
      <c r="D45" s="42"/>
      <c r="E45" s="42" t="s">
        <v>516</v>
      </c>
      <c r="F45" s="43"/>
      <c r="G45" s="36"/>
      <c r="H45" s="36"/>
      <c r="I45" s="36"/>
      <c r="J45" s="36"/>
    </row>
    <row r="46" spans="2:10" x14ac:dyDescent="0.25">
      <c r="B46" s="36"/>
      <c r="C46" s="41" t="s">
        <v>517</v>
      </c>
      <c r="D46" s="42"/>
      <c r="E46" s="42" t="s">
        <v>518</v>
      </c>
      <c r="F46" s="43"/>
      <c r="G46" s="36"/>
      <c r="H46" s="36"/>
      <c r="I46" s="36"/>
      <c r="J46" s="36"/>
    </row>
    <row r="47" spans="2:10" x14ac:dyDescent="0.25">
      <c r="B47" s="36"/>
      <c r="C47" s="41" t="s">
        <v>413</v>
      </c>
      <c r="D47" s="42"/>
      <c r="E47" s="42" t="s">
        <v>414</v>
      </c>
      <c r="F47" s="43"/>
      <c r="G47" s="36"/>
      <c r="H47" s="36"/>
      <c r="I47" s="36"/>
      <c r="J47" s="36"/>
    </row>
    <row r="48" spans="2:10" x14ac:dyDescent="0.25">
      <c r="B48" s="36"/>
      <c r="C48" s="41" t="s">
        <v>484</v>
      </c>
      <c r="D48" s="42"/>
      <c r="E48" s="42" t="s">
        <v>485</v>
      </c>
      <c r="F48" s="43"/>
      <c r="G48" s="36"/>
      <c r="H48" s="36"/>
      <c r="I48" s="36"/>
      <c r="J48" s="36"/>
    </row>
    <row r="49" spans="2:10" x14ac:dyDescent="0.25">
      <c r="B49" s="36"/>
      <c r="C49" s="41" t="s">
        <v>488</v>
      </c>
      <c r="D49" s="42"/>
      <c r="E49" s="42" t="s">
        <v>489</v>
      </c>
      <c r="F49" s="43"/>
      <c r="G49" s="36"/>
      <c r="H49" s="36"/>
      <c r="I49" s="36"/>
      <c r="J49" s="36"/>
    </row>
    <row r="50" spans="2:10" x14ac:dyDescent="0.25">
      <c r="B50" s="36"/>
      <c r="C50" s="41" t="s">
        <v>491</v>
      </c>
      <c r="D50" s="42"/>
      <c r="E50" s="42" t="s">
        <v>492</v>
      </c>
      <c r="F50" s="43"/>
      <c r="G50" s="36"/>
      <c r="H50" s="36"/>
      <c r="I50" s="36"/>
      <c r="J50" s="36"/>
    </row>
    <row r="51" spans="2:10" x14ac:dyDescent="0.25">
      <c r="B51" s="36"/>
      <c r="C51" s="41" t="s">
        <v>493</v>
      </c>
      <c r="D51" s="42"/>
      <c r="E51" s="42" t="s">
        <v>494</v>
      </c>
      <c r="F51" s="43"/>
      <c r="G51" s="36"/>
      <c r="H51" s="36"/>
      <c r="I51" s="36"/>
      <c r="J51" s="36"/>
    </row>
    <row r="52" spans="2:10" x14ac:dyDescent="0.25">
      <c r="B52" s="36"/>
      <c r="C52" s="41" t="s">
        <v>495</v>
      </c>
      <c r="D52" s="42"/>
      <c r="E52" s="42" t="s">
        <v>405</v>
      </c>
      <c r="F52" s="43"/>
      <c r="G52" s="36"/>
      <c r="H52" s="36"/>
      <c r="I52" s="36"/>
      <c r="J52" s="36"/>
    </row>
    <row r="53" spans="2:10" x14ac:dyDescent="0.25">
      <c r="B53" s="36"/>
      <c r="C53" s="41" t="s">
        <v>496</v>
      </c>
      <c r="D53" s="42"/>
      <c r="E53" s="42" t="s">
        <v>497</v>
      </c>
      <c r="F53" s="43"/>
      <c r="G53" s="36"/>
      <c r="H53" s="36"/>
      <c r="I53" s="36"/>
      <c r="J53" s="36"/>
    </row>
    <row r="54" spans="2:10" x14ac:dyDescent="0.25">
      <c r="B54" s="36"/>
      <c r="C54" s="44" t="s">
        <v>502</v>
      </c>
      <c r="D54" s="45"/>
      <c r="E54" s="45" t="s">
        <v>503</v>
      </c>
      <c r="F54" s="46"/>
      <c r="G54" s="36"/>
      <c r="H54" s="36"/>
      <c r="I54" s="36"/>
      <c r="J54" s="36"/>
    </row>
    <row r="55" spans="2:10" x14ac:dyDescent="0.25">
      <c r="B55" s="36"/>
      <c r="C55" s="36"/>
      <c r="D55" s="36"/>
      <c r="E55" s="36"/>
      <c r="F55" s="36"/>
      <c r="G55" s="36"/>
      <c r="H55" s="36"/>
      <c r="I55" s="36"/>
      <c r="J55" s="36"/>
    </row>
  </sheetData>
  <mergeCells count="9">
    <mergeCell ref="C33:F33"/>
    <mergeCell ref="H33:I33"/>
    <mergeCell ref="C14:I14"/>
    <mergeCell ref="C22:I22"/>
    <mergeCell ref="C25:I25"/>
    <mergeCell ref="C29:F29"/>
    <mergeCell ref="H29:I29"/>
    <mergeCell ref="C31:F31"/>
    <mergeCell ref="H31:I31"/>
  </mergeCells>
  <dataValidations count="6">
    <dataValidation allowBlank="1" showInputMessage="1" showErrorMessage="1" promptTitle="Description in SR-Site" prompt="Rock stresses as a function of time and space." sqref="L7" xr:uid="{77788A32-483F-4E02-BA7C-C088D2AF24E6}"/>
    <dataValidation allowBlank="1" showInputMessage="1" showErrorMessage="1" promptTitle="Handling in SR-Site" prompt="Included in description of repository evolution." sqref="L16" xr:uid="{7267F74D-6252-4A8D-BF9F-960C6593341A}"/>
    <dataValidation allowBlank="1" showInputMessage="1" showErrorMessage="1" promptTitle="Description in SE-SFL" sqref="L11" xr:uid="{9021B3FE-FFA3-4651-A4EB-9B6DB8045EF5}"/>
    <dataValidation allowBlank="1" showInputMessage="1" showErrorMessage="1" promptTitle="Handling in SE-SFL" sqref="L20 L5" xr:uid="{11E643FF-65E2-4202-A520-C65F61873471}"/>
    <dataValidation allowBlank="1" showInputMessage="1" showErrorMessage="1" promptTitle="Description in SR-PSU" prompt="Rock stresses as a function of time and space." sqref="L9" xr:uid="{72F94630-424B-458A-BB99-055283CF8B6D}"/>
    <dataValidation allowBlank="1" showInputMessage="1" showErrorMessage="1" promptTitle="Handling in SR-PSU" sqref="L18" xr:uid="{5E32EB5E-BB85-4886-AA71-956B5E4B04D4}"/>
  </dataValidations>
  <pageMargins left="0.7" right="0.7" top="0.75" bottom="0.75" header="0.3" footer="0.3"/>
  <drawing r:id="rId1"/>
  <legacyDrawing r:id="rId2"/>
  <mc:AlternateContent>
    <mc:Choice Requires="x14">
      <controls>
        <mc:AlternateContent>
          <mc:Choice Requires="x14">
            <control shapeId="23553" r:id="rId3" name="Check Box 1">
              <controlPr defaultSize="0" autoFill="0" autoLine="0" autoPict="0">
                <anchor moveWithCells="1">
                  <from>
                    <xdr:col>3</xdr:col>
                    <xdr:colOff>28575</xdr:colOff>
                    <xdr:row>17</xdr:row>
                    <xdr:rowOff>0</xdr:rowOff>
                  </from>
                  <to>
                    <xdr:col>4</xdr:col>
                    <xdr:colOff>409575</xdr:colOff>
                    <xdr:row>18</xdr:row>
                    <xdr:rowOff>28575</xdr:rowOff>
                  </to>
                </anchor>
              </controlPr>
            </control>
          </mc:Choice>
        </mc:AlternateContent>
        <mc:AlternateContent>
          <mc:Choice Requires="x14">
            <control shapeId="23554" r:id="rId4" name="Check Box 2">
              <controlPr defaultSize="0" autoFill="0" autoLine="0" autoPict="0">
                <anchor moveWithCells="1">
                  <from>
                    <xdr:col>3</xdr:col>
                    <xdr:colOff>28575</xdr:colOff>
                    <xdr:row>18</xdr:row>
                    <xdr:rowOff>0</xdr:rowOff>
                  </from>
                  <to>
                    <xdr:col>4</xdr:col>
                    <xdr:colOff>323850</xdr:colOff>
                    <xdr:row>19</xdr:row>
                    <xdr:rowOff>19050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PSAR SFK FEP list</vt:lpstr>
      <vt:lpstr>SF &amp; SFI</vt:lpstr>
      <vt:lpstr>VarGe01</vt:lpstr>
      <vt:lpstr>VarGe02</vt:lpstr>
      <vt:lpstr>VarGe03</vt:lpstr>
      <vt:lpstr>VarGe04</vt:lpstr>
      <vt:lpstr>VarGe05</vt:lpstr>
      <vt:lpstr>VarGe06</vt:lpstr>
      <vt:lpstr>VarGe07</vt:lpstr>
      <vt:lpstr>VarGe08</vt:lpstr>
      <vt:lpstr>VarGe09</vt:lpstr>
      <vt:lpstr>VarGe10</vt:lpstr>
      <vt:lpstr>VarGe11</vt:lpstr>
      <vt:lpstr>VarGe12</vt:lpstr>
      <vt:lpstr>VarGe13</vt:lpstr>
      <vt:lpstr>Ge01</vt:lpstr>
      <vt:lpstr>Ge02</vt:lpstr>
      <vt:lpstr>Ge03</vt:lpstr>
      <vt:lpstr>Ge04</vt:lpstr>
      <vt:lpstr>Ge05</vt:lpstr>
      <vt:lpstr>Ge06</vt:lpstr>
      <vt:lpstr>Ge07</vt:lpstr>
      <vt:lpstr>Ge08</vt:lpstr>
      <vt:lpstr>Ge09</vt:lpstr>
      <vt:lpstr>Ge10</vt:lpstr>
      <vt:lpstr>Ge11</vt:lpstr>
      <vt:lpstr>Ge12</vt:lpstr>
      <vt:lpstr>Ge13</vt:lpstr>
      <vt:lpstr>Ge14</vt:lpstr>
      <vt:lpstr>Ge15</vt:lpstr>
      <vt:lpstr>Ge16</vt:lpstr>
      <vt:lpstr>Ge17</vt:lpstr>
      <vt:lpstr>Ge18</vt:lpstr>
      <vt:lpstr>Ge19</vt:lpstr>
      <vt:lpstr>Ge20</vt:lpstr>
      <vt:lpstr>Ge21</vt:lpstr>
      <vt:lpstr>Ge22</vt:lpstr>
      <vt:lpstr>Ge23</vt:lpstr>
      <vt:lpstr>Ge24</vt:lpstr>
      <vt:lpstr>Ge25</vt:lpstr>
      <vt:lpstr>Ge01_INF</vt:lpstr>
      <vt:lpstr>Ge02_INF</vt:lpstr>
      <vt:lpstr>Ge03_INF</vt:lpstr>
      <vt:lpstr>Ge04_INF</vt:lpstr>
      <vt:lpstr>Ge05_INF</vt:lpstr>
      <vt:lpstr>Ge06_INF</vt:lpstr>
      <vt:lpstr>Ge07_INF</vt:lpstr>
      <vt:lpstr>Ge08_INF</vt:lpstr>
      <vt:lpstr>Ge09_INF</vt:lpstr>
      <vt:lpstr>Ge10_INF</vt:lpstr>
      <vt:lpstr>Ge11_INF</vt:lpstr>
      <vt:lpstr>Ge12_INF</vt:lpstr>
      <vt:lpstr>Ge13_INF</vt:lpstr>
      <vt:lpstr>Ge14_INF</vt:lpstr>
      <vt:lpstr>Ge15_INF</vt:lpstr>
      <vt:lpstr>Ge16_INF</vt:lpstr>
      <vt:lpstr>Ge17_INF</vt:lpstr>
      <vt:lpstr>Ge18_INF</vt:lpstr>
      <vt:lpstr>Ge19_INF</vt:lpstr>
      <vt:lpstr>Ge20_INF</vt:lpstr>
      <vt:lpstr>Ge21_INF</vt:lpstr>
      <vt:lpstr>Ge22_INF</vt:lpstr>
      <vt:lpstr>Ge23_INF</vt:lpstr>
      <vt:lpstr>Ge24_INF</vt:lpstr>
      <vt:lpstr>Ge25_INF</vt:lpstr>
      <vt:lpstr>SR-Site Influences</vt:lpstr>
      <vt:lpstr>Template (FEP)</vt:lpstr>
      <vt:lpstr>Template (Var)</vt:lpstr>
      <vt:lpstr>Template (Inf)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2023-12-23T09:51:22Z</dcterms:created>
  <dc:creator>Thomas Hjerpe</dc:creator>
  <cp:lastModifiedBy>Thomas Hjerpe</cp:lastModifiedBy>
  <dcterms:modified xsi:type="dcterms:W3CDTF">2024-10-09T16:45:53Z</dcterms:modified>
</cp:coreProperties>
</file>