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esktop\Fall 2019\INSE 6300\project\project_docs\"/>
    </mc:Choice>
  </mc:AlternateContent>
  <xr:revisionPtr revIDLastSave="0" documentId="13_ncr:1_{ACA10B75-342A-4177-ADA9-8B5AF968D933}" xr6:coauthVersionLast="45" xr6:coauthVersionMax="45" xr10:uidLastSave="{00000000-0000-0000-0000-000000000000}"/>
  <bookViews>
    <workbookView xWindow="-110" yWindow="-110" windowWidth="19420" windowHeight="10420" tabRatio="808" activeTab="1" xr2:uid="{A3A77580-DA36-4663-A55A-F2DA6C91E3F8}"/>
  </bookViews>
  <sheets>
    <sheet name="Tim_Hortons_Data" sheetId="1" r:id="rId1"/>
    <sheet name="Deseasonalized model" sheetId="2" r:id="rId2"/>
    <sheet name="Actual vs Forecasted" sheetId="5" r:id="rId3"/>
    <sheet name="Sheet1" sheetId="4" r:id="rId4"/>
    <sheet name="Sheet2" sheetId="6" r:id="rId5"/>
    <sheet name="Practice sheet-calculation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M19" i="2" l="1"/>
  <c r="C3" i="2" l="1"/>
  <c r="C4" i="2"/>
  <c r="C5" i="2"/>
  <c r="C6" i="2"/>
  <c r="C7" i="2"/>
  <c r="C8" i="2"/>
  <c r="C9" i="2"/>
  <c r="C10" i="2"/>
  <c r="C11" i="2"/>
  <c r="C12" i="2"/>
  <c r="C13" i="2"/>
  <c r="L8" i="3" a="1"/>
  <c r="L8" i="3" s="1"/>
  <c r="M8" i="3"/>
  <c r="D4" i="1"/>
  <c r="D5" i="1"/>
  <c r="D6" i="1"/>
  <c r="D7" i="1"/>
  <c r="D8" i="1"/>
  <c r="D9" i="1"/>
  <c r="D10" i="1"/>
  <c r="D11" i="1"/>
  <c r="D12" i="1"/>
  <c r="D3" i="1"/>
  <c r="L19" i="4"/>
  <c r="K19" i="4"/>
  <c r="J19" i="4"/>
  <c r="I19" i="4"/>
  <c r="H19" i="4"/>
  <c r="G19" i="4"/>
  <c r="F19" i="4"/>
  <c r="E19" i="4"/>
  <c r="D19" i="4"/>
  <c r="C19" i="4"/>
  <c r="B19" i="4"/>
  <c r="A19" i="4"/>
  <c r="L18" i="4"/>
  <c r="K18" i="4"/>
  <c r="J18" i="4"/>
  <c r="I18" i="4"/>
  <c r="H18" i="4"/>
  <c r="G18" i="4"/>
  <c r="F18" i="4"/>
  <c r="E18" i="4"/>
  <c r="D18" i="4"/>
  <c r="C18" i="4"/>
  <c r="B18" i="4"/>
  <c r="A18" i="4"/>
  <c r="L17" i="4"/>
  <c r="K17" i="4"/>
  <c r="J17" i="4"/>
  <c r="I17" i="4"/>
  <c r="H17" i="4"/>
  <c r="G17" i="4"/>
  <c r="F17" i="4"/>
  <c r="E17" i="4"/>
  <c r="D17" i="4"/>
  <c r="C17" i="4"/>
  <c r="B17" i="4"/>
  <c r="A17" i="4"/>
  <c r="L16" i="4"/>
  <c r="K16" i="4"/>
  <c r="J16" i="4"/>
  <c r="I16" i="4"/>
  <c r="H16" i="4"/>
  <c r="G16" i="4"/>
  <c r="F16" i="4"/>
  <c r="E16" i="4"/>
  <c r="D16" i="4"/>
  <c r="C16" i="4"/>
  <c r="B16" i="4"/>
  <c r="A16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B12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B11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B10" i="4"/>
  <c r="C9" i="4"/>
  <c r="D9" i="4"/>
  <c r="E9" i="4"/>
  <c r="F9" i="4"/>
  <c r="G9" i="4"/>
  <c r="H9" i="4"/>
  <c r="I9" i="4"/>
  <c r="J9" i="4"/>
  <c r="K9" i="4"/>
  <c r="L9" i="4"/>
  <c r="M9" i="4"/>
  <c r="N9" i="4"/>
  <c r="O9" i="4"/>
  <c r="B9" i="4"/>
  <c r="C8" i="4"/>
  <c r="D8" i="4"/>
  <c r="E8" i="4"/>
  <c r="F8" i="4"/>
  <c r="G8" i="4"/>
  <c r="H8" i="4"/>
  <c r="I8" i="4"/>
  <c r="J8" i="4"/>
  <c r="K8" i="4"/>
  <c r="L8" i="4"/>
  <c r="M8" i="4"/>
  <c r="N8" i="4"/>
  <c r="O8" i="4"/>
  <c r="B8" i="4"/>
  <c r="C7" i="4"/>
  <c r="D7" i="4"/>
  <c r="E7" i="4"/>
  <c r="F7" i="4"/>
  <c r="G7" i="4"/>
  <c r="H7" i="4"/>
  <c r="I7" i="4"/>
  <c r="J7" i="4"/>
  <c r="K7" i="4"/>
  <c r="L7" i="4"/>
  <c r="M7" i="4"/>
  <c r="N7" i="4"/>
  <c r="O7" i="4"/>
  <c r="B7" i="4"/>
  <c r="C6" i="4"/>
  <c r="D6" i="4"/>
  <c r="E6" i="4"/>
  <c r="F6" i="4"/>
  <c r="G6" i="4"/>
  <c r="H6" i="4"/>
  <c r="I6" i="4"/>
  <c r="J6" i="4"/>
  <c r="K6" i="4"/>
  <c r="L6" i="4"/>
  <c r="M6" i="4"/>
  <c r="N6" i="4"/>
  <c r="O6" i="4"/>
  <c r="B6" i="4"/>
  <c r="C5" i="4"/>
  <c r="D5" i="4"/>
  <c r="E5" i="4"/>
  <c r="F5" i="4"/>
  <c r="G5" i="4"/>
  <c r="H5" i="4"/>
  <c r="I5" i="4"/>
  <c r="J5" i="4"/>
  <c r="K5" i="4"/>
  <c r="L5" i="4"/>
  <c r="M5" i="4"/>
  <c r="N5" i="4"/>
  <c r="O5" i="4"/>
  <c r="B5" i="4"/>
  <c r="C4" i="4"/>
  <c r="D4" i="4"/>
  <c r="E4" i="4"/>
  <c r="F4" i="4"/>
  <c r="G4" i="4"/>
  <c r="H4" i="4"/>
  <c r="I4" i="4"/>
  <c r="J4" i="4"/>
  <c r="K4" i="4"/>
  <c r="L4" i="4"/>
  <c r="M4" i="4"/>
  <c r="N4" i="4"/>
  <c r="O4" i="4"/>
  <c r="B4" i="4"/>
  <c r="C3" i="4"/>
  <c r="D3" i="4"/>
  <c r="E3" i="4"/>
  <c r="F3" i="4"/>
  <c r="G3" i="4"/>
  <c r="H3" i="4"/>
  <c r="I3" i="4"/>
  <c r="J3" i="4"/>
  <c r="K3" i="4"/>
  <c r="L3" i="4"/>
  <c r="M3" i="4"/>
  <c r="N3" i="4"/>
  <c r="O3" i="4"/>
  <c r="B3" i="4"/>
  <c r="B13" i="4"/>
  <c r="C2" i="4"/>
  <c r="D2" i="4"/>
  <c r="E2" i="4"/>
  <c r="F2" i="4"/>
  <c r="G2" i="4"/>
  <c r="H2" i="4"/>
  <c r="I2" i="4"/>
  <c r="J2" i="4"/>
  <c r="K2" i="4"/>
  <c r="L2" i="4"/>
  <c r="M2" i="4"/>
  <c r="N2" i="4"/>
  <c r="O2" i="4"/>
  <c r="B2" i="4"/>
  <c r="D3" i="2" l="1"/>
  <c r="D4" i="2"/>
  <c r="D5" i="2"/>
  <c r="D6" i="2"/>
  <c r="D7" i="2"/>
  <c r="D8" i="2"/>
  <c r="D9" i="2"/>
  <c r="D10" i="2"/>
  <c r="D11" i="2"/>
  <c r="D12" i="2"/>
  <c r="D13" i="2"/>
  <c r="D2" i="2"/>
  <c r="F9" i="2" l="1"/>
  <c r="F12" i="2"/>
  <c r="F11" i="2"/>
  <c r="F13" i="2" l="1"/>
  <c r="F5" i="2"/>
  <c r="F4" i="2"/>
  <c r="F8" i="2"/>
  <c r="F7" i="2"/>
  <c r="F3" i="2"/>
  <c r="E13" i="3" a="1"/>
  <c r="E13" i="3" s="1"/>
  <c r="E9" i="3" a="1"/>
  <c r="E9" i="3" s="1"/>
  <c r="M20" i="2" l="1"/>
  <c r="F13" i="3"/>
  <c r="F9" i="3"/>
  <c r="E4" i="3" l="1"/>
  <c r="F2" i="2" l="1"/>
  <c r="F10" i="2"/>
  <c r="F6" i="2"/>
</calcChain>
</file>

<file path=xl/sharedStrings.xml><?xml version="1.0" encoding="utf-8"?>
<sst xmlns="http://schemas.openxmlformats.org/spreadsheetml/2006/main" count="53" uniqueCount="42">
  <si>
    <r>
      <t xml:space="preserve">Period
</t>
    </r>
    <r>
      <rPr>
        <i/>
        <sz val="10"/>
        <rFont val="Arial"/>
        <family val="2"/>
      </rPr>
      <t xml:space="preserve"> t</t>
    </r>
  </si>
  <si>
    <r>
      <t xml:space="preserve">Demand
</t>
    </r>
    <r>
      <rPr>
        <i/>
        <sz val="10"/>
        <rFont val="Arial"/>
        <family val="2"/>
      </rPr>
      <t xml:space="preserve"> D</t>
    </r>
    <r>
      <rPr>
        <i/>
        <vertAlign val="subscript"/>
        <sz val="10"/>
        <rFont val="Arial"/>
        <family val="2"/>
      </rPr>
      <t>t</t>
    </r>
  </si>
  <si>
    <t xml:space="preserve">Deseasonalized Demand </t>
  </si>
  <si>
    <t>Seasonal Factor</t>
  </si>
  <si>
    <t>Estimate</t>
  </si>
  <si>
    <t>Y values</t>
  </si>
  <si>
    <t>X values</t>
  </si>
  <si>
    <t>Intercept value L</t>
  </si>
  <si>
    <t>Intercept</t>
  </si>
  <si>
    <t>X-variable</t>
  </si>
  <si>
    <t>Intercept (L)</t>
  </si>
  <si>
    <t>X-variable (T)</t>
  </si>
  <si>
    <t>1. Enter the formulas in both cells D2 and E2.
2.Highlight cells D2 and E2
3.Press F2 (in Windows) or CONTROL+U (on Mac)
Press Ctrl+Shift+Enter
This creates {} brackets around your formulas as follows:
{=LINEST(A2:A6,B2:B6,TRUE,FALSE)}
Result: 0.5</t>
  </si>
  <si>
    <t>Forecasted Data</t>
  </si>
  <si>
    <r>
      <t xml:space="preserve">Period
</t>
    </r>
    <r>
      <rPr>
        <i/>
        <sz val="10"/>
        <rFont val="Arial"/>
        <family val="2"/>
      </rPr>
      <t>t</t>
    </r>
  </si>
  <si>
    <t xml:space="preserve">Forecasted Demand
</t>
  </si>
  <si>
    <t>Day, Hrs</t>
  </si>
  <si>
    <t>1,2</t>
  </si>
  <si>
    <t>1,4</t>
  </si>
  <si>
    <t>1,6</t>
  </si>
  <si>
    <t>1,8</t>
  </si>
  <si>
    <t>1,10</t>
  </si>
  <si>
    <t>1,12</t>
  </si>
  <si>
    <t>1,14</t>
  </si>
  <si>
    <t>1,16</t>
  </si>
  <si>
    <t>1,18</t>
  </si>
  <si>
    <t>1,20</t>
  </si>
  <si>
    <t>1,22</t>
  </si>
  <si>
    <t>1,24</t>
  </si>
  <si>
    <t>2,0</t>
  </si>
  <si>
    <t>2,2</t>
  </si>
  <si>
    <t>2,4</t>
  </si>
  <si>
    <t>2,6</t>
  </si>
  <si>
    <t>Forecast</t>
  </si>
  <si>
    <t>Error</t>
  </si>
  <si>
    <t>Day, 
Hrs</t>
  </si>
  <si>
    <t>Demand</t>
  </si>
  <si>
    <t>Morning Leisure</t>
  </si>
  <si>
    <t>Caffeine mix</t>
  </si>
  <si>
    <t>Breakfast on the Go</t>
  </si>
  <si>
    <t>Treat Break</t>
  </si>
  <si>
    <t>Revenue in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</si>
</sst>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Roboto Condensed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0000"/>
        <bgColor theme="8" tint="0.59999389629810485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8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3" fontId="4" fillId="0" borderId="3" xfId="2" applyNumberFormat="1" applyFont="1" applyBorder="1" applyAlignment="1">
      <alignment horizontal="center"/>
    </xf>
    <xf numFmtId="0" fontId="0" fillId="0" borderId="0" xfId="0" applyBorder="1"/>
    <xf numFmtId="0" fontId="4" fillId="0" borderId="0" xfId="1" applyBorder="1" applyAlignment="1">
      <alignment horizontal="center"/>
    </xf>
    <xf numFmtId="0" fontId="0" fillId="2" borderId="1" xfId="0" applyFill="1" applyBorder="1"/>
    <xf numFmtId="0" fontId="4" fillId="0" borderId="2" xfId="1" applyBorder="1" applyAlignment="1">
      <alignment horizontal="center"/>
    </xf>
    <xf numFmtId="0" fontId="0" fillId="2" borderId="0" xfId="0" applyFill="1"/>
    <xf numFmtId="0" fontId="0" fillId="0" borderId="1" xfId="0" applyFill="1" applyBorder="1"/>
    <xf numFmtId="0" fontId="0" fillId="0" borderId="12" xfId="0" applyBorder="1"/>
    <xf numFmtId="0" fontId="1" fillId="4" borderId="8" xfId="0" applyFont="1" applyFill="1" applyBorder="1"/>
    <xf numFmtId="0" fontId="1" fillId="4" borderId="9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0" fillId="0" borderId="13" xfId="0" applyBorder="1"/>
    <xf numFmtId="0" fontId="0" fillId="0" borderId="17" xfId="0" applyBorder="1"/>
    <xf numFmtId="0" fontId="0" fillId="0" borderId="11" xfId="0" applyBorder="1"/>
    <xf numFmtId="0" fontId="0" fillId="0" borderId="18" xfId="0" applyBorder="1"/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3" fontId="0" fillId="0" borderId="3" xfId="4" applyNumberFormat="1" applyFont="1" applyBorder="1" applyAlignment="1">
      <alignment horizontal="center"/>
    </xf>
    <xf numFmtId="0" fontId="0" fillId="5" borderId="1" xfId="0" applyFont="1" applyFill="1" applyBorder="1"/>
    <xf numFmtId="0" fontId="0" fillId="6" borderId="1" xfId="0" applyFont="1" applyFill="1" applyBorder="1"/>
    <xf numFmtId="0" fontId="0" fillId="0" borderId="21" xfId="0" applyBorder="1" applyAlignment="1">
      <alignment horizontal="center"/>
    </xf>
    <xf numFmtId="0" fontId="0" fillId="4" borderId="13" xfId="0" applyFill="1" applyBorder="1"/>
    <xf numFmtId="0" fontId="0" fillId="3" borderId="13" xfId="0" applyFill="1" applyBorder="1"/>
    <xf numFmtId="0" fontId="1" fillId="4" borderId="19" xfId="0" applyFont="1" applyFill="1" applyBorder="1" applyAlignment="1">
      <alignment horizontal="center" wrapText="1"/>
    </xf>
    <xf numFmtId="0" fontId="1" fillId="4" borderId="22" xfId="0" applyFont="1" applyFill="1" applyBorder="1" applyAlignment="1">
      <alignment horizontal="center" wrapText="1"/>
    </xf>
    <xf numFmtId="0" fontId="1" fillId="4" borderId="23" xfId="0" applyFont="1" applyFill="1" applyBorder="1" applyAlignment="1">
      <alignment horizontal="center" wrapText="1"/>
    </xf>
    <xf numFmtId="0" fontId="1" fillId="4" borderId="22" xfId="0" applyFont="1" applyFill="1" applyBorder="1" applyAlignment="1">
      <alignment horizontal="left" wrapText="1"/>
    </xf>
    <xf numFmtId="0" fontId="1" fillId="4" borderId="23" xfId="0" applyFont="1" applyFill="1" applyBorder="1" applyAlignment="1">
      <alignment wrapText="1"/>
    </xf>
    <xf numFmtId="0" fontId="1" fillId="4" borderId="24" xfId="0" applyFont="1" applyFill="1" applyBorder="1"/>
    <xf numFmtId="0" fontId="0" fillId="0" borderId="11" xfId="0" applyFill="1" applyBorder="1"/>
    <xf numFmtId="0" fontId="1" fillId="4" borderId="25" xfId="0" applyFont="1" applyFill="1" applyBorder="1" applyAlignment="1">
      <alignment horizontal="center" wrapText="1"/>
    </xf>
    <xf numFmtId="2" fontId="0" fillId="0" borderId="15" xfId="0" applyNumberFormat="1" applyBorder="1" applyAlignment="1">
      <alignment horizontal="center"/>
    </xf>
    <xf numFmtId="3" fontId="0" fillId="0" borderId="27" xfId="0" applyNumberFormat="1" applyBorder="1"/>
    <xf numFmtId="3" fontId="0" fillId="0" borderId="28" xfId="0" applyNumberFormat="1" applyBorder="1"/>
    <xf numFmtId="3" fontId="0" fillId="0" borderId="29" xfId="0" applyNumberFormat="1" applyBorder="1"/>
    <xf numFmtId="1" fontId="0" fillId="0" borderId="0" xfId="0" applyNumberFormat="1"/>
    <xf numFmtId="1" fontId="0" fillId="7" borderId="1" xfId="4" applyNumberFormat="1" applyFont="1" applyFill="1" applyBorder="1" applyAlignment="1">
      <alignment horizontal="center"/>
    </xf>
    <xf numFmtId="0" fontId="0" fillId="8" borderId="1" xfId="0" applyFill="1" applyBorder="1"/>
    <xf numFmtId="1" fontId="0" fillId="9" borderId="1" xfId="4" applyNumberFormat="1" applyFont="1" applyFill="1" applyBorder="1" applyAlignment="1">
      <alignment horizontal="center"/>
    </xf>
    <xf numFmtId="1" fontId="0" fillId="8" borderId="0" xfId="0" applyNumberFormat="1" applyFill="1" applyBorder="1"/>
    <xf numFmtId="0" fontId="4" fillId="8" borderId="0" xfId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0" xfId="0" applyFill="1"/>
    <xf numFmtId="1" fontId="1" fillId="4" borderId="26" xfId="0" applyNumberFormat="1" applyFont="1" applyFill="1" applyBorder="1"/>
    <xf numFmtId="1" fontId="0" fillId="5" borderId="1" xfId="0" applyNumberFormat="1" applyFont="1" applyFill="1" applyBorder="1"/>
    <xf numFmtId="1" fontId="0" fillId="6" borderId="1" xfId="0" applyNumberFormat="1" applyFont="1" applyFill="1" applyBorder="1"/>
    <xf numFmtId="0" fontId="0" fillId="0" borderId="0" xfId="0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/>
    <xf numFmtId="0" fontId="0" fillId="10" borderId="1" xfId="0" applyFill="1" applyBorder="1"/>
    <xf numFmtId="1" fontId="0" fillId="10" borderId="1" xfId="0" applyNumberFormat="1" applyFill="1" applyBorder="1"/>
    <xf numFmtId="3" fontId="0" fillId="0" borderId="0" xfId="0" applyNumberFormat="1" applyFont="1"/>
    <xf numFmtId="3" fontId="9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11" borderId="5" xfId="0" applyFont="1" applyFill="1" applyBorder="1" applyAlignment="1">
      <alignment horizontal="left"/>
    </xf>
    <xf numFmtId="0" fontId="5" fillId="11" borderId="6" xfId="0" applyFont="1" applyFill="1" applyBorder="1" applyAlignment="1">
      <alignment horizontal="left"/>
    </xf>
    <xf numFmtId="0" fontId="5" fillId="11" borderId="7" xfId="0" applyFont="1" applyFill="1" applyBorder="1" applyAlignment="1">
      <alignment horizontal="left"/>
    </xf>
    <xf numFmtId="0" fontId="0" fillId="12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3" fontId="0" fillId="12" borderId="3" xfId="0" applyNumberFormat="1" applyFill="1" applyBorder="1" applyAlignment="1">
      <alignment horizontal="center"/>
    </xf>
  </cellXfs>
  <cellStyles count="5">
    <cellStyle name="Comma" xfId="4" builtinId="3"/>
    <cellStyle name="Comma 2" xfId="2" xr:uid="{C4F2DB34-C93D-4D84-A3D4-4002B7654296}"/>
    <cellStyle name="Normal" xfId="0" builtinId="0"/>
    <cellStyle name="Normal 2" xfId="1" xr:uid="{54E77723-8763-41FE-9197-B44F1C0B18F8}"/>
    <cellStyle name="Percent 2" xfId="3" xr:uid="{6302C190-51C2-4F28-921D-B9202D6643EC}"/>
  </cellStyles>
  <dxfs count="16">
    <dxf>
      <numFmt numFmtId="3" formatCode="#,##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</a:t>
            </a:r>
            <a:r>
              <a:rPr lang="en-CA" baseline="0"/>
              <a:t> Hortons </a:t>
            </a:r>
            <a:r>
              <a:rPr lang="en-CA"/>
              <a:t>Demand</a:t>
            </a:r>
            <a:r>
              <a:rPr lang="en-CA" baseline="0"/>
              <a:t> Forecasting Model</a:t>
            </a:r>
            <a:endParaRPr lang="en-CA"/>
          </a:p>
        </c:rich>
      </c:tx>
      <c:layout>
        <c:manualLayout>
          <c:xMode val="edge"/>
          <c:yMode val="edge"/>
          <c:x val="0.1708517472150906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accent1"/>
                </a:solidFill>
                <a:bevel/>
              </a:ln>
              <a:effectLst/>
            </c:spPr>
          </c:marker>
          <c:dPt>
            <c:idx val="7"/>
            <c:marker>
              <c:symbol val="circle"/>
              <c:size val="6"/>
              <c:spPr>
                <a:solidFill>
                  <a:schemeClr val="tx1"/>
                </a:solidFill>
                <a:ln w="9525">
                  <a:solidFill>
                    <a:schemeClr val="accent1"/>
                  </a:solidFill>
                  <a:bevel/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2-C3BD-490E-9F72-D5A031E403CC}"/>
              </c:ext>
            </c:extLst>
          </c:dPt>
          <c:cat>
            <c:strRef>
              <c:f>Tim_Hortons_Data!$B$2:$B$13</c:f>
              <c:strCache>
                <c:ptCount val="12"/>
                <c:pt idx="0">
                  <c:v>1,2</c:v>
                </c:pt>
                <c:pt idx="1">
                  <c:v>1,4</c:v>
                </c:pt>
                <c:pt idx="2">
                  <c:v>1,6</c:v>
                </c:pt>
                <c:pt idx="3">
                  <c:v>1,8</c:v>
                </c:pt>
                <c:pt idx="4">
                  <c:v>1,10</c:v>
                </c:pt>
                <c:pt idx="5">
                  <c:v>1,12</c:v>
                </c:pt>
                <c:pt idx="6">
                  <c:v>1,14</c:v>
                </c:pt>
                <c:pt idx="7">
                  <c:v>1,16</c:v>
                </c:pt>
                <c:pt idx="8">
                  <c:v>1,18</c:v>
                </c:pt>
                <c:pt idx="9">
                  <c:v>1,20</c:v>
                </c:pt>
                <c:pt idx="10">
                  <c:v>1,22</c:v>
                </c:pt>
                <c:pt idx="11">
                  <c:v>1,24</c:v>
                </c:pt>
              </c:strCache>
            </c:strRef>
          </c:cat>
          <c:val>
            <c:numRef>
              <c:f>Tim_Hortons_Data!$C$2:$C$13</c:f>
              <c:numCache>
                <c:formatCode>General</c:formatCode>
                <c:ptCount val="12"/>
                <c:pt idx="0">
                  <c:v>380</c:v>
                </c:pt>
                <c:pt idx="1">
                  <c:v>520</c:v>
                </c:pt>
                <c:pt idx="2">
                  <c:v>640</c:v>
                </c:pt>
                <c:pt idx="3">
                  <c:v>696</c:v>
                </c:pt>
                <c:pt idx="4">
                  <c:v>490</c:v>
                </c:pt>
                <c:pt idx="5">
                  <c:v>636</c:v>
                </c:pt>
                <c:pt idx="6">
                  <c:v>675</c:v>
                </c:pt>
                <c:pt idx="7">
                  <c:v>487</c:v>
                </c:pt>
                <c:pt idx="8">
                  <c:v>680</c:v>
                </c:pt>
                <c:pt idx="9">
                  <c:v>715</c:v>
                </c:pt>
                <c:pt idx="10">
                  <c:v>485</c:v>
                </c:pt>
                <c:pt idx="11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BD-490E-9F72-D5A031E40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450367"/>
        <c:axId val="754834655"/>
      </c:lineChart>
      <c:catAx>
        <c:axId val="74545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834655"/>
        <c:crosses val="autoZero"/>
        <c:auto val="1"/>
        <c:lblAlgn val="ctr"/>
        <c:lblOffset val="100"/>
        <c:noMultiLvlLbl val="0"/>
      </c:catAx>
      <c:valAx>
        <c:axId val="75483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45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Demand Deseasonalization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'Deseasonalized model'!$B$1</c:f>
              <c:strCache>
                <c:ptCount val="1"/>
                <c:pt idx="0">
                  <c:v>Demand
 Dt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'Deseasonalized model'!$A$2:$A$13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'Deseasonalized model'!$B$2:$B$13</c:f>
              <c:numCache>
                <c:formatCode>General</c:formatCode>
                <c:ptCount val="12"/>
                <c:pt idx="0">
                  <c:v>380</c:v>
                </c:pt>
                <c:pt idx="1">
                  <c:v>520</c:v>
                </c:pt>
                <c:pt idx="2">
                  <c:v>640</c:v>
                </c:pt>
                <c:pt idx="3">
                  <c:v>696</c:v>
                </c:pt>
                <c:pt idx="4">
                  <c:v>490</c:v>
                </c:pt>
                <c:pt idx="5">
                  <c:v>636</c:v>
                </c:pt>
                <c:pt idx="6">
                  <c:v>675</c:v>
                </c:pt>
                <c:pt idx="7">
                  <c:v>487</c:v>
                </c:pt>
                <c:pt idx="8">
                  <c:v>680</c:v>
                </c:pt>
                <c:pt idx="9">
                  <c:v>715</c:v>
                </c:pt>
                <c:pt idx="10">
                  <c:v>485</c:v>
                </c:pt>
                <c:pt idx="11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65-4058-8F25-9B694F5E4AB3}"/>
            </c:ext>
          </c:extLst>
        </c:ser>
        <c:ser>
          <c:idx val="1"/>
          <c:order val="1"/>
          <c:tx>
            <c:strRef>
              <c:f>'Deseasonalized model'!$C$1</c:f>
              <c:strCache>
                <c:ptCount val="1"/>
                <c:pt idx="0">
                  <c:v>Deseasonalized Demand 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00B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'Deseasonalized model'!$A$2:$A$13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'Deseasonalized model'!$C$2:$C$13</c:f>
              <c:numCache>
                <c:formatCode>General</c:formatCode>
                <c:ptCount val="12"/>
                <c:pt idx="0">
                  <c:v>584.54999999999995</c:v>
                </c:pt>
                <c:pt idx="1">
                  <c:v>586.29999999999995</c:v>
                </c:pt>
                <c:pt idx="2">
                  <c:v>588.04999999999995</c:v>
                </c:pt>
                <c:pt idx="3">
                  <c:v>589.79999999999995</c:v>
                </c:pt>
                <c:pt idx="4">
                  <c:v>591.54999999999995</c:v>
                </c:pt>
                <c:pt idx="5">
                  <c:v>593.29999999999995</c:v>
                </c:pt>
                <c:pt idx="6">
                  <c:v>595.04999999999995</c:v>
                </c:pt>
                <c:pt idx="7">
                  <c:v>596.79999999999995</c:v>
                </c:pt>
                <c:pt idx="8">
                  <c:v>598.54999999999995</c:v>
                </c:pt>
                <c:pt idx="9">
                  <c:v>600.29999999999995</c:v>
                </c:pt>
                <c:pt idx="10">
                  <c:v>602.04999999999995</c:v>
                </c:pt>
                <c:pt idx="11">
                  <c:v>603.79999999999995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65-4058-8F25-9B694F5E4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6429391"/>
        <c:axId val="952443519"/>
      </c:lineChart>
      <c:catAx>
        <c:axId val="946429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443519"/>
        <c:crosses val="autoZero"/>
        <c:auto val="1"/>
        <c:lblAlgn val="ctr"/>
        <c:lblOffset val="100"/>
        <c:noMultiLvlLbl val="0"/>
      </c:catAx>
      <c:valAx>
        <c:axId val="95244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42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'Actual vs Forecasted'!$B$1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'Actual vs Forecasted'!$A$2:$A$13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'Actual vs Forecasted'!$B$2:$B$13</c:f>
              <c:numCache>
                <c:formatCode>General</c:formatCode>
                <c:ptCount val="12"/>
                <c:pt idx="0">
                  <c:v>380</c:v>
                </c:pt>
                <c:pt idx="1">
                  <c:v>520</c:v>
                </c:pt>
                <c:pt idx="2">
                  <c:v>640</c:v>
                </c:pt>
                <c:pt idx="3">
                  <c:v>696</c:v>
                </c:pt>
                <c:pt idx="4">
                  <c:v>490</c:v>
                </c:pt>
                <c:pt idx="5">
                  <c:v>636</c:v>
                </c:pt>
                <c:pt idx="6">
                  <c:v>675</c:v>
                </c:pt>
                <c:pt idx="7">
                  <c:v>487</c:v>
                </c:pt>
                <c:pt idx="8">
                  <c:v>680</c:v>
                </c:pt>
                <c:pt idx="9">
                  <c:v>715</c:v>
                </c:pt>
                <c:pt idx="10">
                  <c:v>485</c:v>
                </c:pt>
                <c:pt idx="11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58-44DB-B4C2-A6F32B20085A}"/>
            </c:ext>
          </c:extLst>
        </c:ser>
        <c:ser>
          <c:idx val="1"/>
          <c:order val="1"/>
          <c:tx>
            <c:strRef>
              <c:f>'Actual vs Forecasted'!$C$1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'Actual vs Forecasted'!$A$2:$A$13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'Actual vs Forecasted'!$C$2:$C$13</c:f>
              <c:numCache>
                <c:formatCode>0</c:formatCode>
                <c:ptCount val="12"/>
                <c:pt idx="0">
                  <c:v>374.11199999999997</c:v>
                </c:pt>
                <c:pt idx="1">
                  <c:v>486.62899999999996</c:v>
                </c:pt>
                <c:pt idx="2">
                  <c:v>646.85500000000002</c:v>
                </c:pt>
                <c:pt idx="3">
                  <c:v>690.06599999999992</c:v>
                </c:pt>
                <c:pt idx="4">
                  <c:v>440</c:v>
                </c:pt>
                <c:pt idx="5">
                  <c:v>610</c:v>
                </c:pt>
                <c:pt idx="6">
                  <c:v>660</c:v>
                </c:pt>
                <c:pt idx="7">
                  <c:v>502</c:v>
                </c:pt>
                <c:pt idx="8">
                  <c:v>655</c:v>
                </c:pt>
                <c:pt idx="9">
                  <c:v>695</c:v>
                </c:pt>
                <c:pt idx="10">
                  <c:v>460</c:v>
                </c:pt>
                <c:pt idx="11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58-44DB-B4C2-A6F32B200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131728"/>
        <c:axId val="293579392"/>
      </c:lineChart>
      <c:catAx>
        <c:axId val="46813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79392"/>
        <c:crosses val="autoZero"/>
        <c:auto val="1"/>
        <c:lblAlgn val="ctr"/>
        <c:lblOffset val="100"/>
        <c:noMultiLvlLbl val="0"/>
      </c:catAx>
      <c:valAx>
        <c:axId val="2935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13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Sheet1!$A$15:$L$15</c:f>
              <c:numCache>
                <c:formatCode>General</c:formatCode>
                <c:ptCount val="12"/>
                <c:pt idx="0">
                  <c:v>380</c:v>
                </c:pt>
                <c:pt idx="1">
                  <c:v>520</c:v>
                </c:pt>
                <c:pt idx="2">
                  <c:v>640</c:v>
                </c:pt>
                <c:pt idx="3">
                  <c:v>696</c:v>
                </c:pt>
                <c:pt idx="4">
                  <c:v>490</c:v>
                </c:pt>
                <c:pt idx="5">
                  <c:v>636</c:v>
                </c:pt>
                <c:pt idx="6">
                  <c:v>675</c:v>
                </c:pt>
                <c:pt idx="7">
                  <c:v>487</c:v>
                </c:pt>
                <c:pt idx="8">
                  <c:v>680</c:v>
                </c:pt>
                <c:pt idx="9">
                  <c:v>715</c:v>
                </c:pt>
                <c:pt idx="10">
                  <c:v>485</c:v>
                </c:pt>
                <c:pt idx="11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C5-4F88-98EA-32F6196FE29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Sheet1!$A$16:$L$16</c:f>
              <c:numCache>
                <c:formatCode>General</c:formatCode>
                <c:ptCount val="12"/>
                <c:pt idx="0">
                  <c:v>375</c:v>
                </c:pt>
                <c:pt idx="1">
                  <c:v>514</c:v>
                </c:pt>
                <c:pt idx="2">
                  <c:v>640</c:v>
                </c:pt>
                <c:pt idx="3">
                  <c:v>694</c:v>
                </c:pt>
                <c:pt idx="4">
                  <c:v>490</c:v>
                </c:pt>
                <c:pt idx="5">
                  <c:v>635</c:v>
                </c:pt>
                <c:pt idx="6">
                  <c:v>672</c:v>
                </c:pt>
                <c:pt idx="7">
                  <c:v>487</c:v>
                </c:pt>
                <c:pt idx="8">
                  <c:v>681</c:v>
                </c:pt>
                <c:pt idx="9">
                  <c:v>714</c:v>
                </c:pt>
                <c:pt idx="10">
                  <c:v>481</c:v>
                </c:pt>
                <c:pt idx="11">
                  <c:v>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C5-4F88-98EA-32F6196FE29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Sheet1!$A$17:$L$17</c:f>
              <c:numCache>
                <c:formatCode>General</c:formatCode>
                <c:ptCount val="12"/>
                <c:pt idx="0">
                  <c:v>373</c:v>
                </c:pt>
                <c:pt idx="1">
                  <c:v>518</c:v>
                </c:pt>
                <c:pt idx="2">
                  <c:v>636</c:v>
                </c:pt>
                <c:pt idx="3">
                  <c:v>697</c:v>
                </c:pt>
                <c:pt idx="4">
                  <c:v>491</c:v>
                </c:pt>
                <c:pt idx="5">
                  <c:v>631</c:v>
                </c:pt>
                <c:pt idx="6">
                  <c:v>669</c:v>
                </c:pt>
                <c:pt idx="7">
                  <c:v>482</c:v>
                </c:pt>
                <c:pt idx="8">
                  <c:v>673</c:v>
                </c:pt>
                <c:pt idx="9">
                  <c:v>716</c:v>
                </c:pt>
                <c:pt idx="10">
                  <c:v>484</c:v>
                </c:pt>
                <c:pt idx="11">
                  <c:v>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C5-4F88-98EA-32F6196FE29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Sheet1!$A$18:$L$18</c:f>
              <c:numCache>
                <c:formatCode>General</c:formatCode>
                <c:ptCount val="12"/>
                <c:pt idx="0">
                  <c:v>376</c:v>
                </c:pt>
                <c:pt idx="1">
                  <c:v>519</c:v>
                </c:pt>
                <c:pt idx="2">
                  <c:v>637</c:v>
                </c:pt>
                <c:pt idx="3">
                  <c:v>696</c:v>
                </c:pt>
                <c:pt idx="4">
                  <c:v>485</c:v>
                </c:pt>
                <c:pt idx="5">
                  <c:v>631</c:v>
                </c:pt>
                <c:pt idx="6">
                  <c:v>670</c:v>
                </c:pt>
                <c:pt idx="7">
                  <c:v>483</c:v>
                </c:pt>
                <c:pt idx="8">
                  <c:v>678</c:v>
                </c:pt>
                <c:pt idx="9">
                  <c:v>709</c:v>
                </c:pt>
                <c:pt idx="10">
                  <c:v>483</c:v>
                </c:pt>
                <c:pt idx="11">
                  <c:v>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C5-4F88-98EA-32F6196FE29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Sheet1!$A$19:$L$19</c:f>
              <c:numCache>
                <c:formatCode>General</c:formatCode>
                <c:ptCount val="12"/>
                <c:pt idx="0">
                  <c:v>377</c:v>
                </c:pt>
                <c:pt idx="1">
                  <c:v>520</c:v>
                </c:pt>
                <c:pt idx="2">
                  <c:v>638</c:v>
                </c:pt>
                <c:pt idx="3">
                  <c:v>690</c:v>
                </c:pt>
                <c:pt idx="4">
                  <c:v>490</c:v>
                </c:pt>
                <c:pt idx="5">
                  <c:v>635</c:v>
                </c:pt>
                <c:pt idx="6">
                  <c:v>675</c:v>
                </c:pt>
                <c:pt idx="7">
                  <c:v>482</c:v>
                </c:pt>
                <c:pt idx="8">
                  <c:v>677</c:v>
                </c:pt>
                <c:pt idx="9">
                  <c:v>713</c:v>
                </c:pt>
                <c:pt idx="10">
                  <c:v>479</c:v>
                </c:pt>
                <c:pt idx="11">
                  <c:v>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C5-4F88-98EA-32F6196FE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3390256"/>
        <c:axId val="1965540816"/>
      </c:lineChart>
      <c:catAx>
        <c:axId val="1963390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540816"/>
        <c:crosses val="autoZero"/>
        <c:auto val="1"/>
        <c:lblAlgn val="ctr"/>
        <c:lblOffset val="100"/>
        <c:noMultiLvlLbl val="0"/>
      </c:catAx>
      <c:valAx>
        <c:axId val="1965540816"/>
        <c:scaling>
          <c:orientation val="minMax"/>
          <c:min val="3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39025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&amp; Sales for</a:t>
            </a:r>
            <a:r>
              <a:rPr lang="en-US" baseline="0"/>
              <a:t> each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Sheet2!$D$1</c:f>
              <c:strCache>
                <c:ptCount val="1"/>
                <c:pt idx="0">
                  <c:v>Revenue in CAD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D3D-45D8-995D-6601AB6D19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D3D-45D8-995D-6601AB6D19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D3D-45D8-995D-6601AB6D19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D3D-45D8-995D-6601AB6D19B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Sheet2!$B$2:$C$5</c:f>
              <c:strCache>
                <c:ptCount val="4"/>
                <c:pt idx="0">
                  <c:v>Caffeine mix</c:v>
                </c:pt>
                <c:pt idx="1">
                  <c:v>Morning Leisure</c:v>
                </c:pt>
                <c:pt idx="2">
                  <c:v>Breakfast on the Go</c:v>
                </c:pt>
                <c:pt idx="3">
                  <c:v>Treat Break</c:v>
                </c:pt>
              </c:strCache>
            </c:strRef>
          </c:cat>
          <c:val>
            <c:numRef>
              <c:f>Sheet2!$D$2:$D$5</c:f>
              <c:numCache>
                <c:formatCode>#,##0</c:formatCode>
                <c:ptCount val="4"/>
                <c:pt idx="0">
                  <c:v>1300000000</c:v>
                </c:pt>
                <c:pt idx="1">
                  <c:v>1500000000</c:v>
                </c:pt>
                <c:pt idx="2">
                  <c:v>1600000000</c:v>
                </c:pt>
                <c:pt idx="3">
                  <c:v>4000000000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A-4353-ABE2-16380EFF9D4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938363954505701"/>
          <c:y val="0.29438775153105862"/>
          <c:w val="0.27394969378827644"/>
          <c:h val="0.6155576552930882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301625</xdr:colOff>
      <xdr:row>14</xdr:row>
      <xdr:rowOff>28575</xdr:rowOff>
    </xdr:from>
    <xdr:to>
      <xdr:col>7</xdr:col>
      <xdr:colOff>606425</xdr:colOff>
      <xdr:row>29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473075</xdr:colOff>
      <xdr:row>14</xdr:row>
      <xdr:rowOff>149225</xdr:rowOff>
    </xdr:from>
    <xdr:to>
      <xdr:col>8</xdr:col>
      <xdr:colOff>352425</xdr:colOff>
      <xdr:row>29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584200</xdr:colOff>
          <xdr:row>0</xdr:row>
          <xdr:rowOff>247650</xdr:rowOff>
        </xdr:from>
        <xdr:to>
          <xdr:col>4</xdr:col>
          <xdr:colOff>742950</xdr:colOff>
          <xdr:row>0</xdr:row>
          <xdr:rowOff>476250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549275</xdr:colOff>
      <xdr:row>0</xdr:row>
      <xdr:rowOff>161925</xdr:rowOff>
    </xdr:from>
    <xdr:to>
      <xdr:col>11</xdr:col>
      <xdr:colOff>244475</xdr:colOff>
      <xdr:row>14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9</xdr:row>
      <xdr:rowOff>25400</xdr:rowOff>
    </xdr:from>
    <xdr:to>
      <xdr:col>13</xdr:col>
      <xdr:colOff>231775</xdr:colOff>
      <xdr:row>24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1</xdr:row>
      <xdr:rowOff>107950</xdr:rowOff>
    </xdr:from>
    <xdr:to>
      <xdr:col>13</xdr:col>
      <xdr:colOff>231775</xdr:colOff>
      <xdr:row>17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FAC483-5E92-451D-94A1-B5064D6D48AA}" name="Table2" displayName="Table2" ref="A1:D13" totalsRowShown="0" headerRowDxfId="15" headerRowBorderDxfId="14" tableBorderDxfId="13" totalsRowBorderDxfId="12">
  <tableColumns count="4">
    <tableColumn id="1" xr3:uid="{ECC6F6E7-B11E-4CC3-9C26-29420494C54B}" name="Period_x000a_ t" dataDxfId="11"/>
    <tableColumn id="2" xr3:uid="{5491D66E-7DE1-4BD7-B75D-186E47BA256B}" name="Day, _x000a_Hrs" dataDxfId="10"/>
    <tableColumn id="3" xr3:uid="{617E786E-D71C-4D2E-92BE-B4C5A0B99B4C}" name="Demand_x000a_ Dt" dataDxfId="9"/>
    <tableColumn id="4" xr3:uid="{71A523C0-DCC8-4E5A-9695-6CC8069E4482}" name="Deseasonalized Demand " dataDxfId="8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E50556-4F98-41DC-9F7F-2DEAED345E38}" name="Table4" displayName="Table4" ref="A1:F13" totalsRowShown="0" dataDxfId="7" tableBorderDxfId="6">
  <tableColumns count="6">
    <tableColumn id="1" xr3:uid="{C505D86F-0178-421B-9A5A-CDF4E8F40257}" name="Period_x000a_ t" dataDxfId="5"/>
    <tableColumn id="2" xr3:uid="{605742E1-ED50-4484-814D-5EF436900CA8}" name="Demand_x000a_ Dt" dataDxfId="4"/>
    <tableColumn id="3" xr3:uid="{CA471030-96CF-4EC4-A347-955AFDD87704}" name="Deseasonalized Demand " dataDxfId="3">
      <calculatedColumnFormula>582.8+1.75*A2</calculatedColumnFormula>
    </tableColumn>
    <tableColumn id="4" xr3:uid="{E4ACDAE5-2B44-4ECF-BCB3-4C39E56D72C7}" name="Seasonal Factor" dataDxfId="2">
      <calculatedColumnFormula>B2/C2</calculatedColumnFormula>
    </tableColumn>
    <tableColumn id="5" xr3:uid="{9F906E79-60E3-44FB-BB49-2272AB4F53E8}" name="Estimate" dataDxfId="1"/>
    <tableColumn id="6" xr3:uid="{AC6602CB-0E90-4EE1-840A-FA6F399F8E21}" name="Forecas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table" Target="../tables/table2.xml"/><Relationship Id="rId4" Type="http://schemas.openxmlformats.org/officeDocument/2006/relationships/image" Target="../media/image1.w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7A0A-DEF6-49F3-A16F-CD1BE40D6AF8}">
  <dimension ref="A1:N14"/>
  <sheetViews>
    <sheetView workbookViewId="0">
      <selection sqref="A1:D13"/>
    </sheetView>
  </sheetViews>
  <sheetFormatPr defaultRowHeight="14.5" x14ac:dyDescent="0.35"/>
  <cols>
    <col min="1" max="1" width="9.453125" customWidth="1"/>
    <col min="2" max="2" width="7.08984375" customWidth="1"/>
    <col min="4" max="4" width="13" customWidth="1"/>
    <col min="13" max="13" width="15.81640625" customWidth="1"/>
  </cols>
  <sheetData>
    <row r="1" spans="1:14" ht="28" x14ac:dyDescent="0.4">
      <c r="A1" s="17" t="s">
        <v>0</v>
      </c>
      <c r="B1" s="18" t="s">
        <v>35</v>
      </c>
      <c r="C1" s="19" t="s">
        <v>1</v>
      </c>
      <c r="D1" s="18" t="s">
        <v>2</v>
      </c>
      <c r="J1" s="53"/>
      <c r="K1" s="54"/>
      <c r="L1" s="54"/>
      <c r="M1" s="54"/>
      <c r="N1" s="53"/>
    </row>
    <row r="2" spans="1:14" x14ac:dyDescent="0.35">
      <c r="A2" s="13">
        <v>1</v>
      </c>
      <c r="B2" s="1" t="s">
        <v>17</v>
      </c>
      <c r="C2" s="9">
        <v>380</v>
      </c>
      <c r="D2" s="20"/>
      <c r="J2" s="53"/>
      <c r="K2" s="55"/>
      <c r="L2" s="55"/>
      <c r="M2" s="51"/>
      <c r="N2" s="53"/>
    </row>
    <row r="3" spans="1:14" x14ac:dyDescent="0.35">
      <c r="A3" s="13">
        <v>2</v>
      </c>
      <c r="B3" s="1" t="s">
        <v>18</v>
      </c>
      <c r="C3" s="9">
        <v>520</v>
      </c>
      <c r="D3" s="21">
        <f>(C2+C3+C4)/3</f>
        <v>513.33333333333337</v>
      </c>
      <c r="J3" s="53"/>
      <c r="K3" s="55"/>
      <c r="L3" s="55"/>
      <c r="M3" s="51"/>
      <c r="N3" s="53"/>
    </row>
    <row r="4" spans="1:14" x14ac:dyDescent="0.35">
      <c r="A4" s="13">
        <v>3</v>
      </c>
      <c r="B4" s="1" t="s">
        <v>19</v>
      </c>
      <c r="C4" s="9">
        <v>640</v>
      </c>
      <c r="D4" s="21">
        <f t="shared" ref="D4:D12" si="0">(C3+C4+C5)/3</f>
        <v>618.66666666666663</v>
      </c>
      <c r="J4" s="53"/>
      <c r="K4" s="55"/>
      <c r="L4" s="55"/>
      <c r="M4" s="53"/>
      <c r="N4" s="53"/>
    </row>
    <row r="5" spans="1:14" x14ac:dyDescent="0.35">
      <c r="A5" s="13">
        <v>4</v>
      </c>
      <c r="B5" s="1" t="s">
        <v>20</v>
      </c>
      <c r="C5" s="9">
        <v>696</v>
      </c>
      <c r="D5" s="21">
        <f t="shared" si="0"/>
        <v>608.66666666666663</v>
      </c>
      <c r="J5" s="53"/>
      <c r="K5" s="55"/>
      <c r="L5" s="55"/>
      <c r="M5" s="53"/>
      <c r="N5" s="53"/>
    </row>
    <row r="6" spans="1:14" x14ac:dyDescent="0.35">
      <c r="A6" s="13">
        <v>5</v>
      </c>
      <c r="B6" s="1" t="s">
        <v>21</v>
      </c>
      <c r="C6" s="9">
        <v>490</v>
      </c>
      <c r="D6" s="21">
        <f t="shared" si="0"/>
        <v>607.33333333333337</v>
      </c>
      <c r="J6" s="53"/>
      <c r="K6" s="55"/>
      <c r="L6" s="55"/>
      <c r="M6" s="53"/>
      <c r="N6" s="53"/>
    </row>
    <row r="7" spans="1:14" x14ac:dyDescent="0.35">
      <c r="A7" s="13">
        <v>6</v>
      </c>
      <c r="B7" s="1" t="s">
        <v>22</v>
      </c>
      <c r="C7" s="9">
        <v>636</v>
      </c>
      <c r="D7" s="21">
        <f t="shared" si="0"/>
        <v>600.33333333333337</v>
      </c>
      <c r="J7" s="53"/>
      <c r="K7" s="55"/>
      <c r="L7" s="55"/>
      <c r="M7" s="53"/>
      <c r="N7" s="53"/>
    </row>
    <row r="8" spans="1:14" x14ac:dyDescent="0.35">
      <c r="A8" s="13">
        <v>7</v>
      </c>
      <c r="B8" s="1" t="s">
        <v>23</v>
      </c>
      <c r="C8" s="9">
        <v>675</v>
      </c>
      <c r="D8" s="21">
        <f t="shared" si="0"/>
        <v>599.33333333333337</v>
      </c>
      <c r="J8" s="53"/>
      <c r="K8" s="55"/>
      <c r="L8" s="55"/>
      <c r="M8" s="53"/>
      <c r="N8" s="53"/>
    </row>
    <row r="9" spans="1:14" x14ac:dyDescent="0.35">
      <c r="A9" s="13">
        <v>8</v>
      </c>
      <c r="B9" s="1" t="s">
        <v>24</v>
      </c>
      <c r="C9" s="9">
        <v>487</v>
      </c>
      <c r="D9" s="21">
        <f t="shared" si="0"/>
        <v>614</v>
      </c>
      <c r="J9" s="53"/>
      <c r="K9" s="55"/>
      <c r="L9" s="55"/>
      <c r="M9" s="53"/>
      <c r="N9" s="53"/>
    </row>
    <row r="10" spans="1:14" x14ac:dyDescent="0.35">
      <c r="A10" s="13">
        <v>9</v>
      </c>
      <c r="B10" s="1" t="s">
        <v>25</v>
      </c>
      <c r="C10" s="9">
        <v>680</v>
      </c>
      <c r="D10" s="21">
        <f t="shared" si="0"/>
        <v>627.33333333333337</v>
      </c>
      <c r="J10" s="53"/>
      <c r="K10" s="55"/>
      <c r="L10" s="55"/>
      <c r="M10" s="53"/>
      <c r="N10" s="53"/>
    </row>
    <row r="11" spans="1:14" x14ac:dyDescent="0.35">
      <c r="A11" s="13">
        <v>10</v>
      </c>
      <c r="B11" s="1" t="s">
        <v>26</v>
      </c>
      <c r="C11" s="9">
        <v>715</v>
      </c>
      <c r="D11" s="21">
        <f t="shared" si="0"/>
        <v>626.66666666666663</v>
      </c>
      <c r="J11" s="53"/>
      <c r="K11" s="55"/>
      <c r="L11" s="55"/>
      <c r="M11" s="53"/>
      <c r="N11" s="53"/>
    </row>
    <row r="12" spans="1:14" x14ac:dyDescent="0.35">
      <c r="A12" s="13">
        <v>11</v>
      </c>
      <c r="B12" s="1" t="s">
        <v>27</v>
      </c>
      <c r="C12" s="9">
        <v>485</v>
      </c>
      <c r="D12" s="21">
        <f t="shared" si="0"/>
        <v>526.66666666666663</v>
      </c>
      <c r="J12" s="53"/>
      <c r="K12" s="55"/>
      <c r="L12" s="55"/>
      <c r="M12" s="51"/>
      <c r="N12" s="53"/>
    </row>
    <row r="13" spans="1:14" ht="15" thickBot="1" x14ac:dyDescent="0.4">
      <c r="A13" s="14">
        <v>12</v>
      </c>
      <c r="B13" s="15" t="s">
        <v>28</v>
      </c>
      <c r="C13" s="16">
        <v>380</v>
      </c>
      <c r="D13" s="24"/>
      <c r="J13" s="53"/>
      <c r="K13" s="55"/>
      <c r="L13" s="55"/>
      <c r="M13" s="51"/>
      <c r="N13" s="53"/>
    </row>
    <row r="14" spans="1:14" x14ac:dyDescent="0.35">
      <c r="J14" s="53"/>
      <c r="K14" s="53"/>
      <c r="L14" s="53"/>
      <c r="M14" s="53"/>
      <c r="N14" s="53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4DAA-65CC-4F49-9898-087AB951DFED}">
  <dimension ref="A1:M23"/>
  <sheetViews>
    <sheetView tabSelected="1" workbookViewId="0">
      <selection sqref="A1:F13"/>
    </sheetView>
  </sheetViews>
  <sheetFormatPr defaultRowHeight="14.5" x14ac:dyDescent="0.35"/>
  <cols>
    <col min="1" max="1" width="6.6328125" customWidth="1"/>
    <col min="2" max="2" width="8.26953125" customWidth="1"/>
    <col min="3" max="3" width="14.453125" customWidth="1"/>
    <col min="4" max="4" width="10.26953125" customWidth="1"/>
    <col min="5" max="5" width="12.54296875" customWidth="1"/>
    <col min="6" max="6" width="8.6328125" customWidth="1"/>
    <col min="13" max="13" width="16.81640625" customWidth="1"/>
  </cols>
  <sheetData>
    <row r="1" spans="1:7" ht="28.5" thickBot="1" x14ac:dyDescent="0.45">
      <c r="A1" s="27" t="s">
        <v>0</v>
      </c>
      <c r="B1" s="28" t="s">
        <v>1</v>
      </c>
      <c r="C1" s="29" t="s">
        <v>2</v>
      </c>
      <c r="D1" s="30" t="s">
        <v>3</v>
      </c>
      <c r="E1" s="31" t="s">
        <v>4</v>
      </c>
      <c r="F1" s="32" t="s">
        <v>33</v>
      </c>
      <c r="G1" s="25" t="s">
        <v>34</v>
      </c>
    </row>
    <row r="2" spans="1:7" x14ac:dyDescent="0.35">
      <c r="A2" s="13">
        <v>1</v>
      </c>
      <c r="B2" s="1">
        <v>380</v>
      </c>
      <c r="C2" s="8">
        <f>582.8+1.75*A2</f>
        <v>584.54999999999995</v>
      </c>
      <c r="D2" s="35">
        <f>B2/C2</f>
        <v>0.65007270549995733</v>
      </c>
      <c r="E2" s="8">
        <v>0.64</v>
      </c>
      <c r="F2" s="36">
        <f>C2*$E$2</f>
        <v>374.11199999999997</v>
      </c>
      <c r="G2" s="26"/>
    </row>
    <row r="3" spans="1:7" x14ac:dyDescent="0.35">
      <c r="A3" s="13">
        <v>2</v>
      </c>
      <c r="B3" s="1">
        <v>520</v>
      </c>
      <c r="C3" s="8">
        <f t="shared" ref="C3:C13" si="0">582.8+1.75*A3</f>
        <v>586.29999999999995</v>
      </c>
      <c r="D3" s="35">
        <f t="shared" ref="D3:D13" si="1">B3/C3</f>
        <v>0.88691796008869184</v>
      </c>
      <c r="E3" s="8">
        <v>0.83</v>
      </c>
      <c r="F3" s="37">
        <f>C3*$E$3</f>
        <v>486.62899999999996</v>
      </c>
      <c r="G3" s="26"/>
    </row>
    <row r="4" spans="1:7" x14ac:dyDescent="0.35">
      <c r="A4" s="13">
        <v>3</v>
      </c>
      <c r="B4" s="1">
        <v>640</v>
      </c>
      <c r="C4" s="8">
        <f t="shared" si="0"/>
        <v>588.04999999999995</v>
      </c>
      <c r="D4" s="35">
        <f t="shared" si="1"/>
        <v>1.0883428279908172</v>
      </c>
      <c r="E4" s="8">
        <v>1.19</v>
      </c>
      <c r="F4" s="37">
        <f>C4*$E$4</f>
        <v>699.77949999999987</v>
      </c>
      <c r="G4" s="26"/>
    </row>
    <row r="5" spans="1:7" x14ac:dyDescent="0.35">
      <c r="A5" s="13">
        <v>4</v>
      </c>
      <c r="B5" s="1">
        <v>696</v>
      </c>
      <c r="C5" s="8">
        <f t="shared" si="0"/>
        <v>589.79999999999995</v>
      </c>
      <c r="D5" s="35">
        <f t="shared" si="1"/>
        <v>1.1800610376398779</v>
      </c>
      <c r="E5" s="8">
        <v>1.34</v>
      </c>
      <c r="F5" s="37">
        <f>C5*$E$5</f>
        <v>790.33199999999999</v>
      </c>
      <c r="G5" s="26"/>
    </row>
    <row r="6" spans="1:7" x14ac:dyDescent="0.35">
      <c r="A6" s="13">
        <v>5</v>
      </c>
      <c r="B6" s="1">
        <v>490</v>
      </c>
      <c r="C6" s="8">
        <f t="shared" si="0"/>
        <v>591.54999999999995</v>
      </c>
      <c r="D6" s="35">
        <f t="shared" si="1"/>
        <v>0.82833234722339621</v>
      </c>
      <c r="E6" s="8"/>
      <c r="F6" s="37">
        <f>C6*$E$2</f>
        <v>378.59199999999998</v>
      </c>
      <c r="G6" s="26"/>
    </row>
    <row r="7" spans="1:7" x14ac:dyDescent="0.35">
      <c r="A7" s="13">
        <v>6</v>
      </c>
      <c r="B7" s="1">
        <v>636</v>
      </c>
      <c r="C7" s="8">
        <f t="shared" si="0"/>
        <v>593.29999999999995</v>
      </c>
      <c r="D7" s="35">
        <f t="shared" si="1"/>
        <v>1.071970335412102</v>
      </c>
      <c r="E7" s="8"/>
      <c r="F7" s="37">
        <f>C7*$E$3</f>
        <v>492.43899999999996</v>
      </c>
      <c r="G7" s="26"/>
    </row>
    <row r="8" spans="1:7" x14ac:dyDescent="0.35">
      <c r="A8" s="13">
        <v>7</v>
      </c>
      <c r="B8" s="1">
        <v>675</v>
      </c>
      <c r="C8" s="8">
        <f t="shared" si="0"/>
        <v>595.04999999999995</v>
      </c>
      <c r="D8" s="35">
        <f t="shared" si="1"/>
        <v>1.1343584572724983</v>
      </c>
      <c r="E8" s="8"/>
      <c r="F8" s="37">
        <f>C8*$E$4</f>
        <v>708.10949999999991</v>
      </c>
      <c r="G8" s="26"/>
    </row>
    <row r="9" spans="1:7" x14ac:dyDescent="0.35">
      <c r="A9" s="13">
        <v>8</v>
      </c>
      <c r="B9" s="1">
        <v>487</v>
      </c>
      <c r="C9" s="8">
        <f t="shared" si="0"/>
        <v>596.79999999999995</v>
      </c>
      <c r="D9" s="35">
        <f t="shared" si="1"/>
        <v>0.81601876675603224</v>
      </c>
      <c r="E9" s="8"/>
      <c r="F9" s="37">
        <f>C9*$E$5</f>
        <v>799.71199999999999</v>
      </c>
      <c r="G9" s="26"/>
    </row>
    <row r="10" spans="1:7" x14ac:dyDescent="0.35">
      <c r="A10" s="13">
        <v>9</v>
      </c>
      <c r="B10" s="1">
        <v>680</v>
      </c>
      <c r="C10" s="8">
        <f t="shared" si="0"/>
        <v>598.54999999999995</v>
      </c>
      <c r="D10" s="35">
        <f t="shared" si="1"/>
        <v>1.136078857238326</v>
      </c>
      <c r="E10" s="8"/>
      <c r="F10" s="37">
        <f>C10*$E$2</f>
        <v>383.072</v>
      </c>
      <c r="G10" s="26"/>
    </row>
    <row r="11" spans="1:7" x14ac:dyDescent="0.35">
      <c r="A11" s="13">
        <v>10</v>
      </c>
      <c r="B11" s="1">
        <v>715</v>
      </c>
      <c r="C11" s="8">
        <f t="shared" si="0"/>
        <v>600.29999999999995</v>
      </c>
      <c r="D11" s="35">
        <f t="shared" si="1"/>
        <v>1.1910711311011162</v>
      </c>
      <c r="E11" s="8"/>
      <c r="F11" s="37">
        <f>C11*$E$3</f>
        <v>498.24899999999991</v>
      </c>
      <c r="G11" s="26"/>
    </row>
    <row r="12" spans="1:7" x14ac:dyDescent="0.35">
      <c r="A12" s="13">
        <v>11</v>
      </c>
      <c r="B12" s="1">
        <v>485</v>
      </c>
      <c r="C12" s="8">
        <f t="shared" si="0"/>
        <v>602.04999999999995</v>
      </c>
      <c r="D12" s="35">
        <f t="shared" si="1"/>
        <v>0.80558093181629442</v>
      </c>
      <c r="E12" s="8"/>
      <c r="F12" s="37">
        <f>C12*$E$4</f>
        <v>716.43949999999995</v>
      </c>
      <c r="G12" s="26"/>
    </row>
    <row r="13" spans="1:7" ht="15" thickBot="1" x14ac:dyDescent="0.4">
      <c r="A13" s="14">
        <v>12</v>
      </c>
      <c r="B13" s="15">
        <v>380</v>
      </c>
      <c r="C13" s="8">
        <f t="shared" si="0"/>
        <v>603.79999999999995</v>
      </c>
      <c r="D13" s="35">
        <f t="shared" si="1"/>
        <v>0.62934746604836045</v>
      </c>
      <c r="E13" s="33"/>
      <c r="F13" s="38">
        <f>C13*$E$5</f>
        <v>809.09199999999998</v>
      </c>
      <c r="G13" s="26"/>
    </row>
    <row r="16" spans="1:7" ht="15" thickBot="1" x14ac:dyDescent="0.4"/>
    <row r="17" spans="11:13" ht="15" thickBot="1" x14ac:dyDescent="0.4">
      <c r="K17" s="63" t="s">
        <v>13</v>
      </c>
      <c r="L17" s="64"/>
      <c r="M17" s="65"/>
    </row>
    <row r="18" spans="11:13" ht="39.5" x14ac:dyDescent="0.35">
      <c r="K18" s="10" t="s">
        <v>16</v>
      </c>
      <c r="L18" s="11" t="s">
        <v>14</v>
      </c>
      <c r="M18" s="12" t="s">
        <v>15</v>
      </c>
    </row>
    <row r="19" spans="11:13" x14ac:dyDescent="0.35">
      <c r="K19" s="66" t="s">
        <v>29</v>
      </c>
      <c r="L19" s="67">
        <v>13</v>
      </c>
      <c r="M19" s="68">
        <f>((582+(1.75*L19)))*E2</f>
        <v>387.04</v>
      </c>
    </row>
    <row r="20" spans="11:13" x14ac:dyDescent="0.35">
      <c r="K20" s="66" t="s">
        <v>30</v>
      </c>
      <c r="L20" s="67">
        <v>14</v>
      </c>
      <c r="M20" s="68">
        <f t="shared" ref="M20" si="2">((591+(1.65*L20)))*E3</f>
        <v>509.70299999999997</v>
      </c>
    </row>
    <row r="21" spans="11:13" x14ac:dyDescent="0.35">
      <c r="K21" s="66" t="s">
        <v>31</v>
      </c>
      <c r="L21" s="67">
        <v>15</v>
      </c>
      <c r="M21" s="68">
        <v>632</v>
      </c>
    </row>
    <row r="22" spans="11:13" x14ac:dyDescent="0.35">
      <c r="K22" s="66" t="s">
        <v>32</v>
      </c>
      <c r="L22" s="67">
        <v>16</v>
      </c>
      <c r="M22" s="68">
        <v>690</v>
      </c>
    </row>
    <row r="23" spans="11:13" x14ac:dyDescent="0.35">
      <c r="K23" s="51"/>
      <c r="L23" s="51"/>
      <c r="M23" s="52"/>
    </row>
  </sheetData>
  <mergeCells count="1">
    <mergeCell ref="K17:M1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050" r:id="rId3">
          <objectPr defaultSize="0" autoPict="0" r:id="rId4">
            <anchor moveWithCells="1" sizeWithCells="1">
              <from>
                <xdr:col>4</xdr:col>
                <xdr:colOff>584200</xdr:colOff>
                <xdr:row>0</xdr:row>
                <xdr:rowOff>247650</xdr:rowOff>
              </from>
              <to>
                <xdr:col>4</xdr:col>
                <xdr:colOff>742950</xdr:colOff>
                <xdr:row>0</xdr:row>
                <xdr:rowOff>476250</xdr:rowOff>
              </to>
            </anchor>
          </objectPr>
        </oleObject>
      </mc:Choice>
      <mc:Fallback>
        <oleObject progId="Equation.3" shapeId="2050" r:id="rId3"/>
      </mc:Fallback>
    </mc:AlternateContent>
  </oleObjects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3CA8-E459-4DEA-AE40-1849049CF3DD}">
  <dimension ref="A1:C13"/>
  <sheetViews>
    <sheetView workbookViewId="0">
      <selection activeCell="N7" sqref="N7"/>
    </sheetView>
  </sheetViews>
  <sheetFormatPr defaultRowHeight="14.5" x14ac:dyDescent="0.35"/>
  <cols>
    <col min="3" max="3" width="8.7265625" style="39"/>
  </cols>
  <sheetData>
    <row r="1" spans="1:3" ht="27" thickBot="1" x14ac:dyDescent="0.4">
      <c r="A1" s="34" t="s">
        <v>0</v>
      </c>
      <c r="B1" s="34" t="s">
        <v>36</v>
      </c>
      <c r="C1" s="48" t="s">
        <v>33</v>
      </c>
    </row>
    <row r="2" spans="1:3" ht="15" thickTop="1" x14ac:dyDescent="0.35">
      <c r="A2" s="22">
        <v>1</v>
      </c>
      <c r="B2" s="22">
        <v>380</v>
      </c>
      <c r="C2" s="49">
        <v>374.11199999999997</v>
      </c>
    </row>
    <row r="3" spans="1:3" x14ac:dyDescent="0.35">
      <c r="A3" s="23">
        <v>2</v>
      </c>
      <c r="B3" s="23">
        <v>520</v>
      </c>
      <c r="C3" s="50">
        <v>486.62899999999996</v>
      </c>
    </row>
    <row r="4" spans="1:3" x14ac:dyDescent="0.35">
      <c r="A4" s="22">
        <v>3</v>
      </c>
      <c r="B4" s="22">
        <v>640</v>
      </c>
      <c r="C4" s="49">
        <v>646.85500000000002</v>
      </c>
    </row>
    <row r="5" spans="1:3" x14ac:dyDescent="0.35">
      <c r="A5" s="23">
        <v>4</v>
      </c>
      <c r="B5" s="23">
        <v>696</v>
      </c>
      <c r="C5" s="50">
        <v>690.06599999999992</v>
      </c>
    </row>
    <row r="6" spans="1:3" x14ac:dyDescent="0.35">
      <c r="A6" s="22">
        <v>5</v>
      </c>
      <c r="B6" s="22">
        <v>490</v>
      </c>
      <c r="C6" s="49">
        <v>440</v>
      </c>
    </row>
    <row r="7" spans="1:3" x14ac:dyDescent="0.35">
      <c r="A7" s="23">
        <v>6</v>
      </c>
      <c r="B7" s="23">
        <v>636</v>
      </c>
      <c r="C7" s="50">
        <v>610</v>
      </c>
    </row>
    <row r="8" spans="1:3" x14ac:dyDescent="0.35">
      <c r="A8" s="22">
        <v>7</v>
      </c>
      <c r="B8" s="22">
        <v>675</v>
      </c>
      <c r="C8" s="49">
        <v>660</v>
      </c>
    </row>
    <row r="9" spans="1:3" x14ac:dyDescent="0.35">
      <c r="A9" s="23">
        <v>8</v>
      </c>
      <c r="B9" s="23">
        <v>487</v>
      </c>
      <c r="C9" s="50">
        <v>502</v>
      </c>
    </row>
    <row r="10" spans="1:3" x14ac:dyDescent="0.35">
      <c r="A10" s="22">
        <v>9</v>
      </c>
      <c r="B10" s="22">
        <v>680</v>
      </c>
      <c r="C10" s="49">
        <v>655</v>
      </c>
    </row>
    <row r="11" spans="1:3" x14ac:dyDescent="0.35">
      <c r="A11" s="23">
        <v>10</v>
      </c>
      <c r="B11" s="23">
        <v>715</v>
      </c>
      <c r="C11" s="50">
        <v>695</v>
      </c>
    </row>
    <row r="12" spans="1:3" x14ac:dyDescent="0.35">
      <c r="A12" s="22">
        <v>11</v>
      </c>
      <c r="B12" s="22">
        <v>485</v>
      </c>
      <c r="C12" s="49">
        <v>460</v>
      </c>
    </row>
    <row r="13" spans="1:3" x14ac:dyDescent="0.35">
      <c r="A13" s="23">
        <v>12</v>
      </c>
      <c r="B13" s="23">
        <v>380</v>
      </c>
      <c r="C13" s="50">
        <v>360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8D09-0B1D-4878-9F59-4FE789C42957}">
  <dimension ref="A2:O26"/>
  <sheetViews>
    <sheetView topLeftCell="A4" workbookViewId="0">
      <selection activeCell="E22" sqref="E22"/>
    </sheetView>
  </sheetViews>
  <sheetFormatPr defaultRowHeight="14.5" x14ac:dyDescent="0.35"/>
  <sheetData>
    <row r="2" spans="1:15" x14ac:dyDescent="0.35">
      <c r="A2" s="1">
        <v>380</v>
      </c>
      <c r="B2">
        <f ca="1">RANDBETWEEN(372,381)</f>
        <v>376</v>
      </c>
      <c r="C2">
        <f t="shared" ref="C2:O2" ca="1" si="0">RANDBETWEEN(372,381)</f>
        <v>379</v>
      </c>
      <c r="D2">
        <f t="shared" ca="1" si="0"/>
        <v>376</v>
      </c>
      <c r="E2">
        <f t="shared" ca="1" si="0"/>
        <v>380</v>
      </c>
      <c r="F2">
        <f t="shared" ca="1" si="0"/>
        <v>375</v>
      </c>
      <c r="G2">
        <f t="shared" ca="1" si="0"/>
        <v>379</v>
      </c>
      <c r="H2">
        <f t="shared" ca="1" si="0"/>
        <v>375</v>
      </c>
      <c r="I2">
        <f t="shared" ca="1" si="0"/>
        <v>378</v>
      </c>
      <c r="J2">
        <f t="shared" ca="1" si="0"/>
        <v>379</v>
      </c>
      <c r="K2">
        <f t="shared" ca="1" si="0"/>
        <v>378</v>
      </c>
      <c r="L2">
        <f t="shared" ca="1" si="0"/>
        <v>375</v>
      </c>
      <c r="M2">
        <f t="shared" ca="1" si="0"/>
        <v>373</v>
      </c>
      <c r="N2">
        <f t="shared" ca="1" si="0"/>
        <v>378</v>
      </c>
      <c r="O2">
        <f t="shared" ca="1" si="0"/>
        <v>376</v>
      </c>
    </row>
    <row r="3" spans="1:15" x14ac:dyDescent="0.35">
      <c r="A3" s="1">
        <v>520</v>
      </c>
      <c r="B3">
        <f ca="1">RANDBETWEEN(511,522)</f>
        <v>518</v>
      </c>
      <c r="C3">
        <f t="shared" ref="C3:O3" ca="1" si="1">RANDBETWEEN(511,522)</f>
        <v>514</v>
      </c>
      <c r="D3">
        <f t="shared" ca="1" si="1"/>
        <v>517</v>
      </c>
      <c r="E3">
        <f t="shared" ca="1" si="1"/>
        <v>512</v>
      </c>
      <c r="F3">
        <f t="shared" ca="1" si="1"/>
        <v>516</v>
      </c>
      <c r="G3">
        <f t="shared" ca="1" si="1"/>
        <v>520</v>
      </c>
      <c r="H3">
        <f t="shared" ca="1" si="1"/>
        <v>522</v>
      </c>
      <c r="I3">
        <f t="shared" ca="1" si="1"/>
        <v>514</v>
      </c>
      <c r="J3">
        <f t="shared" ca="1" si="1"/>
        <v>515</v>
      </c>
      <c r="K3">
        <f t="shared" ca="1" si="1"/>
        <v>522</v>
      </c>
      <c r="L3">
        <f t="shared" ca="1" si="1"/>
        <v>513</v>
      </c>
      <c r="M3">
        <f t="shared" ca="1" si="1"/>
        <v>511</v>
      </c>
      <c r="N3">
        <f t="shared" ca="1" si="1"/>
        <v>521</v>
      </c>
      <c r="O3">
        <f t="shared" ca="1" si="1"/>
        <v>515</v>
      </c>
    </row>
    <row r="4" spans="1:15" x14ac:dyDescent="0.35">
      <c r="A4" s="1">
        <v>640</v>
      </c>
      <c r="B4">
        <f ca="1">RANDBETWEEN(633,640)</f>
        <v>640</v>
      </c>
      <c r="C4">
        <f t="shared" ref="C4:O4" ca="1" si="2">RANDBETWEEN(633,640)</f>
        <v>634</v>
      </c>
      <c r="D4">
        <f t="shared" ca="1" si="2"/>
        <v>636</v>
      </c>
      <c r="E4">
        <f t="shared" ca="1" si="2"/>
        <v>633</v>
      </c>
      <c r="F4">
        <f t="shared" ca="1" si="2"/>
        <v>634</v>
      </c>
      <c r="G4">
        <f t="shared" ca="1" si="2"/>
        <v>640</v>
      </c>
      <c r="H4">
        <f t="shared" ca="1" si="2"/>
        <v>635</v>
      </c>
      <c r="I4">
        <f t="shared" ca="1" si="2"/>
        <v>633</v>
      </c>
      <c r="J4">
        <f t="shared" ca="1" si="2"/>
        <v>640</v>
      </c>
      <c r="K4">
        <f t="shared" ca="1" si="2"/>
        <v>634</v>
      </c>
      <c r="L4">
        <f t="shared" ca="1" si="2"/>
        <v>638</v>
      </c>
      <c r="M4">
        <f t="shared" ca="1" si="2"/>
        <v>633</v>
      </c>
      <c r="N4">
        <f t="shared" ca="1" si="2"/>
        <v>635</v>
      </c>
      <c r="O4">
        <f t="shared" ca="1" si="2"/>
        <v>640</v>
      </c>
    </row>
    <row r="5" spans="1:15" x14ac:dyDescent="0.35">
      <c r="A5" s="1">
        <v>696</v>
      </c>
      <c r="B5">
        <f ca="1">RANDBETWEEN(690,697)</f>
        <v>690</v>
      </c>
      <c r="C5">
        <f t="shared" ref="C5:O5" ca="1" si="3">RANDBETWEEN(690,697)</f>
        <v>690</v>
      </c>
      <c r="D5">
        <f t="shared" ca="1" si="3"/>
        <v>693</v>
      </c>
      <c r="E5">
        <f t="shared" ca="1" si="3"/>
        <v>694</v>
      </c>
      <c r="F5">
        <f t="shared" ca="1" si="3"/>
        <v>693</v>
      </c>
      <c r="G5">
        <f t="shared" ca="1" si="3"/>
        <v>695</v>
      </c>
      <c r="H5">
        <f t="shared" ca="1" si="3"/>
        <v>696</v>
      </c>
      <c r="I5">
        <f t="shared" ca="1" si="3"/>
        <v>691</v>
      </c>
      <c r="J5">
        <f t="shared" ca="1" si="3"/>
        <v>694</v>
      </c>
      <c r="K5">
        <f t="shared" ca="1" si="3"/>
        <v>690</v>
      </c>
      <c r="L5">
        <f t="shared" ca="1" si="3"/>
        <v>697</v>
      </c>
      <c r="M5">
        <f t="shared" ca="1" si="3"/>
        <v>694</v>
      </c>
      <c r="N5">
        <f t="shared" ca="1" si="3"/>
        <v>694</v>
      </c>
      <c r="O5">
        <f t="shared" ca="1" si="3"/>
        <v>692</v>
      </c>
    </row>
    <row r="6" spans="1:15" x14ac:dyDescent="0.35">
      <c r="A6" s="1">
        <v>490</v>
      </c>
      <c r="B6">
        <f ca="1">RANDBETWEEN(484,491)</f>
        <v>489</v>
      </c>
      <c r="C6">
        <f t="shared" ref="C6:O6" ca="1" si="4">RANDBETWEEN(484,491)</f>
        <v>487</v>
      </c>
      <c r="D6">
        <f t="shared" ca="1" si="4"/>
        <v>490</v>
      </c>
      <c r="E6">
        <f t="shared" ca="1" si="4"/>
        <v>487</v>
      </c>
      <c r="F6">
        <f t="shared" ca="1" si="4"/>
        <v>484</v>
      </c>
      <c r="G6">
        <f t="shared" ca="1" si="4"/>
        <v>486</v>
      </c>
      <c r="H6">
        <f t="shared" ca="1" si="4"/>
        <v>490</v>
      </c>
      <c r="I6">
        <f t="shared" ca="1" si="4"/>
        <v>490</v>
      </c>
      <c r="J6">
        <f t="shared" ca="1" si="4"/>
        <v>484</v>
      </c>
      <c r="K6">
        <f t="shared" ca="1" si="4"/>
        <v>489</v>
      </c>
      <c r="L6">
        <f t="shared" ca="1" si="4"/>
        <v>490</v>
      </c>
      <c r="M6">
        <f t="shared" ca="1" si="4"/>
        <v>490</v>
      </c>
      <c r="N6">
        <f t="shared" ca="1" si="4"/>
        <v>486</v>
      </c>
      <c r="O6">
        <f t="shared" ca="1" si="4"/>
        <v>489</v>
      </c>
    </row>
    <row r="7" spans="1:15" x14ac:dyDescent="0.35">
      <c r="A7" s="1">
        <v>636</v>
      </c>
      <c r="B7">
        <f ca="1">RANDBETWEEN(629,638)</f>
        <v>630</v>
      </c>
      <c r="C7">
        <f t="shared" ref="C7:O7" ca="1" si="5">RANDBETWEEN(629,638)</f>
        <v>636</v>
      </c>
      <c r="D7">
        <f t="shared" ca="1" si="5"/>
        <v>637</v>
      </c>
      <c r="E7">
        <f t="shared" ca="1" si="5"/>
        <v>632</v>
      </c>
      <c r="F7">
        <f t="shared" ca="1" si="5"/>
        <v>633</v>
      </c>
      <c r="G7">
        <f t="shared" ca="1" si="5"/>
        <v>632</v>
      </c>
      <c r="H7">
        <f t="shared" ca="1" si="5"/>
        <v>638</v>
      </c>
      <c r="I7">
        <f t="shared" ca="1" si="5"/>
        <v>632</v>
      </c>
      <c r="J7">
        <f t="shared" ca="1" si="5"/>
        <v>633</v>
      </c>
      <c r="K7">
        <f t="shared" ca="1" si="5"/>
        <v>638</v>
      </c>
      <c r="L7">
        <f t="shared" ca="1" si="5"/>
        <v>630</v>
      </c>
      <c r="M7">
        <f t="shared" ca="1" si="5"/>
        <v>633</v>
      </c>
      <c r="N7">
        <f t="shared" ca="1" si="5"/>
        <v>631</v>
      </c>
      <c r="O7">
        <f t="shared" ca="1" si="5"/>
        <v>633</v>
      </c>
    </row>
    <row r="8" spans="1:15" x14ac:dyDescent="0.35">
      <c r="A8" s="1">
        <v>675</v>
      </c>
      <c r="B8">
        <f ca="1">RANDBETWEEN(668,675)</f>
        <v>669</v>
      </c>
      <c r="C8">
        <f t="shared" ref="C8:O8" ca="1" si="6">RANDBETWEEN(668,675)</f>
        <v>669</v>
      </c>
      <c r="D8">
        <f t="shared" ca="1" si="6"/>
        <v>670</v>
      </c>
      <c r="E8">
        <f t="shared" ca="1" si="6"/>
        <v>670</v>
      </c>
      <c r="F8">
        <f t="shared" ca="1" si="6"/>
        <v>671</v>
      </c>
      <c r="G8">
        <f t="shared" ca="1" si="6"/>
        <v>670</v>
      </c>
      <c r="H8">
        <f t="shared" ca="1" si="6"/>
        <v>672</v>
      </c>
      <c r="I8">
        <f t="shared" ca="1" si="6"/>
        <v>671</v>
      </c>
      <c r="J8">
        <f t="shared" ca="1" si="6"/>
        <v>668</v>
      </c>
      <c r="K8">
        <f t="shared" ca="1" si="6"/>
        <v>675</v>
      </c>
      <c r="L8">
        <f t="shared" ca="1" si="6"/>
        <v>669</v>
      </c>
      <c r="M8">
        <f t="shared" ca="1" si="6"/>
        <v>674</v>
      </c>
      <c r="N8">
        <f t="shared" ca="1" si="6"/>
        <v>672</v>
      </c>
      <c r="O8">
        <f t="shared" ca="1" si="6"/>
        <v>674</v>
      </c>
    </row>
    <row r="9" spans="1:15" x14ac:dyDescent="0.35">
      <c r="A9" s="1">
        <v>487</v>
      </c>
      <c r="B9">
        <f ca="1">RANDBETWEEN(480,490)</f>
        <v>482</v>
      </c>
      <c r="C9">
        <f t="shared" ref="C9:O9" ca="1" si="7">RANDBETWEEN(480,490)</f>
        <v>483</v>
      </c>
      <c r="D9">
        <f t="shared" ca="1" si="7"/>
        <v>490</v>
      </c>
      <c r="E9">
        <f t="shared" ca="1" si="7"/>
        <v>488</v>
      </c>
      <c r="F9">
        <f t="shared" ca="1" si="7"/>
        <v>483</v>
      </c>
      <c r="G9">
        <f t="shared" ca="1" si="7"/>
        <v>482</v>
      </c>
      <c r="H9">
        <f t="shared" ca="1" si="7"/>
        <v>488</v>
      </c>
      <c r="I9">
        <f t="shared" ca="1" si="7"/>
        <v>481</v>
      </c>
      <c r="J9">
        <f t="shared" ca="1" si="7"/>
        <v>490</v>
      </c>
      <c r="K9">
        <f t="shared" ca="1" si="7"/>
        <v>489</v>
      </c>
      <c r="L9">
        <f t="shared" ca="1" si="7"/>
        <v>490</v>
      </c>
      <c r="M9">
        <f t="shared" ca="1" si="7"/>
        <v>485</v>
      </c>
      <c r="N9">
        <f t="shared" ca="1" si="7"/>
        <v>482</v>
      </c>
      <c r="O9">
        <f t="shared" ca="1" si="7"/>
        <v>487</v>
      </c>
    </row>
    <row r="10" spans="1:15" x14ac:dyDescent="0.35">
      <c r="A10" s="1">
        <v>680</v>
      </c>
      <c r="B10">
        <f ca="1">RANDBETWEEN(672,681)</f>
        <v>676</v>
      </c>
      <c r="C10">
        <f t="shared" ref="C10:O10" ca="1" si="8">RANDBETWEEN(672,681)</f>
        <v>678</v>
      </c>
      <c r="D10">
        <f t="shared" ca="1" si="8"/>
        <v>672</v>
      </c>
      <c r="E10">
        <f t="shared" ca="1" si="8"/>
        <v>681</v>
      </c>
      <c r="F10">
        <f t="shared" ca="1" si="8"/>
        <v>672</v>
      </c>
      <c r="G10">
        <f t="shared" ca="1" si="8"/>
        <v>675</v>
      </c>
      <c r="H10">
        <f t="shared" ca="1" si="8"/>
        <v>675</v>
      </c>
      <c r="I10">
        <f t="shared" ca="1" si="8"/>
        <v>674</v>
      </c>
      <c r="J10">
        <f t="shared" ca="1" si="8"/>
        <v>673</v>
      </c>
      <c r="K10">
        <f t="shared" ca="1" si="8"/>
        <v>677</v>
      </c>
      <c r="L10">
        <f t="shared" ca="1" si="8"/>
        <v>680</v>
      </c>
      <c r="M10">
        <f t="shared" ca="1" si="8"/>
        <v>678</v>
      </c>
      <c r="N10">
        <f t="shared" ca="1" si="8"/>
        <v>673</v>
      </c>
      <c r="O10">
        <f t="shared" ca="1" si="8"/>
        <v>678</v>
      </c>
    </row>
    <row r="11" spans="1:15" x14ac:dyDescent="0.35">
      <c r="A11" s="1">
        <v>715</v>
      </c>
      <c r="B11">
        <f ca="1">RANDBETWEEN(708,716)</f>
        <v>715</v>
      </c>
      <c r="C11">
        <f t="shared" ref="C11:O11" ca="1" si="9">RANDBETWEEN(708,716)</f>
        <v>708</v>
      </c>
      <c r="D11">
        <f t="shared" ca="1" si="9"/>
        <v>709</v>
      </c>
      <c r="E11">
        <f t="shared" ca="1" si="9"/>
        <v>714</v>
      </c>
      <c r="F11">
        <f t="shared" ca="1" si="9"/>
        <v>711</v>
      </c>
      <c r="G11">
        <f t="shared" ca="1" si="9"/>
        <v>712</v>
      </c>
      <c r="H11">
        <f t="shared" ca="1" si="9"/>
        <v>708</v>
      </c>
      <c r="I11">
        <f t="shared" ca="1" si="9"/>
        <v>715</v>
      </c>
      <c r="J11">
        <f t="shared" ca="1" si="9"/>
        <v>714</v>
      </c>
      <c r="K11">
        <f t="shared" ca="1" si="9"/>
        <v>709</v>
      </c>
      <c r="L11">
        <f t="shared" ca="1" si="9"/>
        <v>716</v>
      </c>
      <c r="M11">
        <f t="shared" ca="1" si="9"/>
        <v>713</v>
      </c>
      <c r="N11">
        <f t="shared" ca="1" si="9"/>
        <v>708</v>
      </c>
      <c r="O11">
        <f t="shared" ca="1" si="9"/>
        <v>711</v>
      </c>
    </row>
    <row r="12" spans="1:15" x14ac:dyDescent="0.35">
      <c r="A12" s="1">
        <v>485</v>
      </c>
      <c r="B12">
        <f ca="1">RANDBETWEEN(478,486)</f>
        <v>481</v>
      </c>
      <c r="C12">
        <f t="shared" ref="C12:O12" ca="1" si="10">RANDBETWEEN(478,486)</f>
        <v>484</v>
      </c>
      <c r="D12">
        <f t="shared" ca="1" si="10"/>
        <v>480</v>
      </c>
      <c r="E12">
        <f t="shared" ca="1" si="10"/>
        <v>486</v>
      </c>
      <c r="F12">
        <f t="shared" ca="1" si="10"/>
        <v>486</v>
      </c>
      <c r="G12">
        <f t="shared" ca="1" si="10"/>
        <v>484</v>
      </c>
      <c r="H12">
        <f t="shared" ca="1" si="10"/>
        <v>482</v>
      </c>
      <c r="I12">
        <f t="shared" ca="1" si="10"/>
        <v>480</v>
      </c>
      <c r="J12">
        <f t="shared" ca="1" si="10"/>
        <v>485</v>
      </c>
      <c r="K12">
        <f t="shared" ca="1" si="10"/>
        <v>482</v>
      </c>
      <c r="L12">
        <f t="shared" ca="1" si="10"/>
        <v>483</v>
      </c>
      <c r="M12">
        <f t="shared" ca="1" si="10"/>
        <v>479</v>
      </c>
      <c r="N12">
        <f t="shared" ca="1" si="10"/>
        <v>481</v>
      </c>
      <c r="O12">
        <f t="shared" ca="1" si="10"/>
        <v>478</v>
      </c>
    </row>
    <row r="13" spans="1:15" x14ac:dyDescent="0.35">
      <c r="A13" s="1">
        <v>380</v>
      </c>
      <c r="B13">
        <f t="shared" ref="B13:O13" ca="1" si="11">RANDBETWEEN(372,381)</f>
        <v>379</v>
      </c>
      <c r="C13">
        <f t="shared" ca="1" si="11"/>
        <v>373</v>
      </c>
      <c r="D13">
        <f t="shared" ca="1" si="11"/>
        <v>373</v>
      </c>
      <c r="E13">
        <f t="shared" ca="1" si="11"/>
        <v>373</v>
      </c>
      <c r="F13">
        <f t="shared" ca="1" si="11"/>
        <v>372</v>
      </c>
      <c r="G13">
        <f t="shared" ca="1" si="11"/>
        <v>380</v>
      </c>
      <c r="H13">
        <f t="shared" ca="1" si="11"/>
        <v>375</v>
      </c>
      <c r="I13">
        <f t="shared" ca="1" si="11"/>
        <v>377</v>
      </c>
      <c r="J13">
        <f t="shared" ca="1" si="11"/>
        <v>372</v>
      </c>
      <c r="K13">
        <f t="shared" ca="1" si="11"/>
        <v>378</v>
      </c>
      <c r="L13">
        <f t="shared" ca="1" si="11"/>
        <v>377</v>
      </c>
      <c r="M13">
        <f t="shared" ca="1" si="11"/>
        <v>381</v>
      </c>
      <c r="N13">
        <f t="shared" ca="1" si="11"/>
        <v>372</v>
      </c>
      <c r="O13">
        <f t="shared" ca="1" si="11"/>
        <v>372</v>
      </c>
    </row>
    <row r="15" spans="1:15" x14ac:dyDescent="0.35">
      <c r="A15" s="1">
        <v>380</v>
      </c>
      <c r="B15" s="1">
        <v>520</v>
      </c>
      <c r="C15" s="1">
        <v>640</v>
      </c>
      <c r="D15" s="1">
        <v>696</v>
      </c>
      <c r="E15" s="1">
        <v>490</v>
      </c>
      <c r="F15" s="1">
        <v>636</v>
      </c>
      <c r="G15" s="1">
        <v>675</v>
      </c>
      <c r="H15" s="1">
        <v>487</v>
      </c>
      <c r="I15" s="1">
        <v>680</v>
      </c>
      <c r="J15" s="1">
        <v>715</v>
      </c>
      <c r="K15" s="1">
        <v>485</v>
      </c>
      <c r="L15" s="1">
        <v>380</v>
      </c>
    </row>
    <row r="16" spans="1:15" x14ac:dyDescent="0.35">
      <c r="A16">
        <f ca="1">RANDBETWEEN(372,381)</f>
        <v>375</v>
      </c>
      <c r="B16">
        <f ca="1">RANDBETWEEN(511,522)</f>
        <v>514</v>
      </c>
      <c r="C16">
        <f ca="1">RANDBETWEEN(633,640)</f>
        <v>640</v>
      </c>
      <c r="D16">
        <f ca="1">RANDBETWEEN(690,697)</f>
        <v>694</v>
      </c>
      <c r="E16">
        <f ca="1">RANDBETWEEN(484,491)</f>
        <v>490</v>
      </c>
      <c r="F16">
        <f ca="1">RANDBETWEEN(629,638)</f>
        <v>635</v>
      </c>
      <c r="G16">
        <f ca="1">RANDBETWEEN(668,675)</f>
        <v>672</v>
      </c>
      <c r="H16">
        <f ca="1">RANDBETWEEN(480,490)</f>
        <v>487</v>
      </c>
      <c r="I16">
        <f ca="1">RANDBETWEEN(672,681)</f>
        <v>681</v>
      </c>
      <c r="J16">
        <f ca="1">RANDBETWEEN(708,716)</f>
        <v>714</v>
      </c>
      <c r="K16">
        <f ca="1">RANDBETWEEN(478,486)</f>
        <v>481</v>
      </c>
      <c r="L16">
        <f ca="1">RANDBETWEEN(372,381)</f>
        <v>373</v>
      </c>
    </row>
    <row r="17" spans="1:12" x14ac:dyDescent="0.35">
      <c r="A17">
        <f ca="1">RANDBETWEEN(372,381)</f>
        <v>373</v>
      </c>
      <c r="B17">
        <f ca="1">RANDBETWEEN(511,522)</f>
        <v>518</v>
      </c>
      <c r="C17">
        <f ca="1">RANDBETWEEN(633,640)</f>
        <v>636</v>
      </c>
      <c r="D17">
        <f ca="1">RANDBETWEEN(690,697)</f>
        <v>697</v>
      </c>
      <c r="E17">
        <f ca="1">RANDBETWEEN(484,491)</f>
        <v>491</v>
      </c>
      <c r="F17">
        <f ca="1">RANDBETWEEN(629,638)</f>
        <v>631</v>
      </c>
      <c r="G17">
        <f ca="1">RANDBETWEEN(668,675)</f>
        <v>669</v>
      </c>
      <c r="H17">
        <f ca="1">RANDBETWEEN(480,490)</f>
        <v>482</v>
      </c>
      <c r="I17">
        <f ca="1">RANDBETWEEN(672,681)</f>
        <v>673</v>
      </c>
      <c r="J17">
        <f ca="1">RANDBETWEEN(708,716)</f>
        <v>716</v>
      </c>
      <c r="K17">
        <f ca="1">RANDBETWEEN(478,486)</f>
        <v>484</v>
      </c>
      <c r="L17">
        <f ca="1">RANDBETWEEN(372,381)</f>
        <v>378</v>
      </c>
    </row>
    <row r="18" spans="1:12" x14ac:dyDescent="0.35">
      <c r="A18">
        <f ca="1">RANDBETWEEN(372,381)</f>
        <v>376</v>
      </c>
      <c r="B18">
        <f ca="1">RANDBETWEEN(511,522)</f>
        <v>519</v>
      </c>
      <c r="C18">
        <f ca="1">RANDBETWEEN(633,640)</f>
        <v>637</v>
      </c>
      <c r="D18">
        <f ca="1">RANDBETWEEN(690,697)</f>
        <v>696</v>
      </c>
      <c r="E18">
        <f ca="1">RANDBETWEEN(484,491)</f>
        <v>485</v>
      </c>
      <c r="F18">
        <f ca="1">RANDBETWEEN(629,638)</f>
        <v>631</v>
      </c>
      <c r="G18">
        <f ca="1">RANDBETWEEN(668,675)</f>
        <v>670</v>
      </c>
      <c r="H18">
        <f ca="1">RANDBETWEEN(480,490)</f>
        <v>483</v>
      </c>
      <c r="I18">
        <f ca="1">RANDBETWEEN(672,681)</f>
        <v>678</v>
      </c>
      <c r="J18">
        <f ca="1">RANDBETWEEN(708,716)</f>
        <v>709</v>
      </c>
      <c r="K18">
        <f ca="1">RANDBETWEEN(478,486)</f>
        <v>483</v>
      </c>
      <c r="L18">
        <f ca="1">RANDBETWEEN(372,381)</f>
        <v>374</v>
      </c>
    </row>
    <row r="19" spans="1:12" x14ac:dyDescent="0.35">
      <c r="A19">
        <f ca="1">RANDBETWEEN(372,381)</f>
        <v>377</v>
      </c>
      <c r="B19">
        <f ca="1">RANDBETWEEN(511,522)</f>
        <v>520</v>
      </c>
      <c r="C19">
        <f ca="1">RANDBETWEEN(633,640)</f>
        <v>638</v>
      </c>
      <c r="D19">
        <f ca="1">RANDBETWEEN(690,697)</f>
        <v>690</v>
      </c>
      <c r="E19">
        <f ca="1">RANDBETWEEN(484,491)</f>
        <v>490</v>
      </c>
      <c r="F19">
        <f ca="1">RANDBETWEEN(629,638)</f>
        <v>635</v>
      </c>
      <c r="G19">
        <f ca="1">RANDBETWEEN(668,675)</f>
        <v>675</v>
      </c>
      <c r="H19">
        <f ca="1">RANDBETWEEN(480,490)</f>
        <v>482</v>
      </c>
      <c r="I19">
        <f ca="1">RANDBETWEEN(672,681)</f>
        <v>677</v>
      </c>
      <c r="J19">
        <f ca="1">RANDBETWEEN(708,716)</f>
        <v>713</v>
      </c>
      <c r="K19">
        <f ca="1">RANDBETWEEN(478,486)</f>
        <v>479</v>
      </c>
      <c r="L19">
        <f ca="1">RANDBETWEEN(372,381)</f>
        <v>378</v>
      </c>
    </row>
    <row r="20" spans="1:12" x14ac:dyDescent="0.35">
      <c r="A20" s="1"/>
    </row>
    <row r="21" spans="1:12" x14ac:dyDescent="0.35">
      <c r="A21" s="1"/>
    </row>
    <row r="22" spans="1:12" x14ac:dyDescent="0.35">
      <c r="A22" s="1"/>
    </row>
    <row r="23" spans="1:12" x14ac:dyDescent="0.35">
      <c r="A23" s="1"/>
    </row>
    <row r="24" spans="1:12" x14ac:dyDescent="0.35">
      <c r="A24" s="1"/>
    </row>
    <row r="25" spans="1:12" x14ac:dyDescent="0.35">
      <c r="A25" s="1"/>
    </row>
    <row r="26" spans="1:12" x14ac:dyDescent="0.35">
      <c r="A26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4587-00AB-4EDC-B5C7-936B25BCE4DC}">
  <dimension ref="B1:D5"/>
  <sheetViews>
    <sheetView workbookViewId="0">
      <selection activeCell="D11" sqref="D11"/>
    </sheetView>
  </sheetViews>
  <sheetFormatPr defaultRowHeight="14.5" x14ac:dyDescent="0.35"/>
  <cols>
    <col min="4" max="4" width="26.54296875" bestFit="1" customWidth="1"/>
  </cols>
  <sheetData>
    <row r="1" spans="2:4" x14ac:dyDescent="0.35">
      <c r="B1" s="60"/>
      <c r="C1" s="60"/>
      <c r="D1" t="s">
        <v>41</v>
      </c>
    </row>
    <row r="2" spans="2:4" x14ac:dyDescent="0.35">
      <c r="B2" s="60" t="s">
        <v>38</v>
      </c>
      <c r="C2" s="60"/>
      <c r="D2" s="58">
        <v>1300000000</v>
      </c>
    </row>
    <row r="3" spans="2:4" ht="15.5" x14ac:dyDescent="0.4">
      <c r="B3" s="60" t="s">
        <v>37</v>
      </c>
      <c r="C3" s="60"/>
      <c r="D3" s="59">
        <v>1500000000</v>
      </c>
    </row>
    <row r="4" spans="2:4" x14ac:dyDescent="0.35">
      <c r="B4" s="60" t="s">
        <v>39</v>
      </c>
      <c r="C4" s="60"/>
      <c r="D4" s="58">
        <v>1600000000</v>
      </c>
    </row>
    <row r="5" spans="2:4" x14ac:dyDescent="0.35">
      <c r="B5" s="60" t="s">
        <v>40</v>
      </c>
      <c r="C5" s="60"/>
      <c r="D5" s="58">
        <v>4000000000</v>
      </c>
    </row>
  </sheetData>
  <mergeCells count="5">
    <mergeCell ref="B2:C2"/>
    <mergeCell ref="B3:C3"/>
    <mergeCell ref="B4:C4"/>
    <mergeCell ref="B5:C5"/>
    <mergeCell ref="B1:C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5CB4-B79D-462B-99F0-4A268E78B027}">
  <dimension ref="B1:M23"/>
  <sheetViews>
    <sheetView workbookViewId="0">
      <selection activeCell="L8" sqref="L8"/>
    </sheetView>
  </sheetViews>
  <sheetFormatPr defaultRowHeight="14.5" x14ac:dyDescent="0.35"/>
  <cols>
    <col min="5" max="5" width="15.6328125" customWidth="1"/>
    <col min="6" max="6" width="16.453125" customWidth="1"/>
    <col min="8" max="8" width="37.36328125" customWidth="1"/>
    <col min="13" max="13" width="12.90625" customWidth="1"/>
  </cols>
  <sheetData>
    <row r="1" spans="2:13" x14ac:dyDescent="0.35">
      <c r="B1" s="7" t="s">
        <v>5</v>
      </c>
      <c r="C1" s="7" t="s">
        <v>6</v>
      </c>
    </row>
    <row r="2" spans="2:13" x14ac:dyDescent="0.35">
      <c r="B2" s="2">
        <v>19750</v>
      </c>
      <c r="C2" s="6">
        <v>3</v>
      </c>
    </row>
    <row r="3" spans="2:13" x14ac:dyDescent="0.35">
      <c r="B3" s="2">
        <v>20625</v>
      </c>
      <c r="C3" s="6">
        <v>4</v>
      </c>
      <c r="E3" t="s">
        <v>7</v>
      </c>
    </row>
    <row r="4" spans="2:13" ht="17.5" customHeight="1" x14ac:dyDescent="0.35">
      <c r="B4" s="2">
        <v>21250</v>
      </c>
      <c r="C4" s="6">
        <v>5</v>
      </c>
      <c r="E4">
        <f>INTERCEPT(B2:B9,C2:C9)</f>
        <v>18438.988095238095</v>
      </c>
      <c r="H4" s="61" t="s">
        <v>12</v>
      </c>
    </row>
    <row r="5" spans="2:13" x14ac:dyDescent="0.35">
      <c r="B5" s="2">
        <v>21750</v>
      </c>
      <c r="C5" s="6">
        <v>6</v>
      </c>
      <c r="H5" s="61"/>
    </row>
    <row r="6" spans="2:13" x14ac:dyDescent="0.35">
      <c r="B6" s="2">
        <v>22500</v>
      </c>
      <c r="C6" s="6">
        <v>7</v>
      </c>
      <c r="H6" s="61"/>
      <c r="I6" s="56" t="s">
        <v>5</v>
      </c>
      <c r="J6" s="56" t="s">
        <v>6</v>
      </c>
      <c r="K6" s="47"/>
      <c r="L6" s="47"/>
      <c r="M6" s="47"/>
    </row>
    <row r="7" spans="2:13" x14ac:dyDescent="0.35">
      <c r="B7" s="2">
        <v>22125</v>
      </c>
      <c r="C7" s="6">
        <v>8</v>
      </c>
      <c r="H7" s="61"/>
      <c r="I7" s="57">
        <v>513.33333333333337</v>
      </c>
      <c r="J7" s="57">
        <v>2</v>
      </c>
      <c r="K7" s="47"/>
      <c r="L7" s="56" t="s">
        <v>11</v>
      </c>
      <c r="M7" s="56" t="s">
        <v>10</v>
      </c>
    </row>
    <row r="8" spans="2:13" x14ac:dyDescent="0.35">
      <c r="B8" s="2">
        <v>22625</v>
      </c>
      <c r="C8" s="6">
        <v>9</v>
      </c>
      <c r="E8" t="s">
        <v>9</v>
      </c>
      <c r="F8" t="s">
        <v>8</v>
      </c>
      <c r="H8" s="61"/>
      <c r="I8" s="57">
        <v>618.66666666666663</v>
      </c>
      <c r="J8" s="57">
        <v>3</v>
      </c>
      <c r="K8" s="47"/>
      <c r="L8" s="56">
        <f t="array" ref="L8:M8">LINEST(I7:I16,J7:J16,TRUE,FALSE)</f>
        <v>1.7474747474747452</v>
      </c>
      <c r="M8" s="56">
        <v>582.87474747474755</v>
      </c>
    </row>
    <row r="9" spans="2:13" x14ac:dyDescent="0.35">
      <c r="B9" s="2">
        <v>24125</v>
      </c>
      <c r="C9" s="6">
        <v>10</v>
      </c>
      <c r="E9">
        <f t="array" ref="E9:F9">LINEST(B2:B9,C2:C9,TRUE,FALSE)</f>
        <v>523.80952380952385</v>
      </c>
      <c r="F9">
        <v>18438.988095238095</v>
      </c>
      <c r="H9" s="61"/>
      <c r="I9" s="57">
        <v>608.66666666666663</v>
      </c>
      <c r="J9" s="57">
        <v>4</v>
      </c>
      <c r="K9" s="47"/>
      <c r="L9" s="47"/>
      <c r="M9" s="47"/>
    </row>
    <row r="10" spans="2:13" ht="15" thickBot="1" x14ac:dyDescent="0.4">
      <c r="H10" s="62"/>
      <c r="I10" s="57">
        <v>607.33333333333337</v>
      </c>
      <c r="J10" s="57">
        <v>5</v>
      </c>
      <c r="K10" s="47"/>
      <c r="L10" s="47"/>
      <c r="M10" s="47"/>
    </row>
    <row r="11" spans="2:13" x14ac:dyDescent="0.35">
      <c r="B11" s="5" t="s">
        <v>5</v>
      </c>
      <c r="C11" s="5" t="s">
        <v>6</v>
      </c>
      <c r="I11" s="57">
        <v>600.33333333333337</v>
      </c>
      <c r="J11" s="57">
        <v>6</v>
      </c>
      <c r="K11" s="47"/>
      <c r="L11" s="47"/>
      <c r="M11" s="47"/>
    </row>
    <row r="12" spans="2:13" x14ac:dyDescent="0.35">
      <c r="B12" s="40">
        <v>513.33333333333337</v>
      </c>
      <c r="C12" s="41">
        <v>2</v>
      </c>
      <c r="E12" s="45" t="s">
        <v>11</v>
      </c>
      <c r="F12" s="45" t="s">
        <v>10</v>
      </c>
      <c r="I12" s="57">
        <v>599.33333333333337</v>
      </c>
      <c r="J12" s="57">
        <v>7</v>
      </c>
      <c r="K12" s="47"/>
      <c r="L12" s="47"/>
      <c r="M12" s="47"/>
    </row>
    <row r="13" spans="2:13" x14ac:dyDescent="0.35">
      <c r="B13" s="42">
        <v>618.66666666666663</v>
      </c>
      <c r="C13" s="41">
        <v>3</v>
      </c>
      <c r="E13" s="46">
        <f t="array" ref="E13:F13">LINEST(B12:B19,C12:C19,TRUE,FALSE)</f>
        <v>8.8055555555555607</v>
      </c>
      <c r="F13" s="46">
        <v>550.19444444444446</v>
      </c>
      <c r="I13" s="57">
        <v>614</v>
      </c>
      <c r="J13" s="57">
        <v>8</v>
      </c>
      <c r="K13" s="47"/>
      <c r="L13" s="47"/>
      <c r="M13" s="47"/>
    </row>
    <row r="14" spans="2:13" x14ac:dyDescent="0.35">
      <c r="B14" s="40">
        <v>608.66666666666663</v>
      </c>
      <c r="C14" s="41">
        <v>4</v>
      </c>
      <c r="I14" s="57">
        <v>627.33333333333337</v>
      </c>
      <c r="J14" s="57">
        <v>9</v>
      </c>
      <c r="K14" s="47"/>
      <c r="L14" s="47"/>
      <c r="M14" s="47"/>
    </row>
    <row r="15" spans="2:13" x14ac:dyDescent="0.35">
      <c r="B15" s="42">
        <v>607.33333333333337</v>
      </c>
      <c r="C15" s="41">
        <v>5</v>
      </c>
      <c r="I15" s="57">
        <v>626.66666666666663</v>
      </c>
      <c r="J15" s="57">
        <v>10</v>
      </c>
      <c r="K15" s="47"/>
      <c r="L15" s="47"/>
      <c r="M15" s="47"/>
    </row>
    <row r="16" spans="2:13" x14ac:dyDescent="0.35">
      <c r="B16" s="40">
        <v>600.33333333333337</v>
      </c>
      <c r="C16" s="41">
        <v>6</v>
      </c>
      <c r="I16" s="57">
        <v>526.66666666666663</v>
      </c>
      <c r="J16" s="57">
        <v>11</v>
      </c>
      <c r="K16" s="47"/>
      <c r="L16" s="47"/>
      <c r="M16" s="47"/>
    </row>
    <row r="17" spans="2:3" x14ac:dyDescent="0.35">
      <c r="B17" s="42">
        <v>599.33333333333337</v>
      </c>
      <c r="C17" s="41">
        <v>7</v>
      </c>
    </row>
    <row r="18" spans="2:3" x14ac:dyDescent="0.35">
      <c r="B18" s="40">
        <v>614</v>
      </c>
      <c r="C18" s="41">
        <v>8</v>
      </c>
    </row>
    <row r="19" spans="2:3" x14ac:dyDescent="0.35">
      <c r="B19" s="42">
        <v>627.33333333333337</v>
      </c>
      <c r="C19" s="41">
        <v>9</v>
      </c>
    </row>
    <row r="20" spans="2:3" x14ac:dyDescent="0.35">
      <c r="B20" s="43">
        <v>626.66666666666663</v>
      </c>
      <c r="C20" s="44">
        <v>10</v>
      </c>
    </row>
    <row r="21" spans="2:3" x14ac:dyDescent="0.35">
      <c r="B21" s="43">
        <v>526.66666666666663</v>
      </c>
      <c r="C21" s="44">
        <v>11</v>
      </c>
    </row>
    <row r="22" spans="2:3" x14ac:dyDescent="0.35">
      <c r="B22" s="3"/>
      <c r="C22" s="4"/>
    </row>
    <row r="23" spans="2:3" x14ac:dyDescent="0.35">
      <c r="B23" s="3"/>
      <c r="C23" s="3"/>
    </row>
  </sheetData>
  <mergeCells count="1">
    <mergeCell ref="H4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Tim_Hortons_Data</vt:lpstr>
      <vt:lpstr>Deseasonalized model</vt:lpstr>
      <vt:lpstr>Actual vs Forecasted</vt:lpstr>
      <vt:lpstr>Sheet1</vt:lpstr>
      <vt:lpstr>Sheet2</vt:lpstr>
      <vt:lpstr>Practice sheet-calculations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2019-11-04T22:01:41Z</dcterms:created>
  <dcterms:modified xsi:type="dcterms:W3CDTF">2019-11-15T02:35:07Z</dcterms:modified>
</cp:coreProperties>
</file>